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commission\"/>
    </mc:Choice>
  </mc:AlternateContent>
  <xr:revisionPtr revIDLastSave="0" documentId="13_ncr:1_{72CD4EA6-61F5-482C-926E-ED9A3F7D25F6}" xr6:coauthVersionLast="47" xr6:coauthVersionMax="47" xr10:uidLastSave="{00000000-0000-0000-0000-000000000000}"/>
  <bookViews>
    <workbookView xWindow="-120" yWindow="-120" windowWidth="29040" windowHeight="17520" xr2:uid="{94AA2F24-8416-7E43-9DAC-C2695D024E50}"/>
  </bookViews>
  <sheets>
    <sheet name="Final Allocation" sheetId="4" r:id="rId1"/>
  </sheets>
  <definedNames>
    <definedName name="_xlnm._FilterDatabase" localSheetId="0" hidden="1">'Final Allocation'!$A$1:$I$8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8" i="4" l="1"/>
  <c r="K36" i="4"/>
  <c r="K34" i="4"/>
  <c r="K3" i="4"/>
  <c r="J108" i="4"/>
  <c r="I108" i="4" s="1"/>
  <c r="J34" i="4"/>
  <c r="I34" i="4"/>
  <c r="G2" i="4"/>
  <c r="H17" i="4" l="1"/>
  <c r="H18" i="4"/>
  <c r="H19" i="4"/>
  <c r="H20" i="4"/>
  <c r="H21" i="4"/>
  <c r="H22" i="4"/>
  <c r="H23" i="4"/>
  <c r="H25" i="4"/>
  <c r="H26" i="4"/>
  <c r="H27" i="4"/>
  <c r="H28" i="4"/>
  <c r="H29" i="4"/>
  <c r="H30" i="4"/>
  <c r="H31" i="4"/>
  <c r="H32" i="4"/>
  <c r="H33" i="4"/>
  <c r="H35" i="4"/>
  <c r="H49" i="4"/>
  <c r="H50" i="4"/>
  <c r="H51" i="4"/>
  <c r="H52" i="4"/>
  <c r="H53" i="4"/>
  <c r="H54" i="4"/>
  <c r="H55" i="4"/>
  <c r="H56" i="4"/>
  <c r="H57" i="4"/>
  <c r="H37" i="4"/>
  <c r="H58" i="4"/>
  <c r="H59" i="4"/>
  <c r="H60" i="4"/>
  <c r="H61" i="4"/>
  <c r="H62" i="4"/>
  <c r="H63" i="4"/>
  <c r="H64" i="4"/>
  <c r="H65" i="4"/>
  <c r="H66" i="4"/>
  <c r="H67" i="4"/>
  <c r="H68" i="4"/>
  <c r="H10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38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2" i="4"/>
  <c r="H13" i="4"/>
  <c r="H14" i="4"/>
  <c r="H15" i="4"/>
  <c r="H16" i="4"/>
  <c r="H9" i="4"/>
  <c r="H10" i="4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5" i="4"/>
  <c r="I35" i="4" s="1"/>
  <c r="G49" i="4"/>
  <c r="I49" i="4" s="1"/>
  <c r="G50" i="4"/>
  <c r="I50" i="4" s="1"/>
  <c r="G51" i="4"/>
  <c r="I51" i="4" s="1"/>
  <c r="G52" i="4"/>
  <c r="I52" i="4" s="1"/>
  <c r="G53" i="4"/>
  <c r="I53" i="4" s="1"/>
  <c r="G54" i="4"/>
  <c r="I54" i="4" s="1"/>
  <c r="G55" i="4"/>
  <c r="I55" i="4" s="1"/>
  <c r="G56" i="4"/>
  <c r="I56" i="4" s="1"/>
  <c r="G57" i="4"/>
  <c r="I57" i="4" s="1"/>
  <c r="G37" i="4"/>
  <c r="I37" i="4" s="1"/>
  <c r="G58" i="4"/>
  <c r="I58" i="4" s="1"/>
  <c r="G59" i="4"/>
  <c r="I59" i="4" s="1"/>
  <c r="G60" i="4"/>
  <c r="I60" i="4" s="1"/>
  <c r="G61" i="4"/>
  <c r="I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I67" i="4" s="1"/>
  <c r="G68" i="4"/>
  <c r="I68" i="4" s="1"/>
  <c r="G107" i="4"/>
  <c r="I107" i="4" s="1"/>
  <c r="G69" i="4"/>
  <c r="I69" i="4" s="1"/>
  <c r="G70" i="4"/>
  <c r="I70" i="4" s="1"/>
  <c r="G71" i="4"/>
  <c r="I71" i="4" s="1"/>
  <c r="G72" i="4"/>
  <c r="I72" i="4" s="1"/>
  <c r="G73" i="4"/>
  <c r="I73" i="4" s="1"/>
  <c r="G74" i="4"/>
  <c r="I74" i="4" s="1"/>
  <c r="G75" i="4"/>
  <c r="I75" i="4" s="1"/>
  <c r="G76" i="4"/>
  <c r="I76" i="4" s="1"/>
  <c r="G77" i="4"/>
  <c r="I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I83" i="4" s="1"/>
  <c r="G84" i="4"/>
  <c r="I84" i="4" s="1"/>
  <c r="G85" i="4"/>
  <c r="I85" i="4" s="1"/>
  <c r="G86" i="4"/>
  <c r="I86" i="4" s="1"/>
  <c r="G87" i="4"/>
  <c r="I87" i="4" s="1"/>
  <c r="G88" i="4"/>
  <c r="I88" i="4" s="1"/>
  <c r="G89" i="4"/>
  <c r="I89" i="4" s="1"/>
  <c r="G90" i="4"/>
  <c r="I90" i="4" s="1"/>
  <c r="G91" i="4"/>
  <c r="I91" i="4" s="1"/>
  <c r="G92" i="4"/>
  <c r="I92" i="4" s="1"/>
  <c r="G93" i="4"/>
  <c r="I93" i="4" s="1"/>
  <c r="G38" i="4"/>
  <c r="I38" i="4" s="1"/>
  <c r="G94" i="4"/>
  <c r="I94" i="4" s="1"/>
  <c r="G95" i="4"/>
  <c r="I95" i="4" s="1"/>
  <c r="G96" i="4"/>
  <c r="I96" i="4" s="1"/>
  <c r="G97" i="4"/>
  <c r="I97" i="4" s="1"/>
  <c r="G98" i="4"/>
  <c r="I98" i="4" s="1"/>
  <c r="G99" i="4"/>
  <c r="I99" i="4" s="1"/>
  <c r="G100" i="4"/>
  <c r="I100" i="4" s="1"/>
  <c r="G101" i="4"/>
  <c r="I101" i="4" s="1"/>
  <c r="G102" i="4"/>
  <c r="I102" i="4" s="1"/>
  <c r="G103" i="4"/>
  <c r="I103" i="4" s="1"/>
  <c r="G104" i="4"/>
  <c r="I104" i="4" s="1"/>
  <c r="G105" i="4"/>
  <c r="I105" i="4" s="1"/>
  <c r="G106" i="4"/>
  <c r="I106" i="4" s="1"/>
  <c r="G9" i="4"/>
  <c r="I9" i="4" s="1"/>
  <c r="G10" i="4"/>
  <c r="I10" i="4" s="1"/>
  <c r="F24" i="4"/>
  <c r="H24" i="4" s="1"/>
  <c r="F11" i="4"/>
  <c r="H11" i="4" s="1"/>
  <c r="G24" i="4" l="1"/>
  <c r="I24" i="4" s="1"/>
  <c r="G11" i="4"/>
  <c r="I11" i="4" s="1"/>
  <c r="F47" i="4" l="1"/>
  <c r="H47" i="4" s="1"/>
  <c r="F46" i="4"/>
  <c r="G46" i="4" s="1"/>
  <c r="I46" i="4" s="1"/>
  <c r="F45" i="4"/>
  <c r="G45" i="4" s="1"/>
  <c r="I45" i="4" s="1"/>
  <c r="H2" i="4"/>
  <c r="I2" i="4"/>
  <c r="H44" i="4"/>
  <c r="G44" i="4"/>
  <c r="I44" i="4" s="1"/>
  <c r="H48" i="4"/>
  <c r="G48" i="4"/>
  <c r="I48" i="4" s="1"/>
  <c r="H41" i="4"/>
  <c r="G41" i="4"/>
  <c r="I41" i="4" s="1"/>
  <c r="G43" i="4"/>
  <c r="I43" i="4" s="1"/>
  <c r="H40" i="4"/>
  <c r="G40" i="4"/>
  <c r="I40" i="4" s="1"/>
  <c r="H42" i="4"/>
  <c r="G42" i="4"/>
  <c r="I42" i="4" s="1"/>
  <c r="H39" i="4"/>
  <c r="G39" i="4"/>
  <c r="I39" i="4" s="1"/>
  <c r="I6" i="4"/>
  <c r="H6" i="4"/>
  <c r="I8" i="4"/>
  <c r="H8" i="4"/>
  <c r="I4" i="4"/>
  <c r="H4" i="4"/>
  <c r="I5" i="4"/>
  <c r="H5" i="4"/>
  <c r="I7" i="4"/>
  <c r="H7" i="4"/>
  <c r="F110" i="4" l="1"/>
  <c r="H45" i="4"/>
  <c r="H46" i="4"/>
  <c r="G47" i="4"/>
  <c r="I47" i="4" s="1"/>
  <c r="I110" i="4" s="1"/>
  <c r="H43" i="4"/>
  <c r="G110" i="4" l="1"/>
  <c r="H110" i="4"/>
</calcChain>
</file>

<file path=xl/sharedStrings.xml><?xml version="1.0" encoding="utf-8"?>
<sst xmlns="http://schemas.openxmlformats.org/spreadsheetml/2006/main" count="525" uniqueCount="223">
  <si>
    <t>Account Name</t>
  </si>
  <si>
    <t>Country of Account</t>
  </si>
  <si>
    <t>Underwriter</t>
  </si>
  <si>
    <t>Syndicate/Selling Group</t>
  </si>
  <si>
    <t>Shares</t>
  </si>
  <si>
    <t>Amount</t>
  </si>
  <si>
    <t>Percent of Shares</t>
  </si>
  <si>
    <t>Percent of Offering</t>
  </si>
  <si>
    <t>BVI</t>
  </si>
  <si>
    <t>Cathay Securities</t>
  </si>
  <si>
    <t>AC Sunshine Securities</t>
  </si>
  <si>
    <t>Bright Flag International Ltd</t>
  </si>
  <si>
    <t>AC9900134</t>
  </si>
  <si>
    <t>CH</t>
  </si>
  <si>
    <t>Yong Lin</t>
  </si>
  <si>
    <t>AC9900086</t>
  </si>
  <si>
    <t>Liubing Chen</t>
  </si>
  <si>
    <t>AC9900145</t>
  </si>
  <si>
    <t>Zhelong Yin</t>
  </si>
  <si>
    <t>AC9900135</t>
  </si>
  <si>
    <t>US</t>
  </si>
  <si>
    <t>FANNY SO</t>
  </si>
  <si>
    <t>AC9900020</t>
  </si>
  <si>
    <t>Yue Ma</t>
  </si>
  <si>
    <t>STEPHANIE LOU</t>
  </si>
  <si>
    <t>AC9900065</t>
  </si>
  <si>
    <t>Sizheng Wei</t>
  </si>
  <si>
    <t>AC9900062</t>
  </si>
  <si>
    <t>Selena Huang</t>
  </si>
  <si>
    <t>Huijuan Lin(Jean)</t>
  </si>
  <si>
    <t>NO.8 CAPITAL LIMITED</t>
  </si>
  <si>
    <t>AC9900050</t>
  </si>
  <si>
    <t>VALERIA DEJA UNIVERSE LLC</t>
  </si>
  <si>
    <t>AC9900130</t>
  </si>
  <si>
    <t>AC9900103</t>
  </si>
  <si>
    <t>AC9900109</t>
  </si>
  <si>
    <t>AC9900115</t>
  </si>
  <si>
    <t>Bo Shen</t>
  </si>
  <si>
    <t>AC9900195</t>
  </si>
  <si>
    <t>Tong Zhang</t>
  </si>
  <si>
    <t>AC9900203</t>
  </si>
  <si>
    <t>Xinrui Song</t>
  </si>
  <si>
    <t>AC9900182</t>
  </si>
  <si>
    <t>Broad Elite Venture Limited</t>
  </si>
  <si>
    <t>Summary:</t>
  </si>
  <si>
    <t>88SN6002</t>
  </si>
  <si>
    <t>Xiuping Qu (Elizabeth)</t>
  </si>
  <si>
    <t>88SN6003</t>
  </si>
  <si>
    <t>Xiaohua Ji</t>
  </si>
  <si>
    <t>88SN6006</t>
  </si>
  <si>
    <t>Yu Fong(Bryan)</t>
  </si>
  <si>
    <t>88SN6017</t>
  </si>
  <si>
    <t>Zenganqi Wang</t>
  </si>
  <si>
    <t>88SN6028</t>
  </si>
  <si>
    <t>Dele Zhong</t>
  </si>
  <si>
    <t>88SN6029</t>
  </si>
  <si>
    <t>Yijie Li</t>
  </si>
  <si>
    <t>88SN6056</t>
  </si>
  <si>
    <t>Susan Shuzhenlin Zhou</t>
  </si>
  <si>
    <t>88SN6070</t>
  </si>
  <si>
    <t>Xiangbo Xia</t>
  </si>
  <si>
    <t>88SN6081</t>
  </si>
  <si>
    <t>Zhongquan Wang</t>
  </si>
  <si>
    <t>88SN6082</t>
  </si>
  <si>
    <t>Tina Yang Cui</t>
  </si>
  <si>
    <t>88SN6090</t>
  </si>
  <si>
    <t>Julieyin Wu Watanabe</t>
  </si>
  <si>
    <t>88SN6091</t>
  </si>
  <si>
    <t>Xiao Xiao(Annie)</t>
  </si>
  <si>
    <t>88SN6092</t>
  </si>
  <si>
    <t>Zhaomeng Xie</t>
  </si>
  <si>
    <t>88SN6095</t>
  </si>
  <si>
    <t>Xiuzhan Lin</t>
  </si>
  <si>
    <t>88SN6096</t>
  </si>
  <si>
    <t>Kin Chung Lam</t>
  </si>
  <si>
    <t>88SN6118</t>
  </si>
  <si>
    <t>Ran Ran</t>
  </si>
  <si>
    <t>88SN6120</t>
  </si>
  <si>
    <t>Zhili Jia</t>
  </si>
  <si>
    <t>88SN6163</t>
  </si>
  <si>
    <t>Yang Huang</t>
  </si>
  <si>
    <t>88SN6166</t>
  </si>
  <si>
    <t>Ping Zhou</t>
  </si>
  <si>
    <t>88SN6168</t>
  </si>
  <si>
    <t>Daisy Lin Zhou</t>
  </si>
  <si>
    <t>88SN6172</t>
  </si>
  <si>
    <t>Jianqiang Yuan</t>
  </si>
  <si>
    <t>88SN6206</t>
  </si>
  <si>
    <t>Ming Wang</t>
  </si>
  <si>
    <t>88SN6238</t>
  </si>
  <si>
    <t>Wanwei Zhang</t>
  </si>
  <si>
    <t>88SN6777</t>
  </si>
  <si>
    <t>Siyu Chen</t>
  </si>
  <si>
    <t>88SN7006</t>
  </si>
  <si>
    <t>Zhonghua Li</t>
  </si>
  <si>
    <t>88SN8127</t>
  </si>
  <si>
    <t>CONGLI WANG</t>
  </si>
  <si>
    <t>88SN9001</t>
  </si>
  <si>
    <t>XIAOYU LI</t>
  </si>
  <si>
    <t>88SN9005</t>
  </si>
  <si>
    <t>FREDERICK P BECKER</t>
  </si>
  <si>
    <t>88SN9008</t>
  </si>
  <si>
    <t>Shu Cui</t>
  </si>
  <si>
    <t>88SN9010</t>
  </si>
  <si>
    <t>Rongzhou Cui</t>
  </si>
  <si>
    <t>88SN9015</t>
  </si>
  <si>
    <t>Qin Cui</t>
  </si>
  <si>
    <t>88SN9019</t>
  </si>
  <si>
    <t>Rongbing Cui</t>
  </si>
  <si>
    <t>88SN9030</t>
  </si>
  <si>
    <t>Yiren Pan</t>
  </si>
  <si>
    <t>88SN9057</t>
  </si>
  <si>
    <t>Anle Qian and YUN KAI ZHU</t>
  </si>
  <si>
    <t>88SN9066</t>
  </si>
  <si>
    <t>Shaowen Feng</t>
  </si>
  <si>
    <t>88SN9068</t>
  </si>
  <si>
    <t>LI YI</t>
  </si>
  <si>
    <t>88SN9069</t>
  </si>
  <si>
    <t>XIANSONG LUO</t>
  </si>
  <si>
    <t>88SN9075</t>
  </si>
  <si>
    <t>QIAOHONG LI</t>
  </si>
  <si>
    <t>88SN9085</t>
  </si>
  <si>
    <t>Amy Bing Wang Lee</t>
  </si>
  <si>
    <t>88SN9086</t>
  </si>
  <si>
    <t>88SN9106</t>
  </si>
  <si>
    <t>JIAXU WANG</t>
  </si>
  <si>
    <t>88SN9108</t>
  </si>
  <si>
    <t>YING XIONG</t>
  </si>
  <si>
    <t>88SN9110</t>
  </si>
  <si>
    <t>YONG LIU</t>
  </si>
  <si>
    <t>88SN9112</t>
  </si>
  <si>
    <t>MINZHU XU</t>
  </si>
  <si>
    <t>88SN9115</t>
  </si>
  <si>
    <t>HUIWEN XIAO</t>
  </si>
  <si>
    <t>88SN9116</t>
  </si>
  <si>
    <t>SHAOCHI WANG</t>
  </si>
  <si>
    <t>88SN9117</t>
  </si>
  <si>
    <t>XIAOCHEN ZHANG</t>
  </si>
  <si>
    <t>88SN9601</t>
  </si>
  <si>
    <t>QIANQIAN TAO</t>
  </si>
  <si>
    <t>88SN9639</t>
  </si>
  <si>
    <t>YE YUAN</t>
  </si>
  <si>
    <t>88SN9689</t>
  </si>
  <si>
    <t>AIWU LIU AND CHENG WU</t>
  </si>
  <si>
    <t>88SN9701</t>
  </si>
  <si>
    <t>Su-chi Wang</t>
  </si>
  <si>
    <t>88SN9736</t>
  </si>
  <si>
    <t>Ting Kon Hung</t>
  </si>
  <si>
    <t>88SN9763</t>
  </si>
  <si>
    <t>Shaoming Liu</t>
  </si>
  <si>
    <t>88SN9769</t>
  </si>
  <si>
    <t>Suhua Pan</t>
  </si>
  <si>
    <t>88SN9770</t>
  </si>
  <si>
    <t>Zhenfan Zhang</t>
  </si>
  <si>
    <t>88SN9788</t>
  </si>
  <si>
    <t>Qi Wu</t>
  </si>
  <si>
    <t>88SN9828</t>
  </si>
  <si>
    <t>GEORGE XU</t>
  </si>
  <si>
    <t>88SN9829</t>
  </si>
  <si>
    <t>QIAN XU</t>
  </si>
  <si>
    <t>88SN9838</t>
  </si>
  <si>
    <t>KAM FAI YIP</t>
  </si>
  <si>
    <t>88SN9866</t>
  </si>
  <si>
    <t>QIONG WU</t>
  </si>
  <si>
    <t>88SN9869</t>
  </si>
  <si>
    <t>MEI WAH HUNG</t>
  </si>
  <si>
    <t>88SN9875</t>
  </si>
  <si>
    <t>TIM LUK</t>
  </si>
  <si>
    <t>88SN9877</t>
  </si>
  <si>
    <t>GUAN JUN FANG &amp; WEI YUN XIA</t>
  </si>
  <si>
    <t>88SN9879</t>
  </si>
  <si>
    <t>Caroline Gui Liang TRADITIONAL IRA</t>
  </si>
  <si>
    <t>88SN9885</t>
  </si>
  <si>
    <t>DAWEN YU</t>
  </si>
  <si>
    <t>88SN9886</t>
  </si>
  <si>
    <t>JIANHUA HOFFMAN</t>
  </si>
  <si>
    <t>88SN9888</t>
  </si>
  <si>
    <t>CHAOYING ZHU AND JUN WANG</t>
  </si>
  <si>
    <t>88SN9896</t>
  </si>
  <si>
    <t>JENNIFER QING LU</t>
  </si>
  <si>
    <t>88SN9897</t>
  </si>
  <si>
    <t>MIN LU</t>
  </si>
  <si>
    <t>88SN9898</t>
  </si>
  <si>
    <t>QIU G LU</t>
  </si>
  <si>
    <t>88SN9899</t>
  </si>
  <si>
    <t>LINNA ZHANG</t>
  </si>
  <si>
    <t>88SN9902</t>
  </si>
  <si>
    <t>SONGMEI SUN</t>
  </si>
  <si>
    <t>88SN9911</t>
  </si>
  <si>
    <t>JESSI LIANG WU</t>
  </si>
  <si>
    <t>88SN9912</t>
  </si>
  <si>
    <t>MIN LIANG</t>
  </si>
  <si>
    <t>88SN9932</t>
  </si>
  <si>
    <t>MICHEAL GU</t>
  </si>
  <si>
    <t>88SN9938</t>
  </si>
  <si>
    <t>SZE FAI TAM</t>
  </si>
  <si>
    <t>88SN9958</t>
  </si>
  <si>
    <t>XINYE LI</t>
  </si>
  <si>
    <t>88SN9971</t>
  </si>
  <si>
    <t>BIN XIONG</t>
  </si>
  <si>
    <t>88SN9988</t>
  </si>
  <si>
    <t>QUN CUI AND JIN BO JIANG- JTROS</t>
  </si>
  <si>
    <t>88SN9103</t>
  </si>
  <si>
    <t xml:space="preserve">TAYCANN CAPITAL GROUP LLC </t>
  </si>
  <si>
    <t>88SN9105</t>
  </si>
  <si>
    <t>GOOLOO LLC BUSINESS</t>
  </si>
  <si>
    <t>88SN9638</t>
  </si>
  <si>
    <t xml:space="preserve">88 SEAGATE COURT NY INC. </t>
  </si>
  <si>
    <t>88SN9997</t>
  </si>
  <si>
    <t>LOCUST HOLDINGS LLC</t>
  </si>
  <si>
    <t>78SN9980</t>
  </si>
  <si>
    <t>NAPEAGUE CAPITAL LLC</t>
  </si>
  <si>
    <t>78SN9981</t>
  </si>
  <si>
    <t>INFLO CAPITAL PARTNERS LLC</t>
  </si>
  <si>
    <t>78SN9982</t>
  </si>
  <si>
    <t>DAVENPORT CAPITAL MARKETS LLC</t>
  </si>
  <si>
    <t>78SN9983</t>
  </si>
  <si>
    <t>GLOBAL CAPITAL MARKETS LLC</t>
  </si>
  <si>
    <t>US</t>
    <phoneticPr fontId="10" type="noConversion"/>
  </si>
  <si>
    <t>CA</t>
  </si>
  <si>
    <t>US</t>
    <phoneticPr fontId="9" type="noConversion"/>
  </si>
  <si>
    <t>AC9900128</t>
    <phoneticPr fontId="9" type="noConversion"/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</si>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</sst>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9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3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43" fontId="2" fillId="0" borderId="0" xfId="2" applyFont="1" applyBorder="1"/>
    <xf numFmtId="10" fontId="2" fillId="0" borderId="0" xfId="1" applyNumberFormat="1" applyFont="1"/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10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left" vertical="center" wrapText="1"/>
    </xf>
    <xf numFmtId="10" fontId="2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horizontal="left"/>
    </xf>
    <xf numFmtId="44" fontId="2" fillId="2" borderId="0" xfId="3" applyFont="1" applyFill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3" fontId="3" fillId="0" borderId="2" xfId="0" applyNumberFormat="1" applyFont="1" applyBorder="1"/>
    <xf numFmtId="3" fontId="2" fillId="2" borderId="1" xfId="0" applyNumberFormat="1" applyFont="1" applyFill="1" applyBorder="1"/>
    <xf numFmtId="0" fontId="2" fillId="2" borderId="1" xfId="0" applyFont="1" applyFill="1" applyBorder="1"/>
    <xf numFmtId="44" fontId="2" fillId="2" borderId="0" xfId="3" applyFont="1" applyFill="1"/>
    <xf numFmtId="10" fontId="2" fillId="2" borderId="0" xfId="1" applyNumberFormat="1" applyFont="1" applyFill="1"/>
    <xf numFmtId="0" fontId="3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3" fontId="3" fillId="0" borderId="1" xfId="0" applyNumberFormat="1" applyFont="1" applyBorder="1"/>
    <xf numFmtId="0" fontId="5" fillId="0" borderId="0" xfId="0" applyFont="1" applyAlignment="1">
      <alignment horizontal="right"/>
    </xf>
    <xf numFmtId="0" fontId="6" fillId="0" borderId="2" xfId="0" applyFont="1" applyBorder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3" fontId="5" fillId="2" borderId="0" xfId="0" applyNumberFormat="1" applyFont="1" applyFill="1"/>
    <xf numFmtId="44" fontId="8" fillId="2" borderId="0" xfId="3" applyFont="1" applyFill="1" applyAlignment="1">
      <alignment wrapText="1"/>
    </xf>
    <xf numFmtId="10" fontId="5" fillId="2" borderId="0" xfId="0" applyNumberFormat="1" applyFont="1" applyFill="1"/>
    <xf numFmtId="0" fontId="5" fillId="0" borderId="0" xfId="0" applyFont="1"/>
    <xf numFmtId="43" fontId="5" fillId="0" borderId="0" xfId="2" applyFont="1" applyBorder="1"/>
    <xf numFmtId="43" fontId="5" fillId="0" borderId="0" xfId="0" applyNumberFormat="1" applyFont="1"/>
    <xf numFmtId="10" fontId="5" fillId="0" borderId="0" xfId="1" applyNumberFormat="1" applyFont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wrapText="1"/>
    </xf>
    <xf numFmtId="3" fontId="5" fillId="2" borderId="0" xfId="0" applyNumberFormat="1" applyFont="1" applyFill="1" applyAlignment="1">
      <alignment horizontal="right"/>
    </xf>
    <xf numFmtId="44" fontId="8" fillId="2" borderId="0" xfId="3" applyFont="1" applyFill="1" applyBorder="1" applyAlignment="1">
      <alignment wrapText="1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3" fontId="8" fillId="2" borderId="0" xfId="0" applyNumberFormat="1" applyFont="1" applyFill="1"/>
    <xf numFmtId="10" fontId="8" fillId="2" borderId="0" xfId="0" applyNumberFormat="1" applyFont="1" applyFill="1"/>
    <xf numFmtId="0" fontId="8" fillId="2" borderId="0" xfId="0" applyFont="1" applyFill="1"/>
    <xf numFmtId="0" fontId="8" fillId="2" borderId="0" xfId="0" applyFont="1" applyFill="1" applyAlignment="1">
      <alignment horizontal="left"/>
    </xf>
    <xf numFmtId="3" fontId="8" fillId="2" borderId="0" xfId="0" applyNumberFormat="1" applyFont="1" applyFill="1" applyAlignment="1">
      <alignment horizontal="right"/>
    </xf>
    <xf numFmtId="0" fontId="11" fillId="0" borderId="0" xfId="0" applyFont="1"/>
    <xf numFmtId="3" fontId="8" fillId="2" borderId="0" xfId="0" applyNumberFormat="1" applyFont="1" applyFill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 applyAlignment="1">
      <alignment horizontal="right"/>
    </xf>
    <xf numFmtId="3" fontId="3" fillId="0" borderId="0" xfId="0" applyNumberFormat="1" applyFont="1" applyBorder="1"/>
    <xf numFmtId="3" fontId="2" fillId="0" borderId="0" xfId="0" applyNumberFormat="1" applyFont="1" applyBorder="1"/>
    <xf numFmtId="3" fontId="2" fillId="2" borderId="0" xfId="0" applyNumberFormat="1" applyFont="1" applyFill="1" applyBorder="1"/>
    <xf numFmtId="0" fontId="2" fillId="2" borderId="0" xfId="0" applyFont="1" applyFill="1" applyBorder="1"/>
    <xf numFmtId="6" fontId="0" fillId="3" borderId="0" xfId="0" applyNumberFormat="1" applyFill="1"/>
    <xf numFmtId="44" fontId="8" fillId="3" borderId="0" xfId="3" applyFont="1" applyFill="1" applyAlignment="1">
      <alignment wrapText="1"/>
    </xf>
    <xf numFmtId="44" fontId="5" fillId="2" borderId="0" xfId="0" applyNumberFormat="1" applyFont="1" applyFill="1"/>
    <xf numFmtId="3" fontId="3" fillId="3" borderId="1" xfId="0" applyNumberFormat="1" applyFont="1" applyFill="1" applyBorder="1"/>
    <xf numFmtId="8" fontId="5" fillId="0" borderId="0" xfId="0" applyNumberFormat="1" applyFont="1"/>
    <xf numFmtId="8" fontId="5" fillId="2" borderId="0" xfId="0" applyNumberFormat="1" applyFon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9104-A367-4A21-ADE6-03CCD612B1C1}">
  <dimension ref="A1:R113"/>
  <sheetViews>
    <sheetView tabSelected="1" topLeftCell="A18" zoomScale="78" zoomScaleNormal="66" workbookViewId="0">
      <selection activeCell="N28" sqref="N28"/>
    </sheetView>
  </sheetViews>
  <sheetFormatPr defaultColWidth="11" defaultRowHeight="20.25"/>
  <cols>
    <col min="1" max="1" width="32.625" style="4" customWidth="1"/>
    <col min="2" max="2" width="26.25" style="1" customWidth="1"/>
    <col min="3" max="3" width="18.25" style="1" customWidth="1"/>
    <col min="4" max="4" width="23.375" style="1" customWidth="1"/>
    <col min="5" max="5" width="18.625" style="30" customWidth="1"/>
    <col min="6" max="6" width="13.5" style="2" bestFit="1" customWidth="1"/>
    <col min="7" max="7" width="21.375" style="2" customWidth="1"/>
    <col min="8" max="8" width="16" style="1" customWidth="1"/>
    <col min="9" max="9" width="17.875" style="1" customWidth="1"/>
    <col min="10" max="10" width="15.125" style="2" customWidth="1"/>
    <col min="11" max="11" width="17.875" style="1" bestFit="1" customWidth="1"/>
    <col min="12" max="12" width="27.625" style="1" bestFit="1" customWidth="1"/>
    <col min="13" max="13" width="12.625" style="1" bestFit="1" customWidth="1"/>
    <col min="14" max="14" width="18.5" style="1" bestFit="1" customWidth="1"/>
    <col min="15" max="15" width="12.625" style="1" bestFit="1" customWidth="1"/>
    <col min="16" max="16" width="13.75" style="1" bestFit="1" customWidth="1"/>
    <col min="17" max="16384" width="11" style="1"/>
  </cols>
  <sheetData>
    <row r="1" spans="1:18" ht="26.25" customHeight="1" thickBot="1">
      <c r="A1" s="19" t="s">
        <v>0</v>
      </c>
      <c r="B1" s="20" t="s">
        <v>1</v>
      </c>
      <c r="C1" s="20" t="s">
        <v>2</v>
      </c>
      <c r="D1" s="20" t="s">
        <v>3</v>
      </c>
      <c r="E1" s="31" t="s">
        <v>222</v>
      </c>
      <c r="F1" s="21" t="s">
        <v>4</v>
      </c>
      <c r="G1" s="21" t="s">
        <v>5</v>
      </c>
      <c r="H1" s="20" t="s">
        <v>6</v>
      </c>
      <c r="I1" s="20" t="s">
        <v>7</v>
      </c>
      <c r="O1" s="5"/>
      <c r="P1" s="3"/>
      <c r="Q1" s="6"/>
      <c r="R1" s="6"/>
    </row>
    <row r="2" spans="1:18" s="42" customFormat="1" ht="26.25" customHeight="1">
      <c r="A2" s="57" t="s">
        <v>41</v>
      </c>
      <c r="B2" s="38" t="s">
        <v>20</v>
      </c>
      <c r="C2" s="38" t="s">
        <v>9</v>
      </c>
      <c r="D2" s="38" t="s">
        <v>10</v>
      </c>
      <c r="E2" s="51" t="s">
        <v>42</v>
      </c>
      <c r="F2" s="58">
        <v>700</v>
      </c>
      <c r="G2" s="49">
        <f>+F2*4</f>
        <v>2800</v>
      </c>
      <c r="H2" s="53">
        <f>F2/2500000</f>
        <v>2.7999999999999998E-4</v>
      </c>
      <c r="I2" s="53">
        <f>+G2/10000000</f>
        <v>2.7999999999999998E-4</v>
      </c>
      <c r="J2">
        <v>85</v>
      </c>
      <c r="O2" s="43"/>
      <c r="P2" s="44"/>
      <c r="Q2" s="45"/>
      <c r="R2" s="45"/>
    </row>
    <row r="3" spans="1:18" s="42" customFormat="1" ht="26.25" customHeight="1">
      <c r="A3" s="57"/>
      <c r="B3" s="38"/>
      <c r="C3" s="38"/>
      <c r="D3" s="38"/>
      <c r="E3" s="51"/>
      <c r="F3" s="58"/>
      <c r="G3" s="49"/>
      <c r="H3" s="53"/>
      <c r="I3" s="53"/>
      <c r="J3" s="66">
        <v>2800</v>
      </c>
      <c r="K3" s="70">
        <f>J3*0.035*0.6</f>
        <v>58.800000000000004</v>
      </c>
      <c r="O3" s="43"/>
      <c r="P3" s="44"/>
      <c r="Q3" s="45"/>
      <c r="R3" s="45"/>
    </row>
    <row r="4" spans="1:18" s="37" customFormat="1" ht="24.95" customHeight="1">
      <c r="A4" s="36" t="s">
        <v>23</v>
      </c>
      <c r="B4" s="37" t="s">
        <v>20</v>
      </c>
      <c r="C4" s="38" t="s">
        <v>9</v>
      </c>
      <c r="D4" s="38" t="s">
        <v>10</v>
      </c>
      <c r="E4" s="32" t="s">
        <v>36</v>
      </c>
      <c r="F4" s="39">
        <v>100</v>
      </c>
      <c r="G4" s="40">
        <v>400</v>
      </c>
      <c r="H4" s="41">
        <f>F4/2125000</f>
        <v>4.7058823529411767E-5</v>
      </c>
      <c r="I4" s="41">
        <f>G4/8500000</f>
        <v>4.7058823529411767E-5</v>
      </c>
      <c r="J4">
        <v>93</v>
      </c>
    </row>
    <row r="5" spans="1:18" s="37" customFormat="1" ht="24.95" customHeight="1">
      <c r="A5" s="55" t="s">
        <v>28</v>
      </c>
      <c r="B5" s="38" t="s">
        <v>20</v>
      </c>
      <c r="C5" s="38" t="s">
        <v>9</v>
      </c>
      <c r="D5" s="38" t="s">
        <v>10</v>
      </c>
      <c r="E5" s="51" t="s">
        <v>35</v>
      </c>
      <c r="F5" s="56">
        <v>430</v>
      </c>
      <c r="G5" s="40">
        <v>1720</v>
      </c>
      <c r="H5" s="53">
        <f>F5/2125000</f>
        <v>2.023529411764706E-4</v>
      </c>
      <c r="I5" s="53">
        <f>G5/8500000</f>
        <v>2.023529411764706E-4</v>
      </c>
      <c r="J5">
        <v>93</v>
      </c>
    </row>
    <row r="6" spans="1:18" s="54" customFormat="1" ht="24.95" customHeight="1">
      <c r="A6" s="55" t="s">
        <v>39</v>
      </c>
      <c r="B6" s="38" t="s">
        <v>20</v>
      </c>
      <c r="C6" s="38" t="s">
        <v>9</v>
      </c>
      <c r="D6" s="38" t="s">
        <v>10</v>
      </c>
      <c r="E6" s="51" t="s">
        <v>40</v>
      </c>
      <c r="F6" s="56">
        <v>430</v>
      </c>
      <c r="G6" s="40">
        <v>1720</v>
      </c>
      <c r="H6" s="53">
        <f>F6/2125000</f>
        <v>2.023529411764706E-4</v>
      </c>
      <c r="I6" s="53">
        <f>G6/8500000</f>
        <v>2.023529411764706E-4</v>
      </c>
      <c r="J6">
        <v>93</v>
      </c>
    </row>
    <row r="7" spans="1:18" s="54" customFormat="1" ht="24.95" customHeight="1">
      <c r="A7" s="46" t="s">
        <v>29</v>
      </c>
      <c r="B7" s="47" t="s">
        <v>20</v>
      </c>
      <c r="C7" s="38" t="s">
        <v>9</v>
      </c>
      <c r="D7" s="38" t="s">
        <v>10</v>
      </c>
      <c r="E7" s="33" t="s">
        <v>34</v>
      </c>
      <c r="F7" s="39">
        <v>1310</v>
      </c>
      <c r="G7" s="40">
        <v>5240</v>
      </c>
      <c r="H7" s="41">
        <f>F7/2125000</f>
        <v>6.1647058823529406E-4</v>
      </c>
      <c r="I7" s="41">
        <f>G7/8500000</f>
        <v>6.1647058823529406E-4</v>
      </c>
      <c r="J7">
        <v>93</v>
      </c>
    </row>
    <row r="8" spans="1:18" s="54" customFormat="1" ht="24.95" customHeight="1">
      <c r="A8" s="46" t="s">
        <v>37</v>
      </c>
      <c r="B8" s="47" t="s">
        <v>20</v>
      </c>
      <c r="C8" s="38" t="s">
        <v>9</v>
      </c>
      <c r="D8" s="38" t="s">
        <v>10</v>
      </c>
      <c r="E8" s="33" t="s">
        <v>38</v>
      </c>
      <c r="F8" s="39">
        <v>1470</v>
      </c>
      <c r="G8" s="40">
        <v>5880</v>
      </c>
      <c r="H8" s="41">
        <f>F8/2125000</f>
        <v>6.9176470588235299E-4</v>
      </c>
      <c r="I8" s="41">
        <f>G8/8500000</f>
        <v>6.9176470588235299E-4</v>
      </c>
      <c r="J8">
        <v>93</v>
      </c>
    </row>
    <row r="9" spans="1:18" s="54" customFormat="1" ht="24.95" customHeight="1">
      <c r="A9" s="36" t="s">
        <v>46</v>
      </c>
      <c r="B9" s="47" t="s">
        <v>20</v>
      </c>
      <c r="C9" s="38" t="s">
        <v>9</v>
      </c>
      <c r="D9" s="38" t="s">
        <v>10</v>
      </c>
      <c r="E9" s="32" t="s">
        <v>45</v>
      </c>
      <c r="F9" s="48">
        <v>100</v>
      </c>
      <c r="G9" s="40">
        <f>+F9*4</f>
        <v>400</v>
      </c>
      <c r="H9" s="41">
        <f>F9/2500000</f>
        <v>4.0000000000000003E-5</v>
      </c>
      <c r="I9" s="41">
        <f>+G9/10000000</f>
        <v>4.0000000000000003E-5</v>
      </c>
      <c r="J9">
        <v>93</v>
      </c>
    </row>
    <row r="10" spans="1:18" s="54" customFormat="1" ht="24.95" customHeight="1">
      <c r="A10" s="36" t="s">
        <v>48</v>
      </c>
      <c r="B10" s="47" t="s">
        <v>20</v>
      </c>
      <c r="C10" s="38" t="s">
        <v>9</v>
      </c>
      <c r="D10" s="38" t="s">
        <v>10</v>
      </c>
      <c r="E10" s="32" t="s">
        <v>47</v>
      </c>
      <c r="F10" s="48">
        <v>100</v>
      </c>
      <c r="G10" s="40">
        <f>+F10*4</f>
        <v>400</v>
      </c>
      <c r="H10" s="41">
        <f>F10/2500000</f>
        <v>4.0000000000000003E-5</v>
      </c>
      <c r="I10" s="41">
        <f>+G10/10000000</f>
        <v>4.0000000000000003E-5</v>
      </c>
      <c r="J10">
        <v>93</v>
      </c>
    </row>
    <row r="11" spans="1:18" s="37" customFormat="1" ht="24.95" customHeight="1">
      <c r="A11" s="36" t="s">
        <v>50</v>
      </c>
      <c r="B11" s="47" t="s">
        <v>218</v>
      </c>
      <c r="C11" s="38" t="s">
        <v>9</v>
      </c>
      <c r="D11" s="38" t="s">
        <v>10</v>
      </c>
      <c r="E11" s="32" t="s">
        <v>49</v>
      </c>
      <c r="F11" s="48">
        <f>2180-100</f>
        <v>2080</v>
      </c>
      <c r="G11" s="40">
        <f>+F11*4</f>
        <v>8320</v>
      </c>
      <c r="H11" s="41">
        <f>F11/2500000</f>
        <v>8.3199999999999995E-4</v>
      </c>
      <c r="I11" s="41">
        <f>+G11/10000000</f>
        <v>8.3199999999999995E-4</v>
      </c>
      <c r="J11">
        <v>93</v>
      </c>
    </row>
    <row r="12" spans="1:18" s="37" customFormat="1" ht="24.95" customHeight="1">
      <c r="A12" s="36" t="s">
        <v>52</v>
      </c>
      <c r="B12" s="47" t="s">
        <v>20</v>
      </c>
      <c r="C12" s="38" t="s">
        <v>9</v>
      </c>
      <c r="D12" s="38" t="s">
        <v>10</v>
      </c>
      <c r="E12" s="32" t="s">
        <v>51</v>
      </c>
      <c r="F12" s="48">
        <v>100</v>
      </c>
      <c r="G12" s="40">
        <f>+F12*4</f>
        <v>400</v>
      </c>
      <c r="H12" s="41">
        <f>F12/2500000</f>
        <v>4.0000000000000003E-5</v>
      </c>
      <c r="I12" s="41">
        <f>+G12/10000000</f>
        <v>4.0000000000000003E-5</v>
      </c>
      <c r="J12">
        <v>93</v>
      </c>
    </row>
    <row r="13" spans="1:18" s="37" customFormat="1" ht="24.95" customHeight="1">
      <c r="A13" s="36" t="s">
        <v>54</v>
      </c>
      <c r="B13" s="47" t="s">
        <v>20</v>
      </c>
      <c r="C13" s="38" t="s">
        <v>9</v>
      </c>
      <c r="D13" s="38" t="s">
        <v>10</v>
      </c>
      <c r="E13" s="32" t="s">
        <v>53</v>
      </c>
      <c r="F13" s="48">
        <v>1145</v>
      </c>
      <c r="G13" s="40">
        <f>+F13*4</f>
        <v>4580</v>
      </c>
      <c r="H13" s="41">
        <f>F13/2500000</f>
        <v>4.5800000000000002E-4</v>
      </c>
      <c r="I13" s="41">
        <f>+G13/10000000</f>
        <v>4.5800000000000002E-4</v>
      </c>
      <c r="J13">
        <v>93</v>
      </c>
    </row>
    <row r="14" spans="1:18" s="37" customFormat="1" ht="24.95" customHeight="1">
      <c r="A14" s="36" t="s">
        <v>56</v>
      </c>
      <c r="B14" s="47" t="s">
        <v>20</v>
      </c>
      <c r="C14" s="38" t="s">
        <v>9</v>
      </c>
      <c r="D14" s="38" t="s">
        <v>10</v>
      </c>
      <c r="E14" s="32" t="s">
        <v>55</v>
      </c>
      <c r="F14" s="48">
        <v>100</v>
      </c>
      <c r="G14" s="40">
        <f>+F14*4</f>
        <v>400</v>
      </c>
      <c r="H14" s="41">
        <f>F14/2500000</f>
        <v>4.0000000000000003E-5</v>
      </c>
      <c r="I14" s="41">
        <f>+G14/10000000</f>
        <v>4.0000000000000003E-5</v>
      </c>
      <c r="J14">
        <v>93</v>
      </c>
    </row>
    <row r="15" spans="1:18" s="37" customFormat="1" ht="24.95" customHeight="1">
      <c r="A15" s="36" t="s">
        <v>58</v>
      </c>
      <c r="B15" s="47" t="s">
        <v>20</v>
      </c>
      <c r="C15" s="38" t="s">
        <v>9</v>
      </c>
      <c r="D15" s="38" t="s">
        <v>10</v>
      </c>
      <c r="E15" s="32" t="s">
        <v>57</v>
      </c>
      <c r="F15" s="48">
        <v>100</v>
      </c>
      <c r="G15" s="40">
        <f>+F15*4</f>
        <v>400</v>
      </c>
      <c r="H15" s="41">
        <f>F15/2500000</f>
        <v>4.0000000000000003E-5</v>
      </c>
      <c r="I15" s="41">
        <f>+G15/10000000</f>
        <v>4.0000000000000003E-5</v>
      </c>
      <c r="J15">
        <v>93</v>
      </c>
      <c r="K15" s="39"/>
    </row>
    <row r="16" spans="1:18" s="37" customFormat="1" ht="24.95" customHeight="1">
      <c r="A16" s="36" t="s">
        <v>60</v>
      </c>
      <c r="B16" s="47" t="s">
        <v>20</v>
      </c>
      <c r="C16" s="38" t="s">
        <v>9</v>
      </c>
      <c r="D16" s="38" t="s">
        <v>10</v>
      </c>
      <c r="E16" s="32" t="s">
        <v>59</v>
      </c>
      <c r="F16" s="48">
        <v>100</v>
      </c>
      <c r="G16" s="40">
        <f>+F16*4</f>
        <v>400</v>
      </c>
      <c r="H16" s="41">
        <f>F16/2500000</f>
        <v>4.0000000000000003E-5</v>
      </c>
      <c r="I16" s="41">
        <f>+G16/10000000</f>
        <v>4.0000000000000003E-5</v>
      </c>
      <c r="J16">
        <v>93</v>
      </c>
      <c r="K16" s="39"/>
    </row>
    <row r="17" spans="1:11" s="37" customFormat="1" ht="24.95" customHeight="1">
      <c r="A17" s="36" t="s">
        <v>62</v>
      </c>
      <c r="B17" s="47" t="s">
        <v>20</v>
      </c>
      <c r="C17" s="38" t="s">
        <v>9</v>
      </c>
      <c r="D17" s="38" t="s">
        <v>10</v>
      </c>
      <c r="E17" s="32" t="s">
        <v>61</v>
      </c>
      <c r="F17" s="48">
        <v>100</v>
      </c>
      <c r="G17" s="40">
        <f>+F17*4</f>
        <v>400</v>
      </c>
      <c r="H17" s="41">
        <f>F17/2500000</f>
        <v>4.0000000000000003E-5</v>
      </c>
      <c r="I17" s="41">
        <f>+G17/10000000</f>
        <v>4.0000000000000003E-5</v>
      </c>
      <c r="J17">
        <v>93</v>
      </c>
      <c r="K17" s="39"/>
    </row>
    <row r="18" spans="1:11" s="37" customFormat="1" ht="24.95" customHeight="1">
      <c r="A18" s="36" t="s">
        <v>64</v>
      </c>
      <c r="B18" s="47" t="s">
        <v>20</v>
      </c>
      <c r="C18" s="38" t="s">
        <v>9</v>
      </c>
      <c r="D18" s="38" t="s">
        <v>10</v>
      </c>
      <c r="E18" s="32" t="s">
        <v>63</v>
      </c>
      <c r="F18" s="48">
        <v>100</v>
      </c>
      <c r="G18" s="40">
        <f>+F18*4</f>
        <v>400</v>
      </c>
      <c r="H18" s="41">
        <f>F18/2500000</f>
        <v>4.0000000000000003E-5</v>
      </c>
      <c r="I18" s="41">
        <f>+G18/10000000</f>
        <v>4.0000000000000003E-5</v>
      </c>
      <c r="J18">
        <v>93</v>
      </c>
      <c r="K18" s="39"/>
    </row>
    <row r="19" spans="1:11" s="37" customFormat="1" ht="24.95" customHeight="1">
      <c r="A19" s="36" t="s">
        <v>66</v>
      </c>
      <c r="B19" s="47" t="s">
        <v>20</v>
      </c>
      <c r="C19" s="38" t="s">
        <v>9</v>
      </c>
      <c r="D19" s="38" t="s">
        <v>10</v>
      </c>
      <c r="E19" s="32" t="s">
        <v>65</v>
      </c>
      <c r="F19" s="48">
        <v>100</v>
      </c>
      <c r="G19" s="40">
        <f>+F19*4</f>
        <v>400</v>
      </c>
      <c r="H19" s="41">
        <f>F19/2500000</f>
        <v>4.0000000000000003E-5</v>
      </c>
      <c r="I19" s="41">
        <f>+G19/10000000</f>
        <v>4.0000000000000003E-5</v>
      </c>
      <c r="J19">
        <v>93</v>
      </c>
    </row>
    <row r="20" spans="1:11" s="37" customFormat="1" ht="24.95" customHeight="1">
      <c r="A20" s="36" t="s">
        <v>68</v>
      </c>
      <c r="B20" s="47" t="s">
        <v>13</v>
      </c>
      <c r="C20" s="38" t="s">
        <v>9</v>
      </c>
      <c r="D20" s="38" t="s">
        <v>10</v>
      </c>
      <c r="E20" s="32" t="s">
        <v>67</v>
      </c>
      <c r="F20" s="48">
        <v>100</v>
      </c>
      <c r="G20" s="40">
        <f>+F20*4</f>
        <v>400</v>
      </c>
      <c r="H20" s="41">
        <f>F20/2500000</f>
        <v>4.0000000000000003E-5</v>
      </c>
      <c r="I20" s="41">
        <f>+G20/10000000</f>
        <v>4.0000000000000003E-5</v>
      </c>
      <c r="J20">
        <v>93</v>
      </c>
    </row>
    <row r="21" spans="1:11" s="37" customFormat="1" ht="24.95" customHeight="1">
      <c r="A21" s="36" t="s">
        <v>70</v>
      </c>
      <c r="B21" s="47" t="s">
        <v>20</v>
      </c>
      <c r="C21" s="38" t="s">
        <v>9</v>
      </c>
      <c r="D21" s="38" t="s">
        <v>10</v>
      </c>
      <c r="E21" s="32" t="s">
        <v>69</v>
      </c>
      <c r="F21" s="48">
        <v>100</v>
      </c>
      <c r="G21" s="40">
        <f>+F21*4</f>
        <v>400</v>
      </c>
      <c r="H21" s="41">
        <f>F21/2500000</f>
        <v>4.0000000000000003E-5</v>
      </c>
      <c r="I21" s="41">
        <f>+G21/10000000</f>
        <v>4.0000000000000003E-5</v>
      </c>
      <c r="J21">
        <v>93</v>
      </c>
    </row>
    <row r="22" spans="1:11" s="37" customFormat="1" ht="24.95" customHeight="1">
      <c r="A22" s="36" t="s">
        <v>72</v>
      </c>
      <c r="B22" s="47" t="s">
        <v>13</v>
      </c>
      <c r="C22" s="38" t="s">
        <v>9</v>
      </c>
      <c r="D22" s="38" t="s">
        <v>10</v>
      </c>
      <c r="E22" s="32" t="s">
        <v>71</v>
      </c>
      <c r="F22" s="48">
        <v>730</v>
      </c>
      <c r="G22" s="40">
        <f>+F22*4</f>
        <v>2920</v>
      </c>
      <c r="H22" s="41">
        <f>F22/2500000</f>
        <v>2.92E-4</v>
      </c>
      <c r="I22" s="41">
        <f>+G22/10000000</f>
        <v>2.92E-4</v>
      </c>
      <c r="J22">
        <v>93</v>
      </c>
    </row>
    <row r="23" spans="1:11" s="37" customFormat="1" ht="24.95" customHeight="1">
      <c r="A23" s="36" t="s">
        <v>74</v>
      </c>
      <c r="B23" s="47" t="s">
        <v>20</v>
      </c>
      <c r="C23" s="38" t="s">
        <v>9</v>
      </c>
      <c r="D23" s="38" t="s">
        <v>10</v>
      </c>
      <c r="E23" s="32" t="s">
        <v>73</v>
      </c>
      <c r="F23" s="48">
        <v>100</v>
      </c>
      <c r="G23" s="40">
        <f>+F23*4</f>
        <v>400</v>
      </c>
      <c r="H23" s="41">
        <f>F23/2500000</f>
        <v>4.0000000000000003E-5</v>
      </c>
      <c r="I23" s="41">
        <f>+G23/10000000</f>
        <v>4.0000000000000003E-5</v>
      </c>
      <c r="J23">
        <v>93</v>
      </c>
    </row>
    <row r="24" spans="1:11" s="37" customFormat="1" ht="24.95" customHeight="1">
      <c r="A24" s="36" t="s">
        <v>76</v>
      </c>
      <c r="B24" s="47" t="s">
        <v>20</v>
      </c>
      <c r="C24" s="38" t="s">
        <v>9</v>
      </c>
      <c r="D24" s="38" t="s">
        <v>10</v>
      </c>
      <c r="E24" s="32" t="s">
        <v>75</v>
      </c>
      <c r="F24" s="48">
        <f>210+430</f>
        <v>640</v>
      </c>
      <c r="G24" s="40">
        <f>+F24*4</f>
        <v>2560</v>
      </c>
      <c r="H24" s="41">
        <f>F24/2500000</f>
        <v>2.5599999999999999E-4</v>
      </c>
      <c r="I24" s="41">
        <f>+G24/10000000</f>
        <v>2.5599999999999999E-4</v>
      </c>
      <c r="J24">
        <v>93</v>
      </c>
    </row>
    <row r="25" spans="1:11" s="37" customFormat="1" ht="24.95" customHeight="1">
      <c r="A25" s="36" t="s">
        <v>78</v>
      </c>
      <c r="B25" s="47" t="s">
        <v>13</v>
      </c>
      <c r="C25" s="38" t="s">
        <v>9</v>
      </c>
      <c r="D25" s="38" t="s">
        <v>10</v>
      </c>
      <c r="E25" s="32" t="s">
        <v>77</v>
      </c>
      <c r="F25" s="48">
        <v>420</v>
      </c>
      <c r="G25" s="40">
        <f>+F25*4</f>
        <v>1680</v>
      </c>
      <c r="H25" s="41">
        <f>F25/2500000</f>
        <v>1.6799999999999999E-4</v>
      </c>
      <c r="I25" s="41">
        <f>+G25/10000000</f>
        <v>1.6799999999999999E-4</v>
      </c>
      <c r="J25">
        <v>93</v>
      </c>
    </row>
    <row r="26" spans="1:11" s="37" customFormat="1" ht="24.95" customHeight="1">
      <c r="A26" s="36" t="s">
        <v>80</v>
      </c>
      <c r="B26" s="47" t="s">
        <v>20</v>
      </c>
      <c r="C26" s="38" t="s">
        <v>9</v>
      </c>
      <c r="D26" s="38" t="s">
        <v>10</v>
      </c>
      <c r="E26" s="32" t="s">
        <v>79</v>
      </c>
      <c r="F26" s="48">
        <v>2140</v>
      </c>
      <c r="G26" s="40">
        <f>+F26*4</f>
        <v>8560</v>
      </c>
      <c r="H26" s="41">
        <f>F26/2500000</f>
        <v>8.5599999999999999E-4</v>
      </c>
      <c r="I26" s="41">
        <f>+G26/10000000</f>
        <v>8.5599999999999999E-4</v>
      </c>
      <c r="J26">
        <v>93</v>
      </c>
    </row>
    <row r="27" spans="1:11" s="37" customFormat="1" ht="24.95" customHeight="1">
      <c r="A27" s="36" t="s">
        <v>82</v>
      </c>
      <c r="B27" s="47" t="s">
        <v>20</v>
      </c>
      <c r="C27" s="38" t="s">
        <v>9</v>
      </c>
      <c r="D27" s="38" t="s">
        <v>10</v>
      </c>
      <c r="E27" s="32" t="s">
        <v>81</v>
      </c>
      <c r="F27" s="48">
        <v>870</v>
      </c>
      <c r="G27" s="40">
        <f>+F27*4</f>
        <v>3480</v>
      </c>
      <c r="H27" s="41">
        <f>F27/2500000</f>
        <v>3.48E-4</v>
      </c>
      <c r="I27" s="41">
        <f>+G27/10000000</f>
        <v>3.48E-4</v>
      </c>
      <c r="J27">
        <v>93</v>
      </c>
    </row>
    <row r="28" spans="1:11" s="37" customFormat="1" ht="24.95" customHeight="1">
      <c r="A28" s="36" t="s">
        <v>84</v>
      </c>
      <c r="B28" s="47" t="s">
        <v>20</v>
      </c>
      <c r="C28" s="38" t="s">
        <v>9</v>
      </c>
      <c r="D28" s="38" t="s">
        <v>10</v>
      </c>
      <c r="E28" s="32" t="s">
        <v>83</v>
      </c>
      <c r="F28" s="48">
        <v>870</v>
      </c>
      <c r="G28" s="40">
        <f>+F28*4</f>
        <v>3480</v>
      </c>
      <c r="H28" s="41">
        <f>F28/2500000</f>
        <v>3.48E-4</v>
      </c>
      <c r="I28" s="41">
        <f>+G28/10000000</f>
        <v>3.48E-4</v>
      </c>
      <c r="J28">
        <v>93</v>
      </c>
    </row>
    <row r="29" spans="1:11" s="37" customFormat="1" ht="24.95" customHeight="1">
      <c r="A29" s="36" t="s">
        <v>86</v>
      </c>
      <c r="B29" s="47" t="s">
        <v>20</v>
      </c>
      <c r="C29" s="38" t="s">
        <v>9</v>
      </c>
      <c r="D29" s="38" t="s">
        <v>10</v>
      </c>
      <c r="E29" s="32" t="s">
        <v>85</v>
      </c>
      <c r="F29" s="48">
        <v>210</v>
      </c>
      <c r="G29" s="40">
        <f>+F29*4</f>
        <v>840</v>
      </c>
      <c r="H29" s="41">
        <f>F29/2500000</f>
        <v>8.3999999999999995E-5</v>
      </c>
      <c r="I29" s="41">
        <f>+G29/10000000</f>
        <v>8.3999999999999995E-5</v>
      </c>
      <c r="J29">
        <v>93</v>
      </c>
    </row>
    <row r="30" spans="1:11" s="37" customFormat="1" ht="24.95" customHeight="1">
      <c r="A30" s="36" t="s">
        <v>88</v>
      </c>
      <c r="B30" s="47" t="s">
        <v>20</v>
      </c>
      <c r="C30" s="38" t="s">
        <v>9</v>
      </c>
      <c r="D30" s="38" t="s">
        <v>10</v>
      </c>
      <c r="E30" s="32" t="s">
        <v>87</v>
      </c>
      <c r="F30" s="48">
        <v>430</v>
      </c>
      <c r="G30" s="40">
        <f>+F30*4</f>
        <v>1720</v>
      </c>
      <c r="H30" s="41">
        <f>F30/2500000</f>
        <v>1.7200000000000001E-4</v>
      </c>
      <c r="I30" s="41">
        <f>+G30/10000000</f>
        <v>1.7200000000000001E-4</v>
      </c>
      <c r="J30">
        <v>93</v>
      </c>
    </row>
    <row r="31" spans="1:11" s="37" customFormat="1" ht="24.95" customHeight="1">
      <c r="A31" s="36" t="s">
        <v>90</v>
      </c>
      <c r="B31" s="47" t="s">
        <v>20</v>
      </c>
      <c r="C31" s="38" t="s">
        <v>9</v>
      </c>
      <c r="D31" s="38" t="s">
        <v>10</v>
      </c>
      <c r="E31" s="32" t="s">
        <v>89</v>
      </c>
      <c r="F31" s="48">
        <v>210</v>
      </c>
      <c r="G31" s="40">
        <f>+F31*4</f>
        <v>840</v>
      </c>
      <c r="H31" s="41">
        <f>F31/2500000</f>
        <v>8.3999999999999995E-5</v>
      </c>
      <c r="I31" s="41">
        <f>+G31/10000000</f>
        <v>8.3999999999999995E-5</v>
      </c>
      <c r="J31">
        <v>93</v>
      </c>
    </row>
    <row r="32" spans="1:11" s="37" customFormat="1" ht="24.95" customHeight="1">
      <c r="A32" s="36" t="s">
        <v>92</v>
      </c>
      <c r="B32" s="47" t="s">
        <v>13</v>
      </c>
      <c r="C32" s="38" t="s">
        <v>9</v>
      </c>
      <c r="D32" s="38" t="s">
        <v>10</v>
      </c>
      <c r="E32" s="32" t="s">
        <v>91</v>
      </c>
      <c r="F32" s="48">
        <v>100</v>
      </c>
      <c r="G32" s="40">
        <f>+F32*4</f>
        <v>400</v>
      </c>
      <c r="H32" s="41">
        <f>F32/2500000</f>
        <v>4.0000000000000003E-5</v>
      </c>
      <c r="I32" s="41">
        <f>+G32/10000000</f>
        <v>4.0000000000000003E-5</v>
      </c>
      <c r="J32">
        <v>93</v>
      </c>
    </row>
    <row r="33" spans="1:11" s="37" customFormat="1" ht="24.95" customHeight="1">
      <c r="A33" s="36" t="s">
        <v>94</v>
      </c>
      <c r="B33" s="47" t="s">
        <v>20</v>
      </c>
      <c r="C33" s="38" t="s">
        <v>9</v>
      </c>
      <c r="D33" s="38" t="s">
        <v>10</v>
      </c>
      <c r="E33" s="32" t="s">
        <v>93</v>
      </c>
      <c r="F33" s="48">
        <v>550</v>
      </c>
      <c r="G33" s="40">
        <f>+F33*4</f>
        <v>2200</v>
      </c>
      <c r="H33" s="41">
        <f>F33/2500000</f>
        <v>2.2000000000000001E-4</v>
      </c>
      <c r="I33" s="41">
        <f>+G33/10000000</f>
        <v>2.2000000000000001E-4</v>
      </c>
      <c r="J33">
        <v>93</v>
      </c>
    </row>
    <row r="34" spans="1:11" s="37" customFormat="1" ht="24.95" customHeight="1">
      <c r="A34" s="36"/>
      <c r="B34" s="47"/>
      <c r="C34" s="38"/>
      <c r="D34" s="38"/>
      <c r="E34" s="32"/>
      <c r="F34" s="48"/>
      <c r="H34" s="41"/>
      <c r="I34" s="41">
        <f>+J34/10000000</f>
        <v>6.1339999999999997E-3</v>
      </c>
      <c r="J34" s="67">
        <f>SUM(G4:G33)</f>
        <v>61340</v>
      </c>
      <c r="K34" s="68">
        <f>J34*0.035*0.6</f>
        <v>1288.1400000000001</v>
      </c>
    </row>
    <row r="35" spans="1:11" s="37" customFormat="1" ht="24.95" customHeight="1">
      <c r="A35" s="36" t="s">
        <v>96</v>
      </c>
      <c r="B35" s="47" t="s">
        <v>13</v>
      </c>
      <c r="C35" s="38" t="s">
        <v>9</v>
      </c>
      <c r="D35" s="38" t="s">
        <v>10</v>
      </c>
      <c r="E35" s="32" t="s">
        <v>95</v>
      </c>
      <c r="F35" s="48">
        <v>700</v>
      </c>
      <c r="G35" s="40">
        <f>+F35*4</f>
        <v>2800</v>
      </c>
      <c r="H35" s="41">
        <f>F35/2500000</f>
        <v>2.7999999999999998E-4</v>
      </c>
      <c r="I35" s="41">
        <f>+G35/10000000</f>
        <v>2.7999999999999998E-4</v>
      </c>
      <c r="J35">
        <v>98</v>
      </c>
    </row>
    <row r="36" spans="1:11" s="37" customFormat="1" ht="24.95" customHeight="1">
      <c r="A36" s="36"/>
      <c r="B36" s="47"/>
      <c r="C36" s="38"/>
      <c r="D36" s="38"/>
      <c r="E36" s="32"/>
      <c r="F36" s="48"/>
      <c r="G36" s="40"/>
      <c r="H36" s="41"/>
      <c r="I36" s="41"/>
      <c r="J36" s="66">
        <v>2800</v>
      </c>
      <c r="K36" s="71">
        <f>J36*0.035*0.6</f>
        <v>58.800000000000004</v>
      </c>
    </row>
    <row r="37" spans="1:11" s="37" customFormat="1" ht="24.95" customHeight="1">
      <c r="A37" s="36" t="s">
        <v>116</v>
      </c>
      <c r="B37" s="47" t="s">
        <v>13</v>
      </c>
      <c r="C37" s="38" t="s">
        <v>9</v>
      </c>
      <c r="D37" s="38" t="s">
        <v>10</v>
      </c>
      <c r="E37" s="32" t="s">
        <v>115</v>
      </c>
      <c r="F37" s="48">
        <v>150</v>
      </c>
      <c r="G37" s="40">
        <f>+F37*4</f>
        <v>600</v>
      </c>
      <c r="H37" s="41">
        <f>F37/2500000</f>
        <v>6.0000000000000002E-5</v>
      </c>
      <c r="I37" s="41">
        <f>+G37/10000000</f>
        <v>6.0000000000000002E-5</v>
      </c>
      <c r="J37">
        <v>99</v>
      </c>
    </row>
    <row r="38" spans="1:11" s="37" customFormat="1" ht="24.95" customHeight="1">
      <c r="A38" s="36" t="s">
        <v>191</v>
      </c>
      <c r="B38" s="47" t="s">
        <v>220</v>
      </c>
      <c r="C38" s="38" t="s">
        <v>9</v>
      </c>
      <c r="D38" s="38" t="s">
        <v>10</v>
      </c>
      <c r="E38" s="32" t="s">
        <v>190</v>
      </c>
      <c r="F38" s="48">
        <v>625</v>
      </c>
      <c r="G38" s="40">
        <f>+F38*4</f>
        <v>2500</v>
      </c>
      <c r="H38" s="41">
        <f>F38/2500000</f>
        <v>2.5000000000000001E-4</v>
      </c>
      <c r="I38" s="41">
        <f>+G38/10000000</f>
        <v>2.5000000000000001E-4</v>
      </c>
      <c r="J38">
        <v>99</v>
      </c>
    </row>
    <row r="39" spans="1:11" s="37" customFormat="1" ht="24.95" customHeight="1">
      <c r="A39" s="46" t="s">
        <v>21</v>
      </c>
      <c r="B39" s="37" t="s">
        <v>20</v>
      </c>
      <c r="C39" s="38" t="s">
        <v>9</v>
      </c>
      <c r="D39" s="38" t="s">
        <v>10</v>
      </c>
      <c r="E39" s="33" t="s">
        <v>22</v>
      </c>
      <c r="F39" s="39">
        <v>100</v>
      </c>
      <c r="G39" s="40">
        <f>+F39*4</f>
        <v>400</v>
      </c>
      <c r="H39" s="41">
        <f>F39/2500000</f>
        <v>4.0000000000000003E-5</v>
      </c>
      <c r="I39" s="41">
        <f>+G39/10000000</f>
        <v>4.0000000000000003E-5</v>
      </c>
      <c r="J39">
        <v>99</v>
      </c>
    </row>
    <row r="40" spans="1:11" s="37" customFormat="1" ht="24.95" customHeight="1">
      <c r="A40" s="46" t="s">
        <v>24</v>
      </c>
      <c r="B40" s="47" t="s">
        <v>20</v>
      </c>
      <c r="C40" s="38" t="s">
        <v>9</v>
      </c>
      <c r="D40" s="38" t="s">
        <v>10</v>
      </c>
      <c r="E40" s="33" t="s">
        <v>25</v>
      </c>
      <c r="F40" s="39">
        <v>130</v>
      </c>
      <c r="G40" s="40">
        <f>+F40*4</f>
        <v>520</v>
      </c>
      <c r="H40" s="41">
        <f>F40/2500000</f>
        <v>5.1999999999999997E-5</v>
      </c>
      <c r="I40" s="41">
        <f>+G40/10000000</f>
        <v>5.1999999999999997E-5</v>
      </c>
      <c r="J40">
        <v>99</v>
      </c>
    </row>
    <row r="41" spans="1:11" s="37" customFormat="1" ht="24.95" customHeight="1">
      <c r="A41" s="50" t="s">
        <v>43</v>
      </c>
      <c r="B41" s="38" t="s">
        <v>8</v>
      </c>
      <c r="C41" s="38" t="s">
        <v>9</v>
      </c>
      <c r="D41" s="38" t="s">
        <v>10</v>
      </c>
      <c r="E41" s="51" t="s">
        <v>221</v>
      </c>
      <c r="F41" s="52">
        <v>300</v>
      </c>
      <c r="G41" s="40">
        <f>+F41*4</f>
        <v>1200</v>
      </c>
      <c r="H41" s="53">
        <f>F41/2500000</f>
        <v>1.2E-4</v>
      </c>
      <c r="I41" s="53">
        <f>+G41/10000000</f>
        <v>1.2E-4</v>
      </c>
      <c r="J41">
        <v>99</v>
      </c>
    </row>
    <row r="42" spans="1:11" s="37" customFormat="1" ht="24.95" customHeight="1">
      <c r="A42" s="55" t="s">
        <v>26</v>
      </c>
      <c r="B42" s="38" t="s">
        <v>20</v>
      </c>
      <c r="C42" s="38" t="s">
        <v>9</v>
      </c>
      <c r="D42" s="38" t="s">
        <v>10</v>
      </c>
      <c r="E42" s="51" t="s">
        <v>27</v>
      </c>
      <c r="F42" s="52">
        <v>800</v>
      </c>
      <c r="G42" s="40">
        <f>+F42*4</f>
        <v>3200</v>
      </c>
      <c r="H42" s="53">
        <f>F42/2500000</f>
        <v>3.2000000000000003E-4</v>
      </c>
      <c r="I42" s="53">
        <f>+G42/10000000</f>
        <v>3.2000000000000003E-4</v>
      </c>
      <c r="J42">
        <v>99</v>
      </c>
    </row>
    <row r="43" spans="1:11" s="37" customFormat="1" ht="24.95" customHeight="1">
      <c r="A43" s="36" t="s">
        <v>14</v>
      </c>
      <c r="B43" s="47" t="s">
        <v>13</v>
      </c>
      <c r="C43" s="38" t="s">
        <v>9</v>
      </c>
      <c r="D43" s="38" t="s">
        <v>10</v>
      </c>
      <c r="E43" s="32" t="s">
        <v>15</v>
      </c>
      <c r="F43" s="48">
        <v>31500</v>
      </c>
      <c r="G43" s="40">
        <f>+F43*4</f>
        <v>126000</v>
      </c>
      <c r="H43" s="41">
        <f>F43/2500000</f>
        <v>1.26E-2</v>
      </c>
      <c r="I43" s="41">
        <f>+G43/10000000</f>
        <v>1.26E-2</v>
      </c>
      <c r="J43">
        <v>99</v>
      </c>
    </row>
    <row r="44" spans="1:11" s="37" customFormat="1" ht="24.95" customHeight="1">
      <c r="A44" s="36" t="s">
        <v>16</v>
      </c>
      <c r="B44" s="47" t="s">
        <v>13</v>
      </c>
      <c r="C44" s="38" t="s">
        <v>9</v>
      </c>
      <c r="D44" s="38" t="s">
        <v>10</v>
      </c>
      <c r="E44" s="32" t="s">
        <v>17</v>
      </c>
      <c r="F44" s="48">
        <v>43300</v>
      </c>
      <c r="G44" s="40">
        <f>+F44*4</f>
        <v>173200</v>
      </c>
      <c r="H44" s="41">
        <f>F44/2500000</f>
        <v>1.7319999999999999E-2</v>
      </c>
      <c r="I44" s="41">
        <f>+G44/10000000</f>
        <v>1.7319999999999999E-2</v>
      </c>
      <c r="J44">
        <v>99</v>
      </c>
    </row>
    <row r="45" spans="1:11" s="37" customFormat="1" ht="24.95" customHeight="1">
      <c r="A45" s="36" t="s">
        <v>18</v>
      </c>
      <c r="B45" s="47" t="s">
        <v>13</v>
      </c>
      <c r="C45" s="38" t="s">
        <v>9</v>
      </c>
      <c r="D45" s="38" t="s">
        <v>10</v>
      </c>
      <c r="E45" s="32" t="s">
        <v>19</v>
      </c>
      <c r="F45" s="48">
        <f>55000-500</f>
        <v>54500</v>
      </c>
      <c r="G45" s="40">
        <f>+F45*4</f>
        <v>218000</v>
      </c>
      <c r="H45" s="41">
        <f>F45/2500000</f>
        <v>2.18E-2</v>
      </c>
      <c r="I45" s="41">
        <f>+G45/10000000</f>
        <v>2.18E-2</v>
      </c>
      <c r="J45">
        <v>99</v>
      </c>
    </row>
    <row r="46" spans="1:11" s="37" customFormat="1" ht="24.95" customHeight="1">
      <c r="A46" s="36" t="s">
        <v>30</v>
      </c>
      <c r="B46" s="47" t="s">
        <v>20</v>
      </c>
      <c r="C46" s="38" t="s">
        <v>9</v>
      </c>
      <c r="D46" s="38" t="s">
        <v>10</v>
      </c>
      <c r="E46" s="32" t="s">
        <v>31</v>
      </c>
      <c r="F46" s="48">
        <f>55000-500</f>
        <v>54500</v>
      </c>
      <c r="G46" s="40">
        <f>+F46*4</f>
        <v>218000</v>
      </c>
      <c r="H46" s="41">
        <f>F46/2500000</f>
        <v>2.18E-2</v>
      </c>
      <c r="I46" s="41">
        <f>+G46/10000000</f>
        <v>2.18E-2</v>
      </c>
      <c r="J46">
        <v>99</v>
      </c>
    </row>
    <row r="47" spans="1:11" s="37" customFormat="1" ht="24.95" customHeight="1">
      <c r="A47" s="36" t="s">
        <v>32</v>
      </c>
      <c r="B47" s="47" t="s">
        <v>20</v>
      </c>
      <c r="C47" s="38" t="s">
        <v>9</v>
      </c>
      <c r="D47" s="38" t="s">
        <v>10</v>
      </c>
      <c r="E47" s="32" t="s">
        <v>33</v>
      </c>
      <c r="F47" s="48">
        <f>55000-500</f>
        <v>54500</v>
      </c>
      <c r="G47" s="40">
        <f>+F47*4</f>
        <v>218000</v>
      </c>
      <c r="H47" s="41">
        <f>F47/2500000</f>
        <v>2.18E-2</v>
      </c>
      <c r="I47" s="41">
        <f>+G47/10000000</f>
        <v>2.18E-2</v>
      </c>
      <c r="J47">
        <v>99</v>
      </c>
    </row>
    <row r="48" spans="1:11" s="37" customFormat="1" ht="24.95" customHeight="1">
      <c r="A48" s="36" t="s">
        <v>11</v>
      </c>
      <c r="B48" s="47" t="s">
        <v>8</v>
      </c>
      <c r="C48" s="38" t="s">
        <v>9</v>
      </c>
      <c r="D48" s="38" t="s">
        <v>10</v>
      </c>
      <c r="E48" s="34" t="s">
        <v>12</v>
      </c>
      <c r="F48" s="48">
        <v>59200</v>
      </c>
      <c r="G48" s="49">
        <f>+F48*4</f>
        <v>236800</v>
      </c>
      <c r="H48" s="41">
        <f>F48/2500000</f>
        <v>2.368E-2</v>
      </c>
      <c r="I48" s="41">
        <f>+G48/10000000</f>
        <v>2.368E-2</v>
      </c>
      <c r="J48">
        <v>99</v>
      </c>
    </row>
    <row r="49" spans="1:10" s="37" customFormat="1" ht="24.95" customHeight="1">
      <c r="A49" s="36" t="s">
        <v>98</v>
      </c>
      <c r="B49" s="47" t="s">
        <v>20</v>
      </c>
      <c r="C49" s="38" t="s">
        <v>9</v>
      </c>
      <c r="D49" s="38" t="s">
        <v>10</v>
      </c>
      <c r="E49" s="32" t="s">
        <v>97</v>
      </c>
      <c r="F49" s="48">
        <v>3000</v>
      </c>
      <c r="G49" s="40">
        <f>+F49*4</f>
        <v>12000</v>
      </c>
      <c r="H49" s="41">
        <f>F49/2500000</f>
        <v>1.1999999999999999E-3</v>
      </c>
      <c r="I49" s="41">
        <f>+G49/10000000</f>
        <v>1.1999999999999999E-3</v>
      </c>
      <c r="J49">
        <v>99</v>
      </c>
    </row>
    <row r="50" spans="1:10" s="37" customFormat="1" ht="24.95" customHeight="1">
      <c r="A50" s="36" t="s">
        <v>100</v>
      </c>
      <c r="B50" s="47" t="s">
        <v>20</v>
      </c>
      <c r="C50" s="38" t="s">
        <v>9</v>
      </c>
      <c r="D50" s="38" t="s">
        <v>10</v>
      </c>
      <c r="E50" s="32" t="s">
        <v>99</v>
      </c>
      <c r="F50" s="48">
        <v>1000</v>
      </c>
      <c r="G50" s="40">
        <f>+F50*4</f>
        <v>4000</v>
      </c>
      <c r="H50" s="41">
        <f>F50/2500000</f>
        <v>4.0000000000000002E-4</v>
      </c>
      <c r="I50" s="41">
        <f>+G50/10000000</f>
        <v>4.0000000000000002E-4</v>
      </c>
      <c r="J50">
        <v>99</v>
      </c>
    </row>
    <row r="51" spans="1:10" s="37" customFormat="1" ht="24.95" customHeight="1">
      <c r="A51" s="36" t="s">
        <v>102</v>
      </c>
      <c r="B51" s="47" t="s">
        <v>13</v>
      </c>
      <c r="C51" s="38" t="s">
        <v>9</v>
      </c>
      <c r="D51" s="38" t="s">
        <v>10</v>
      </c>
      <c r="E51" s="32" t="s">
        <v>101</v>
      </c>
      <c r="F51" s="48">
        <v>700</v>
      </c>
      <c r="G51" s="40">
        <f>+F51*4</f>
        <v>2800</v>
      </c>
      <c r="H51" s="41">
        <f>F51/2500000</f>
        <v>2.7999999999999998E-4</v>
      </c>
      <c r="I51" s="41">
        <f>+G51/10000000</f>
        <v>2.7999999999999998E-4</v>
      </c>
      <c r="J51">
        <v>99</v>
      </c>
    </row>
    <row r="52" spans="1:10" s="37" customFormat="1" ht="24.95" customHeight="1">
      <c r="A52" s="36" t="s">
        <v>104</v>
      </c>
      <c r="B52" s="47" t="s">
        <v>20</v>
      </c>
      <c r="C52" s="38" t="s">
        <v>9</v>
      </c>
      <c r="D52" s="38" t="s">
        <v>10</v>
      </c>
      <c r="E52" s="32" t="s">
        <v>103</v>
      </c>
      <c r="F52" s="48">
        <v>700</v>
      </c>
      <c r="G52" s="40">
        <f>+F52*4</f>
        <v>2800</v>
      </c>
      <c r="H52" s="41">
        <f>F52/2500000</f>
        <v>2.7999999999999998E-4</v>
      </c>
      <c r="I52" s="41">
        <f>+G52/10000000</f>
        <v>2.7999999999999998E-4</v>
      </c>
      <c r="J52">
        <v>99</v>
      </c>
    </row>
    <row r="53" spans="1:10" s="37" customFormat="1" ht="24.95" customHeight="1">
      <c r="A53" s="36" t="s">
        <v>106</v>
      </c>
      <c r="B53" s="47" t="s">
        <v>13</v>
      </c>
      <c r="C53" s="38" t="s">
        <v>9</v>
      </c>
      <c r="D53" s="38" t="s">
        <v>10</v>
      </c>
      <c r="E53" s="32" t="s">
        <v>105</v>
      </c>
      <c r="F53" s="48">
        <v>700</v>
      </c>
      <c r="G53" s="40">
        <f>+F53*4</f>
        <v>2800</v>
      </c>
      <c r="H53" s="41">
        <f>F53/2500000</f>
        <v>2.7999999999999998E-4</v>
      </c>
      <c r="I53" s="41">
        <f>+G53/10000000</f>
        <v>2.7999999999999998E-4</v>
      </c>
      <c r="J53">
        <v>99</v>
      </c>
    </row>
    <row r="54" spans="1:10" s="37" customFormat="1" ht="24.95" customHeight="1">
      <c r="A54" s="36" t="s">
        <v>108</v>
      </c>
      <c r="B54" s="47" t="s">
        <v>13</v>
      </c>
      <c r="C54" s="38" t="s">
        <v>9</v>
      </c>
      <c r="D54" s="38" t="s">
        <v>10</v>
      </c>
      <c r="E54" s="32" t="s">
        <v>107</v>
      </c>
      <c r="F54" s="48">
        <v>2800</v>
      </c>
      <c r="G54" s="40">
        <f>+F54*4</f>
        <v>11200</v>
      </c>
      <c r="H54" s="41">
        <f>F54/2500000</f>
        <v>1.1199999999999999E-3</v>
      </c>
      <c r="I54" s="41">
        <f>+G54/10000000</f>
        <v>1.1199999999999999E-3</v>
      </c>
      <c r="J54">
        <v>99</v>
      </c>
    </row>
    <row r="55" spans="1:10" s="37" customFormat="1" ht="24.95" customHeight="1">
      <c r="A55" s="36" t="s">
        <v>110</v>
      </c>
      <c r="B55" s="47" t="s">
        <v>13</v>
      </c>
      <c r="C55" s="38" t="s">
        <v>9</v>
      </c>
      <c r="D55" s="38" t="s">
        <v>10</v>
      </c>
      <c r="E55" s="32" t="s">
        <v>109</v>
      </c>
      <c r="F55" s="48">
        <v>600</v>
      </c>
      <c r="G55" s="40">
        <f>+F55*4</f>
        <v>2400</v>
      </c>
      <c r="H55" s="41">
        <f>F55/2500000</f>
        <v>2.4000000000000001E-4</v>
      </c>
      <c r="I55" s="41">
        <f>+G55/10000000</f>
        <v>2.4000000000000001E-4</v>
      </c>
      <c r="J55">
        <v>99</v>
      </c>
    </row>
    <row r="56" spans="1:10" s="37" customFormat="1" ht="24.95" customHeight="1">
      <c r="A56" s="36" t="s">
        <v>112</v>
      </c>
      <c r="B56" s="47" t="s">
        <v>13</v>
      </c>
      <c r="C56" s="38" t="s">
        <v>9</v>
      </c>
      <c r="D56" s="38" t="s">
        <v>10</v>
      </c>
      <c r="E56" s="32" t="s">
        <v>111</v>
      </c>
      <c r="F56" s="48">
        <v>700</v>
      </c>
      <c r="G56" s="40">
        <f>+F56*4</f>
        <v>2800</v>
      </c>
      <c r="H56" s="41">
        <f>F56/2500000</f>
        <v>2.7999999999999998E-4</v>
      </c>
      <c r="I56" s="41">
        <f>+G56/10000000</f>
        <v>2.7999999999999998E-4</v>
      </c>
      <c r="J56">
        <v>99</v>
      </c>
    </row>
    <row r="57" spans="1:10" s="37" customFormat="1" ht="24.95" customHeight="1">
      <c r="A57" s="36" t="s">
        <v>114</v>
      </c>
      <c r="B57" s="47" t="s">
        <v>13</v>
      </c>
      <c r="C57" s="38" t="s">
        <v>9</v>
      </c>
      <c r="D57" s="38" t="s">
        <v>10</v>
      </c>
      <c r="E57" s="32" t="s">
        <v>113</v>
      </c>
      <c r="F57" s="48">
        <v>300</v>
      </c>
      <c r="G57" s="40">
        <f>+F57*4</f>
        <v>1200</v>
      </c>
      <c r="H57" s="41">
        <f>F57/2500000</f>
        <v>1.2E-4</v>
      </c>
      <c r="I57" s="41">
        <f>+G57/10000000</f>
        <v>1.2E-4</v>
      </c>
      <c r="J57">
        <v>99</v>
      </c>
    </row>
    <row r="58" spans="1:10" s="37" customFormat="1" ht="24.95" customHeight="1">
      <c r="A58" s="36" t="s">
        <v>118</v>
      </c>
      <c r="B58" s="47" t="s">
        <v>13</v>
      </c>
      <c r="C58" s="38" t="s">
        <v>9</v>
      </c>
      <c r="D58" s="38" t="s">
        <v>10</v>
      </c>
      <c r="E58" s="32" t="s">
        <v>117</v>
      </c>
      <c r="F58" s="48">
        <v>1500</v>
      </c>
      <c r="G58" s="40">
        <f>+F58*4</f>
        <v>6000</v>
      </c>
      <c r="H58" s="41">
        <f>F58/2500000</f>
        <v>5.9999999999999995E-4</v>
      </c>
      <c r="I58" s="41">
        <f>+G58/10000000</f>
        <v>5.9999999999999995E-4</v>
      </c>
      <c r="J58">
        <v>99</v>
      </c>
    </row>
    <row r="59" spans="1:10" s="37" customFormat="1" ht="24.95" customHeight="1">
      <c r="A59" s="36" t="s">
        <v>120</v>
      </c>
      <c r="B59" s="47" t="s">
        <v>13</v>
      </c>
      <c r="C59" s="38" t="s">
        <v>9</v>
      </c>
      <c r="D59" s="38" t="s">
        <v>10</v>
      </c>
      <c r="E59" s="32" t="s">
        <v>119</v>
      </c>
      <c r="F59" s="48">
        <v>3300</v>
      </c>
      <c r="G59" s="40">
        <f>+F59*4</f>
        <v>13200</v>
      </c>
      <c r="H59" s="41">
        <f>F59/2500000</f>
        <v>1.32E-3</v>
      </c>
      <c r="I59" s="41">
        <f>+G59/10000000</f>
        <v>1.32E-3</v>
      </c>
      <c r="J59">
        <v>99</v>
      </c>
    </row>
    <row r="60" spans="1:10" s="37" customFormat="1" ht="24.95" customHeight="1">
      <c r="A60" s="36" t="s">
        <v>122</v>
      </c>
      <c r="B60" s="47" t="s">
        <v>20</v>
      </c>
      <c r="C60" s="38" t="s">
        <v>9</v>
      </c>
      <c r="D60" s="38" t="s">
        <v>10</v>
      </c>
      <c r="E60" s="32" t="s">
        <v>121</v>
      </c>
      <c r="F60" s="48">
        <v>900</v>
      </c>
      <c r="G60" s="40">
        <f>+F60*4</f>
        <v>3600</v>
      </c>
      <c r="H60" s="41">
        <f>F60/2500000</f>
        <v>3.6000000000000002E-4</v>
      </c>
      <c r="I60" s="41">
        <f>+G60/10000000</f>
        <v>3.6000000000000002E-4</v>
      </c>
      <c r="J60">
        <v>99</v>
      </c>
    </row>
    <row r="61" spans="1:10" s="37" customFormat="1" ht="24.95" customHeight="1">
      <c r="A61" s="36" t="s">
        <v>122</v>
      </c>
      <c r="B61" s="47" t="s">
        <v>20</v>
      </c>
      <c r="C61" s="38" t="s">
        <v>9</v>
      </c>
      <c r="D61" s="38" t="s">
        <v>10</v>
      </c>
      <c r="E61" s="32" t="s">
        <v>123</v>
      </c>
      <c r="F61" s="48">
        <v>2350</v>
      </c>
      <c r="G61" s="40">
        <f>+F61*4</f>
        <v>9400</v>
      </c>
      <c r="H61" s="41">
        <f>F61/2500000</f>
        <v>9.3999999999999997E-4</v>
      </c>
      <c r="I61" s="41">
        <f>+G61/10000000</f>
        <v>9.3999999999999997E-4</v>
      </c>
      <c r="J61">
        <v>99</v>
      </c>
    </row>
    <row r="62" spans="1:10" s="37" customFormat="1" ht="24.95" customHeight="1">
      <c r="A62" s="36" t="s">
        <v>125</v>
      </c>
      <c r="B62" s="47" t="s">
        <v>13</v>
      </c>
      <c r="C62" s="38" t="s">
        <v>9</v>
      </c>
      <c r="D62" s="38" t="s">
        <v>10</v>
      </c>
      <c r="E62" s="32" t="s">
        <v>124</v>
      </c>
      <c r="F62" s="48">
        <v>300</v>
      </c>
      <c r="G62" s="40">
        <f>+F62*4</f>
        <v>1200</v>
      </c>
      <c r="H62" s="41">
        <f>F62/2500000</f>
        <v>1.2E-4</v>
      </c>
      <c r="I62" s="41">
        <f>+G62/10000000</f>
        <v>1.2E-4</v>
      </c>
      <c r="J62">
        <v>99</v>
      </c>
    </row>
    <row r="63" spans="1:10" s="37" customFormat="1" ht="24.95" customHeight="1">
      <c r="A63" s="36" t="s">
        <v>127</v>
      </c>
      <c r="B63" s="47" t="s">
        <v>20</v>
      </c>
      <c r="C63" s="38" t="s">
        <v>9</v>
      </c>
      <c r="D63" s="38" t="s">
        <v>10</v>
      </c>
      <c r="E63" s="32" t="s">
        <v>126</v>
      </c>
      <c r="F63" s="48">
        <v>95</v>
      </c>
      <c r="G63" s="40">
        <f>+F63*4</f>
        <v>380</v>
      </c>
      <c r="H63" s="41">
        <f>F63/2500000</f>
        <v>3.8000000000000002E-5</v>
      </c>
      <c r="I63" s="41">
        <f>+G63/10000000</f>
        <v>3.8000000000000002E-5</v>
      </c>
      <c r="J63">
        <v>99</v>
      </c>
    </row>
    <row r="64" spans="1:10" s="37" customFormat="1" ht="24.95" customHeight="1">
      <c r="A64" s="36" t="s">
        <v>129</v>
      </c>
      <c r="B64" s="47" t="s">
        <v>13</v>
      </c>
      <c r="C64" s="38" t="s">
        <v>9</v>
      </c>
      <c r="D64" s="38" t="s">
        <v>10</v>
      </c>
      <c r="E64" s="32" t="s">
        <v>128</v>
      </c>
      <c r="F64" s="48">
        <v>250</v>
      </c>
      <c r="G64" s="40">
        <f>+F64*4</f>
        <v>1000</v>
      </c>
      <c r="H64" s="41">
        <f>F64/2500000</f>
        <v>1E-4</v>
      </c>
      <c r="I64" s="41">
        <f>+G64/10000000</f>
        <v>1E-4</v>
      </c>
      <c r="J64">
        <v>99</v>
      </c>
    </row>
    <row r="65" spans="1:10" s="37" customFormat="1" ht="24.95" customHeight="1">
      <c r="A65" s="36" t="s">
        <v>131</v>
      </c>
      <c r="B65" s="47" t="s">
        <v>13</v>
      </c>
      <c r="C65" s="38" t="s">
        <v>9</v>
      </c>
      <c r="D65" s="38" t="s">
        <v>10</v>
      </c>
      <c r="E65" s="32" t="s">
        <v>130</v>
      </c>
      <c r="F65" s="48">
        <v>2000</v>
      </c>
      <c r="G65" s="40">
        <f>+F65*4</f>
        <v>8000</v>
      </c>
      <c r="H65" s="41">
        <f>F65/2500000</f>
        <v>8.0000000000000004E-4</v>
      </c>
      <c r="I65" s="41">
        <f>+G65/10000000</f>
        <v>8.0000000000000004E-4</v>
      </c>
      <c r="J65">
        <v>99</v>
      </c>
    </row>
    <row r="66" spans="1:10" s="37" customFormat="1" ht="24.95" customHeight="1">
      <c r="A66" s="36" t="s">
        <v>133</v>
      </c>
      <c r="B66" s="47" t="s">
        <v>13</v>
      </c>
      <c r="C66" s="38" t="s">
        <v>9</v>
      </c>
      <c r="D66" s="38" t="s">
        <v>10</v>
      </c>
      <c r="E66" s="32" t="s">
        <v>132</v>
      </c>
      <c r="F66" s="48">
        <v>250</v>
      </c>
      <c r="G66" s="40">
        <f>+F66*4</f>
        <v>1000</v>
      </c>
      <c r="H66" s="41">
        <f>F66/2500000</f>
        <v>1E-4</v>
      </c>
      <c r="I66" s="41">
        <f>+G66/10000000</f>
        <v>1E-4</v>
      </c>
      <c r="J66">
        <v>99</v>
      </c>
    </row>
    <row r="67" spans="1:10" s="37" customFormat="1" ht="24.95" customHeight="1">
      <c r="A67" s="36" t="s">
        <v>135</v>
      </c>
      <c r="B67" s="47" t="s">
        <v>219</v>
      </c>
      <c r="C67" s="38" t="s">
        <v>9</v>
      </c>
      <c r="D67" s="38" t="s">
        <v>10</v>
      </c>
      <c r="E67" s="32" t="s">
        <v>134</v>
      </c>
      <c r="F67" s="48">
        <v>300</v>
      </c>
      <c r="G67" s="40">
        <f>+F67*4</f>
        <v>1200</v>
      </c>
      <c r="H67" s="41">
        <f>F67/2500000</f>
        <v>1.2E-4</v>
      </c>
      <c r="I67" s="41">
        <f>+G67/10000000</f>
        <v>1.2E-4</v>
      </c>
      <c r="J67">
        <v>99</v>
      </c>
    </row>
    <row r="68" spans="1:10" s="37" customFormat="1" ht="24.95" customHeight="1">
      <c r="A68" s="36" t="s">
        <v>137</v>
      </c>
      <c r="B68" s="47" t="s">
        <v>219</v>
      </c>
      <c r="C68" s="38" t="s">
        <v>9</v>
      </c>
      <c r="D68" s="38" t="s">
        <v>10</v>
      </c>
      <c r="E68" s="32" t="s">
        <v>136</v>
      </c>
      <c r="F68" s="48">
        <v>100</v>
      </c>
      <c r="G68" s="40">
        <f>+F68*4</f>
        <v>400</v>
      </c>
      <c r="H68" s="41">
        <f>F68/2500000</f>
        <v>4.0000000000000003E-5</v>
      </c>
      <c r="I68" s="41">
        <f>+G68/10000000</f>
        <v>4.0000000000000003E-5</v>
      </c>
      <c r="J68">
        <v>99</v>
      </c>
    </row>
    <row r="69" spans="1:10" s="37" customFormat="1" ht="24.95" customHeight="1">
      <c r="A69" s="36" t="s">
        <v>141</v>
      </c>
      <c r="B69" s="47" t="s">
        <v>20</v>
      </c>
      <c r="C69" s="38" t="s">
        <v>9</v>
      </c>
      <c r="D69" s="38" t="s">
        <v>10</v>
      </c>
      <c r="E69" s="32" t="s">
        <v>140</v>
      </c>
      <c r="F69" s="48">
        <v>130</v>
      </c>
      <c r="G69" s="40">
        <f>+F69*4</f>
        <v>520</v>
      </c>
      <c r="H69" s="41">
        <f>F69/2500000</f>
        <v>5.1999999999999997E-5</v>
      </c>
      <c r="I69" s="41">
        <f>+G69/10000000</f>
        <v>5.1999999999999997E-5</v>
      </c>
      <c r="J69">
        <v>99</v>
      </c>
    </row>
    <row r="70" spans="1:10" s="37" customFormat="1" ht="24.95" customHeight="1">
      <c r="A70" s="36" t="s">
        <v>143</v>
      </c>
      <c r="B70" s="47" t="s">
        <v>219</v>
      </c>
      <c r="C70" s="38" t="s">
        <v>9</v>
      </c>
      <c r="D70" s="38" t="s">
        <v>10</v>
      </c>
      <c r="E70" s="32" t="s">
        <v>142</v>
      </c>
      <c r="F70" s="48">
        <v>3000</v>
      </c>
      <c r="G70" s="40">
        <f>+F70*4</f>
        <v>12000</v>
      </c>
      <c r="H70" s="41">
        <f>F70/2500000</f>
        <v>1.1999999999999999E-3</v>
      </c>
      <c r="I70" s="41">
        <f>+G70/10000000</f>
        <v>1.1999999999999999E-3</v>
      </c>
      <c r="J70">
        <v>99</v>
      </c>
    </row>
    <row r="71" spans="1:10" s="37" customFormat="1" ht="24.95" customHeight="1">
      <c r="A71" s="36" t="s">
        <v>145</v>
      </c>
      <c r="B71" s="47" t="s">
        <v>13</v>
      </c>
      <c r="C71" s="38" t="s">
        <v>9</v>
      </c>
      <c r="D71" s="38" t="s">
        <v>10</v>
      </c>
      <c r="E71" s="32" t="s">
        <v>144</v>
      </c>
      <c r="F71" s="48">
        <v>3000</v>
      </c>
      <c r="G71" s="40">
        <f>+F71*4</f>
        <v>12000</v>
      </c>
      <c r="H71" s="41">
        <f>F71/2500000</f>
        <v>1.1999999999999999E-3</v>
      </c>
      <c r="I71" s="41">
        <f>+G71/10000000</f>
        <v>1.1999999999999999E-3</v>
      </c>
      <c r="J71">
        <v>99</v>
      </c>
    </row>
    <row r="72" spans="1:10" s="37" customFormat="1" ht="24.95" customHeight="1">
      <c r="A72" s="36" t="s">
        <v>147</v>
      </c>
      <c r="B72" s="47" t="s">
        <v>20</v>
      </c>
      <c r="C72" s="38" t="s">
        <v>9</v>
      </c>
      <c r="D72" s="38" t="s">
        <v>10</v>
      </c>
      <c r="E72" s="32" t="s">
        <v>146</v>
      </c>
      <c r="F72" s="48">
        <v>800</v>
      </c>
      <c r="G72" s="40">
        <f>+F72*4</f>
        <v>3200</v>
      </c>
      <c r="H72" s="41">
        <f>F72/2500000</f>
        <v>3.2000000000000003E-4</v>
      </c>
      <c r="I72" s="41">
        <f>+G72/10000000</f>
        <v>3.2000000000000003E-4</v>
      </c>
      <c r="J72">
        <v>99</v>
      </c>
    </row>
    <row r="73" spans="1:10" s="37" customFormat="1" ht="24.95" customHeight="1">
      <c r="A73" s="36" t="s">
        <v>149</v>
      </c>
      <c r="B73" s="47" t="s">
        <v>13</v>
      </c>
      <c r="C73" s="38" t="s">
        <v>9</v>
      </c>
      <c r="D73" s="38" t="s">
        <v>10</v>
      </c>
      <c r="E73" s="32" t="s">
        <v>148</v>
      </c>
      <c r="F73" s="48">
        <v>170</v>
      </c>
      <c r="G73" s="40">
        <f>+F73*4</f>
        <v>680</v>
      </c>
      <c r="H73" s="41">
        <f>F73/2500000</f>
        <v>6.7999999999999999E-5</v>
      </c>
      <c r="I73" s="41">
        <f>+G73/10000000</f>
        <v>6.7999999999999999E-5</v>
      </c>
      <c r="J73">
        <v>99</v>
      </c>
    </row>
    <row r="74" spans="1:10" s="37" customFormat="1" ht="24.95" customHeight="1">
      <c r="A74" s="36" t="s">
        <v>151</v>
      </c>
      <c r="B74" s="47" t="s">
        <v>13</v>
      </c>
      <c r="C74" s="38" t="s">
        <v>9</v>
      </c>
      <c r="D74" s="38" t="s">
        <v>10</v>
      </c>
      <c r="E74" s="32" t="s">
        <v>150</v>
      </c>
      <c r="F74" s="48">
        <v>650</v>
      </c>
      <c r="G74" s="40">
        <f>+F74*4</f>
        <v>2600</v>
      </c>
      <c r="H74" s="41">
        <f>F74/2500000</f>
        <v>2.5999999999999998E-4</v>
      </c>
      <c r="I74" s="41">
        <f>+G74/10000000</f>
        <v>2.5999999999999998E-4</v>
      </c>
      <c r="J74">
        <v>99</v>
      </c>
    </row>
    <row r="75" spans="1:10" s="37" customFormat="1" ht="24.95" customHeight="1">
      <c r="A75" s="36" t="s">
        <v>153</v>
      </c>
      <c r="B75" s="47" t="s">
        <v>13</v>
      </c>
      <c r="C75" s="38" t="s">
        <v>9</v>
      </c>
      <c r="D75" s="38" t="s">
        <v>10</v>
      </c>
      <c r="E75" s="32" t="s">
        <v>152</v>
      </c>
      <c r="F75" s="48">
        <v>1000</v>
      </c>
      <c r="G75" s="40">
        <f>+F75*4</f>
        <v>4000</v>
      </c>
      <c r="H75" s="41">
        <f>F75/2500000</f>
        <v>4.0000000000000002E-4</v>
      </c>
      <c r="I75" s="41">
        <f>+G75/10000000</f>
        <v>4.0000000000000002E-4</v>
      </c>
      <c r="J75">
        <v>99</v>
      </c>
    </row>
    <row r="76" spans="1:10" s="37" customFormat="1" ht="24.95" customHeight="1">
      <c r="A76" s="36" t="s">
        <v>155</v>
      </c>
      <c r="B76" s="47" t="s">
        <v>20</v>
      </c>
      <c r="C76" s="38" t="s">
        <v>9</v>
      </c>
      <c r="D76" s="38" t="s">
        <v>10</v>
      </c>
      <c r="E76" s="32" t="s">
        <v>154</v>
      </c>
      <c r="F76" s="48">
        <v>1500</v>
      </c>
      <c r="G76" s="40">
        <f>+F76*4</f>
        <v>6000</v>
      </c>
      <c r="H76" s="41">
        <f>F76/2500000</f>
        <v>5.9999999999999995E-4</v>
      </c>
      <c r="I76" s="41">
        <f>+G76/10000000</f>
        <v>5.9999999999999995E-4</v>
      </c>
      <c r="J76">
        <v>99</v>
      </c>
    </row>
    <row r="77" spans="1:10" s="37" customFormat="1" ht="24.95" customHeight="1">
      <c r="A77" s="36" t="s">
        <v>157</v>
      </c>
      <c r="B77" s="47" t="s">
        <v>20</v>
      </c>
      <c r="C77" s="38" t="s">
        <v>9</v>
      </c>
      <c r="D77" s="38" t="s">
        <v>10</v>
      </c>
      <c r="E77" s="32" t="s">
        <v>156</v>
      </c>
      <c r="F77" s="48">
        <v>350</v>
      </c>
      <c r="G77" s="40">
        <f>+F77*4</f>
        <v>1400</v>
      </c>
      <c r="H77" s="41">
        <f>F77/2500000</f>
        <v>1.3999999999999999E-4</v>
      </c>
      <c r="I77" s="41">
        <f>+G77/10000000</f>
        <v>1.3999999999999999E-4</v>
      </c>
      <c r="J77">
        <v>99</v>
      </c>
    </row>
    <row r="78" spans="1:10" s="37" customFormat="1" ht="24.95" customHeight="1">
      <c r="A78" s="36" t="s">
        <v>159</v>
      </c>
      <c r="B78" s="47" t="s">
        <v>13</v>
      </c>
      <c r="C78" s="38" t="s">
        <v>9</v>
      </c>
      <c r="D78" s="38" t="s">
        <v>10</v>
      </c>
      <c r="E78" s="32" t="s">
        <v>158</v>
      </c>
      <c r="F78" s="48">
        <v>4950</v>
      </c>
      <c r="G78" s="40">
        <f>+F78*4</f>
        <v>19800</v>
      </c>
      <c r="H78" s="41">
        <f>F78/2500000</f>
        <v>1.98E-3</v>
      </c>
      <c r="I78" s="41">
        <f>+G78/10000000</f>
        <v>1.98E-3</v>
      </c>
      <c r="J78">
        <v>99</v>
      </c>
    </row>
    <row r="79" spans="1:10" s="37" customFormat="1" ht="24.95" customHeight="1">
      <c r="A79" s="36" t="s">
        <v>161</v>
      </c>
      <c r="B79" s="47" t="s">
        <v>20</v>
      </c>
      <c r="C79" s="38" t="s">
        <v>9</v>
      </c>
      <c r="D79" s="38" t="s">
        <v>10</v>
      </c>
      <c r="E79" s="32" t="s">
        <v>160</v>
      </c>
      <c r="F79" s="48">
        <v>1000</v>
      </c>
      <c r="G79" s="40">
        <f>+F79*4</f>
        <v>4000</v>
      </c>
      <c r="H79" s="41">
        <f>F79/2500000</f>
        <v>4.0000000000000002E-4</v>
      </c>
      <c r="I79" s="41">
        <f>+G79/10000000</f>
        <v>4.0000000000000002E-4</v>
      </c>
      <c r="J79">
        <v>99</v>
      </c>
    </row>
    <row r="80" spans="1:10" s="37" customFormat="1" ht="24.95" customHeight="1">
      <c r="A80" s="36" t="s">
        <v>163</v>
      </c>
      <c r="B80" s="47" t="s">
        <v>20</v>
      </c>
      <c r="C80" s="38" t="s">
        <v>9</v>
      </c>
      <c r="D80" s="38" t="s">
        <v>10</v>
      </c>
      <c r="E80" s="32" t="s">
        <v>162</v>
      </c>
      <c r="F80" s="48">
        <v>700</v>
      </c>
      <c r="G80" s="40">
        <f>+F80*4</f>
        <v>2800</v>
      </c>
      <c r="H80" s="41">
        <f>F80/2500000</f>
        <v>2.7999999999999998E-4</v>
      </c>
      <c r="I80" s="41">
        <f>+G80/10000000</f>
        <v>2.7999999999999998E-4</v>
      </c>
      <c r="J80">
        <v>99</v>
      </c>
    </row>
    <row r="81" spans="1:10" s="37" customFormat="1" ht="24.95" customHeight="1">
      <c r="A81" s="36" t="s">
        <v>165</v>
      </c>
      <c r="B81" s="47" t="s">
        <v>20</v>
      </c>
      <c r="C81" s="38" t="s">
        <v>9</v>
      </c>
      <c r="D81" s="38" t="s">
        <v>10</v>
      </c>
      <c r="E81" s="32" t="s">
        <v>164</v>
      </c>
      <c r="F81" s="48">
        <v>250</v>
      </c>
      <c r="G81" s="40">
        <f>+F81*4</f>
        <v>1000</v>
      </c>
      <c r="H81" s="41">
        <f>F81/2500000</f>
        <v>1E-4</v>
      </c>
      <c r="I81" s="41">
        <f>+G81/10000000</f>
        <v>1E-4</v>
      </c>
      <c r="J81">
        <v>99</v>
      </c>
    </row>
    <row r="82" spans="1:10" s="37" customFormat="1" ht="24.95" customHeight="1">
      <c r="A82" s="36" t="s">
        <v>167</v>
      </c>
      <c r="B82" s="47" t="s">
        <v>20</v>
      </c>
      <c r="C82" s="38" t="s">
        <v>9</v>
      </c>
      <c r="D82" s="38" t="s">
        <v>10</v>
      </c>
      <c r="E82" s="32" t="s">
        <v>166</v>
      </c>
      <c r="F82" s="48">
        <v>800</v>
      </c>
      <c r="G82" s="40">
        <f>+F82*4</f>
        <v>3200</v>
      </c>
      <c r="H82" s="41">
        <f>F82/2500000</f>
        <v>3.2000000000000003E-4</v>
      </c>
      <c r="I82" s="41">
        <f>+G82/10000000</f>
        <v>3.2000000000000003E-4</v>
      </c>
      <c r="J82">
        <v>99</v>
      </c>
    </row>
    <row r="83" spans="1:10" s="37" customFormat="1" ht="24.95" customHeight="1">
      <c r="A83" s="36" t="s">
        <v>169</v>
      </c>
      <c r="B83" s="47" t="s">
        <v>20</v>
      </c>
      <c r="C83" s="38" t="s">
        <v>9</v>
      </c>
      <c r="D83" s="38" t="s">
        <v>10</v>
      </c>
      <c r="E83" s="32" t="s">
        <v>168</v>
      </c>
      <c r="F83" s="48">
        <v>1000</v>
      </c>
      <c r="G83" s="40">
        <f>+F83*4</f>
        <v>4000</v>
      </c>
      <c r="H83" s="41">
        <f>F83/2500000</f>
        <v>4.0000000000000002E-4</v>
      </c>
      <c r="I83" s="41">
        <f>+G83/10000000</f>
        <v>4.0000000000000002E-4</v>
      </c>
      <c r="J83">
        <v>99</v>
      </c>
    </row>
    <row r="84" spans="1:10" s="37" customFormat="1" ht="24.95" customHeight="1">
      <c r="A84" s="36" t="s">
        <v>171</v>
      </c>
      <c r="B84" s="47" t="s">
        <v>20</v>
      </c>
      <c r="C84" s="38" t="s">
        <v>9</v>
      </c>
      <c r="D84" s="38" t="s">
        <v>10</v>
      </c>
      <c r="E84" s="32" t="s">
        <v>170</v>
      </c>
      <c r="F84" s="48">
        <v>600</v>
      </c>
      <c r="G84" s="40">
        <f>+F84*4</f>
        <v>2400</v>
      </c>
      <c r="H84" s="41">
        <f>F84/2500000</f>
        <v>2.4000000000000001E-4</v>
      </c>
      <c r="I84" s="41">
        <f>+G84/10000000</f>
        <v>2.4000000000000001E-4</v>
      </c>
      <c r="J84">
        <v>99</v>
      </c>
    </row>
    <row r="85" spans="1:10" s="37" customFormat="1" ht="24.95" customHeight="1">
      <c r="A85" s="36" t="s">
        <v>173</v>
      </c>
      <c r="B85" s="47" t="s">
        <v>20</v>
      </c>
      <c r="C85" s="38" t="s">
        <v>9</v>
      </c>
      <c r="D85" s="38" t="s">
        <v>10</v>
      </c>
      <c r="E85" s="32" t="s">
        <v>172</v>
      </c>
      <c r="F85" s="48">
        <v>700</v>
      </c>
      <c r="G85" s="40">
        <f>+F85*4</f>
        <v>2800</v>
      </c>
      <c r="H85" s="41">
        <f>F85/2500000</f>
        <v>2.7999999999999998E-4</v>
      </c>
      <c r="I85" s="41">
        <f>+G85/10000000</f>
        <v>2.7999999999999998E-4</v>
      </c>
      <c r="J85">
        <v>99</v>
      </c>
    </row>
    <row r="86" spans="1:10" s="37" customFormat="1" ht="24.95" customHeight="1">
      <c r="A86" s="36" t="s">
        <v>175</v>
      </c>
      <c r="B86" s="47" t="s">
        <v>20</v>
      </c>
      <c r="C86" s="38" t="s">
        <v>9</v>
      </c>
      <c r="D86" s="38" t="s">
        <v>10</v>
      </c>
      <c r="E86" s="32" t="s">
        <v>174</v>
      </c>
      <c r="F86" s="48">
        <v>100</v>
      </c>
      <c r="G86" s="40">
        <f>+F86*4</f>
        <v>400</v>
      </c>
      <c r="H86" s="41">
        <f>F86/2500000</f>
        <v>4.0000000000000003E-5</v>
      </c>
      <c r="I86" s="41">
        <f>+G86/10000000</f>
        <v>4.0000000000000003E-5</v>
      </c>
      <c r="J86">
        <v>99</v>
      </c>
    </row>
    <row r="87" spans="1:10" s="37" customFormat="1" ht="24.95" customHeight="1">
      <c r="A87" s="36" t="s">
        <v>177</v>
      </c>
      <c r="B87" s="47" t="s">
        <v>20</v>
      </c>
      <c r="C87" s="38" t="s">
        <v>9</v>
      </c>
      <c r="D87" s="38" t="s">
        <v>10</v>
      </c>
      <c r="E87" s="32" t="s">
        <v>176</v>
      </c>
      <c r="F87" s="48">
        <v>625</v>
      </c>
      <c r="G87" s="40">
        <f>+F87*4</f>
        <v>2500</v>
      </c>
      <c r="H87" s="41">
        <f>F87/2500000</f>
        <v>2.5000000000000001E-4</v>
      </c>
      <c r="I87" s="41">
        <f>+G87/10000000</f>
        <v>2.5000000000000001E-4</v>
      </c>
      <c r="J87">
        <v>99</v>
      </c>
    </row>
    <row r="88" spans="1:10" s="37" customFormat="1" ht="24.95" customHeight="1">
      <c r="A88" s="36" t="s">
        <v>179</v>
      </c>
      <c r="B88" s="47" t="s">
        <v>20</v>
      </c>
      <c r="C88" s="38" t="s">
        <v>9</v>
      </c>
      <c r="D88" s="38" t="s">
        <v>10</v>
      </c>
      <c r="E88" s="32" t="s">
        <v>178</v>
      </c>
      <c r="F88" s="48">
        <v>120</v>
      </c>
      <c r="G88" s="40">
        <f>+F88*4</f>
        <v>480</v>
      </c>
      <c r="H88" s="41">
        <f>F88/2500000</f>
        <v>4.8000000000000001E-5</v>
      </c>
      <c r="I88" s="41">
        <f>+G88/10000000</f>
        <v>4.8000000000000001E-5</v>
      </c>
      <c r="J88">
        <v>99</v>
      </c>
    </row>
    <row r="89" spans="1:10" s="37" customFormat="1" ht="24.95" customHeight="1">
      <c r="A89" s="36" t="s">
        <v>181</v>
      </c>
      <c r="B89" s="47" t="s">
        <v>20</v>
      </c>
      <c r="C89" s="38" t="s">
        <v>9</v>
      </c>
      <c r="D89" s="38" t="s">
        <v>10</v>
      </c>
      <c r="E89" s="32" t="s">
        <v>180</v>
      </c>
      <c r="F89" s="48">
        <v>100</v>
      </c>
      <c r="G89" s="40">
        <f>+F89*4</f>
        <v>400</v>
      </c>
      <c r="H89" s="41">
        <f>F89/2500000</f>
        <v>4.0000000000000003E-5</v>
      </c>
      <c r="I89" s="41">
        <f>+G89/10000000</f>
        <v>4.0000000000000003E-5</v>
      </c>
      <c r="J89">
        <v>99</v>
      </c>
    </row>
    <row r="90" spans="1:10" s="37" customFormat="1" ht="24.95" customHeight="1">
      <c r="A90" s="36" t="s">
        <v>183</v>
      </c>
      <c r="B90" s="47" t="s">
        <v>20</v>
      </c>
      <c r="C90" s="38" t="s">
        <v>9</v>
      </c>
      <c r="D90" s="38" t="s">
        <v>10</v>
      </c>
      <c r="E90" s="32" t="s">
        <v>182</v>
      </c>
      <c r="F90" s="48">
        <v>100</v>
      </c>
      <c r="G90" s="40">
        <f>+F90*4</f>
        <v>400</v>
      </c>
      <c r="H90" s="41">
        <f>F90/2500000</f>
        <v>4.0000000000000003E-5</v>
      </c>
      <c r="I90" s="41">
        <f>+G90/10000000</f>
        <v>4.0000000000000003E-5</v>
      </c>
      <c r="J90">
        <v>99</v>
      </c>
    </row>
    <row r="91" spans="1:10" s="37" customFormat="1" ht="24.95" customHeight="1">
      <c r="A91" s="36" t="s">
        <v>185</v>
      </c>
      <c r="B91" s="47" t="s">
        <v>20</v>
      </c>
      <c r="C91" s="38" t="s">
        <v>9</v>
      </c>
      <c r="D91" s="38" t="s">
        <v>10</v>
      </c>
      <c r="E91" s="32" t="s">
        <v>184</v>
      </c>
      <c r="F91" s="48">
        <v>120</v>
      </c>
      <c r="G91" s="40">
        <f>+F91*4</f>
        <v>480</v>
      </c>
      <c r="H91" s="41">
        <f>F91/2500000</f>
        <v>4.8000000000000001E-5</v>
      </c>
      <c r="I91" s="41">
        <f>+G91/10000000</f>
        <v>4.8000000000000001E-5</v>
      </c>
      <c r="J91">
        <v>99</v>
      </c>
    </row>
    <row r="92" spans="1:10" s="37" customFormat="1" ht="24.95" customHeight="1">
      <c r="A92" s="36" t="s">
        <v>187</v>
      </c>
      <c r="B92" s="47" t="s">
        <v>13</v>
      </c>
      <c r="C92" s="38" t="s">
        <v>9</v>
      </c>
      <c r="D92" s="38" t="s">
        <v>10</v>
      </c>
      <c r="E92" s="32" t="s">
        <v>186</v>
      </c>
      <c r="F92" s="48">
        <v>625</v>
      </c>
      <c r="G92" s="40">
        <f>+F92*4</f>
        <v>2500</v>
      </c>
      <c r="H92" s="41">
        <f>F92/2500000</f>
        <v>2.5000000000000001E-4</v>
      </c>
      <c r="I92" s="41">
        <f>+G92/10000000</f>
        <v>2.5000000000000001E-4</v>
      </c>
      <c r="J92">
        <v>99</v>
      </c>
    </row>
    <row r="93" spans="1:10" s="37" customFormat="1" ht="24.95" customHeight="1">
      <c r="A93" s="36" t="s">
        <v>189</v>
      </c>
      <c r="B93" s="47" t="s">
        <v>20</v>
      </c>
      <c r="C93" s="38" t="s">
        <v>9</v>
      </c>
      <c r="D93" s="38" t="s">
        <v>10</v>
      </c>
      <c r="E93" s="32" t="s">
        <v>188</v>
      </c>
      <c r="F93" s="48">
        <v>1000</v>
      </c>
      <c r="G93" s="40">
        <f>+F93*4</f>
        <v>4000</v>
      </c>
      <c r="H93" s="41">
        <f>F93/2500000</f>
        <v>4.0000000000000002E-4</v>
      </c>
      <c r="I93" s="41">
        <f>+G93/10000000</f>
        <v>4.0000000000000002E-4</v>
      </c>
      <c r="J93">
        <v>99</v>
      </c>
    </row>
    <row r="94" spans="1:10" s="37" customFormat="1" ht="24.95" customHeight="1">
      <c r="A94" s="36" t="s">
        <v>193</v>
      </c>
      <c r="B94" s="47" t="s">
        <v>20</v>
      </c>
      <c r="C94" s="38" t="s">
        <v>9</v>
      </c>
      <c r="D94" s="38" t="s">
        <v>10</v>
      </c>
      <c r="E94" s="32" t="s">
        <v>192</v>
      </c>
      <c r="F94" s="48">
        <v>625</v>
      </c>
      <c r="G94" s="40">
        <f>+F94*4</f>
        <v>2500</v>
      </c>
      <c r="H94" s="41">
        <f>F94/2500000</f>
        <v>2.5000000000000001E-4</v>
      </c>
      <c r="I94" s="41">
        <f>+G94/10000000</f>
        <v>2.5000000000000001E-4</v>
      </c>
      <c r="J94">
        <v>99</v>
      </c>
    </row>
    <row r="95" spans="1:10" s="37" customFormat="1" ht="24.95" customHeight="1">
      <c r="A95" s="36" t="s">
        <v>195</v>
      </c>
      <c r="B95" s="47" t="s">
        <v>20</v>
      </c>
      <c r="C95" s="38" t="s">
        <v>9</v>
      </c>
      <c r="D95" s="38" t="s">
        <v>10</v>
      </c>
      <c r="E95" s="32" t="s">
        <v>194</v>
      </c>
      <c r="F95" s="48">
        <v>700</v>
      </c>
      <c r="G95" s="40">
        <f>+F95*4</f>
        <v>2800</v>
      </c>
      <c r="H95" s="41">
        <f>F95/2500000</f>
        <v>2.7999999999999998E-4</v>
      </c>
      <c r="I95" s="41">
        <f>+G95/10000000</f>
        <v>2.7999999999999998E-4</v>
      </c>
      <c r="J95">
        <v>99</v>
      </c>
    </row>
    <row r="96" spans="1:10" s="37" customFormat="1" ht="24.95" customHeight="1">
      <c r="A96" s="36" t="s">
        <v>197</v>
      </c>
      <c r="B96" s="47" t="s">
        <v>20</v>
      </c>
      <c r="C96" s="38" t="s">
        <v>9</v>
      </c>
      <c r="D96" s="38" t="s">
        <v>10</v>
      </c>
      <c r="E96" s="32" t="s">
        <v>196</v>
      </c>
      <c r="F96" s="48">
        <v>650</v>
      </c>
      <c r="G96" s="40">
        <f>+F96*4</f>
        <v>2600</v>
      </c>
      <c r="H96" s="41">
        <f>F96/2500000</f>
        <v>2.5999999999999998E-4</v>
      </c>
      <c r="I96" s="41">
        <f>+G96/10000000</f>
        <v>2.5999999999999998E-4</v>
      </c>
      <c r="J96">
        <v>99</v>
      </c>
    </row>
    <row r="97" spans="1:11" s="37" customFormat="1" ht="24.95" customHeight="1">
      <c r="A97" s="36" t="s">
        <v>199</v>
      </c>
      <c r="B97" s="47" t="s">
        <v>20</v>
      </c>
      <c r="C97" s="38" t="s">
        <v>9</v>
      </c>
      <c r="D97" s="38" t="s">
        <v>10</v>
      </c>
      <c r="E97" s="32" t="s">
        <v>198</v>
      </c>
      <c r="F97" s="48">
        <v>650</v>
      </c>
      <c r="G97" s="40">
        <f>+F97*4</f>
        <v>2600</v>
      </c>
      <c r="H97" s="41">
        <f>F97/2500000</f>
        <v>2.5999999999999998E-4</v>
      </c>
      <c r="I97" s="41">
        <f>+G97/10000000</f>
        <v>2.5999999999999998E-4</v>
      </c>
      <c r="J97">
        <v>99</v>
      </c>
    </row>
    <row r="98" spans="1:11" s="37" customFormat="1" ht="24.95" customHeight="1">
      <c r="A98" s="36" t="s">
        <v>201</v>
      </c>
      <c r="B98" s="47" t="s">
        <v>13</v>
      </c>
      <c r="C98" s="38" t="s">
        <v>9</v>
      </c>
      <c r="D98" s="38" t="s">
        <v>10</v>
      </c>
      <c r="E98" s="32" t="s">
        <v>200</v>
      </c>
      <c r="F98" s="48">
        <v>2000</v>
      </c>
      <c r="G98" s="40">
        <f>+F98*4</f>
        <v>8000</v>
      </c>
      <c r="H98" s="41">
        <f>F98/2500000</f>
        <v>8.0000000000000004E-4</v>
      </c>
      <c r="I98" s="41">
        <f>+G98/10000000</f>
        <v>8.0000000000000004E-4</v>
      </c>
      <c r="J98">
        <v>99</v>
      </c>
    </row>
    <row r="99" spans="1:11" s="37" customFormat="1" ht="24.95" customHeight="1">
      <c r="A99" s="36" t="s">
        <v>203</v>
      </c>
      <c r="B99" s="47" t="s">
        <v>220</v>
      </c>
      <c r="C99" s="38" t="s">
        <v>9</v>
      </c>
      <c r="D99" s="38" t="s">
        <v>10</v>
      </c>
      <c r="E99" s="32" t="s">
        <v>202</v>
      </c>
      <c r="F99" s="48">
        <v>250</v>
      </c>
      <c r="G99" s="40">
        <f>+F99*4</f>
        <v>1000</v>
      </c>
      <c r="H99" s="41">
        <f>F99/2500000</f>
        <v>1E-4</v>
      </c>
      <c r="I99" s="41">
        <f>+G99/10000000</f>
        <v>1E-4</v>
      </c>
      <c r="J99">
        <v>99</v>
      </c>
    </row>
    <row r="100" spans="1:11" s="37" customFormat="1" ht="24.95" customHeight="1">
      <c r="A100" s="36" t="s">
        <v>205</v>
      </c>
      <c r="B100" s="47" t="s">
        <v>220</v>
      </c>
      <c r="C100" s="38" t="s">
        <v>9</v>
      </c>
      <c r="D100" s="38" t="s">
        <v>10</v>
      </c>
      <c r="E100" s="32" t="s">
        <v>204</v>
      </c>
      <c r="F100" s="48">
        <v>150</v>
      </c>
      <c r="G100" s="40">
        <f>+F100*4</f>
        <v>600</v>
      </c>
      <c r="H100" s="41">
        <f>F100/2500000</f>
        <v>6.0000000000000002E-5</v>
      </c>
      <c r="I100" s="41">
        <f>+G100/10000000</f>
        <v>6.0000000000000002E-5</v>
      </c>
      <c r="J100">
        <v>99</v>
      </c>
    </row>
    <row r="101" spans="1:11" s="37" customFormat="1" ht="24.95" customHeight="1">
      <c r="A101" s="36" t="s">
        <v>207</v>
      </c>
      <c r="B101" s="47" t="s">
        <v>220</v>
      </c>
      <c r="C101" s="38" t="s">
        <v>9</v>
      </c>
      <c r="D101" s="38" t="s">
        <v>10</v>
      </c>
      <c r="E101" s="32" t="s">
        <v>206</v>
      </c>
      <c r="F101" s="48">
        <v>2000</v>
      </c>
      <c r="G101" s="40">
        <f>+F101*4</f>
        <v>8000</v>
      </c>
      <c r="H101" s="41">
        <f>F101/2500000</f>
        <v>8.0000000000000004E-4</v>
      </c>
      <c r="I101" s="41">
        <f>+G101/10000000</f>
        <v>8.0000000000000004E-4</v>
      </c>
      <c r="J101">
        <v>99</v>
      </c>
    </row>
    <row r="102" spans="1:11" s="37" customFormat="1" ht="24.95" customHeight="1">
      <c r="A102" s="36" t="s">
        <v>209</v>
      </c>
      <c r="B102" s="47" t="s">
        <v>220</v>
      </c>
      <c r="C102" s="38" t="s">
        <v>9</v>
      </c>
      <c r="D102" s="38" t="s">
        <v>10</v>
      </c>
      <c r="E102" s="32" t="s">
        <v>208</v>
      </c>
      <c r="F102" s="48">
        <v>700</v>
      </c>
      <c r="G102" s="40">
        <f>+F102*4</f>
        <v>2800</v>
      </c>
      <c r="H102" s="41">
        <f>F102/2500000</f>
        <v>2.7999999999999998E-4</v>
      </c>
      <c r="I102" s="41">
        <f>+G102/10000000</f>
        <v>2.7999999999999998E-4</v>
      </c>
      <c r="J102">
        <v>99</v>
      </c>
    </row>
    <row r="103" spans="1:11" s="37" customFormat="1" ht="24.95" customHeight="1">
      <c r="A103" s="36" t="s">
        <v>211</v>
      </c>
      <c r="B103" s="47" t="s">
        <v>220</v>
      </c>
      <c r="C103" s="38" t="s">
        <v>9</v>
      </c>
      <c r="D103" s="38" t="s">
        <v>10</v>
      </c>
      <c r="E103" s="32" t="s">
        <v>210</v>
      </c>
      <c r="F103" s="48">
        <v>500</v>
      </c>
      <c r="G103" s="40">
        <f>+F103*4</f>
        <v>2000</v>
      </c>
      <c r="H103" s="41">
        <f>F103/2500000</f>
        <v>2.0000000000000001E-4</v>
      </c>
      <c r="I103" s="41">
        <f>+G103/10000000</f>
        <v>2.0000000000000001E-4</v>
      </c>
      <c r="J103">
        <v>99</v>
      </c>
    </row>
    <row r="104" spans="1:11" s="37" customFormat="1" ht="24.95" customHeight="1">
      <c r="A104" s="36" t="s">
        <v>213</v>
      </c>
      <c r="B104" s="47" t="s">
        <v>220</v>
      </c>
      <c r="C104" s="38" t="s">
        <v>9</v>
      </c>
      <c r="D104" s="38" t="s">
        <v>10</v>
      </c>
      <c r="E104" s="32" t="s">
        <v>212</v>
      </c>
      <c r="F104" s="48">
        <v>500</v>
      </c>
      <c r="G104" s="40">
        <f>+F104*4</f>
        <v>2000</v>
      </c>
      <c r="H104" s="41">
        <f>F104/2500000</f>
        <v>2.0000000000000001E-4</v>
      </c>
      <c r="I104" s="41">
        <f>+G104/10000000</f>
        <v>2.0000000000000001E-4</v>
      </c>
      <c r="J104">
        <v>99</v>
      </c>
    </row>
    <row r="105" spans="1:11" s="37" customFormat="1" ht="24.95" customHeight="1">
      <c r="A105" s="36" t="s">
        <v>215</v>
      </c>
      <c r="B105" s="47" t="s">
        <v>220</v>
      </c>
      <c r="C105" s="38" t="s">
        <v>9</v>
      </c>
      <c r="D105" s="38" t="s">
        <v>10</v>
      </c>
      <c r="E105" s="32" t="s">
        <v>214</v>
      </c>
      <c r="F105" s="48">
        <v>500</v>
      </c>
      <c r="G105" s="40">
        <f>+F105*4</f>
        <v>2000</v>
      </c>
      <c r="H105" s="41">
        <f>F105/2500000</f>
        <v>2.0000000000000001E-4</v>
      </c>
      <c r="I105" s="41">
        <f>+G105/10000000</f>
        <v>2.0000000000000001E-4</v>
      </c>
      <c r="J105">
        <v>99</v>
      </c>
    </row>
    <row r="106" spans="1:11" s="37" customFormat="1" ht="24.95" customHeight="1">
      <c r="A106" s="36" t="s">
        <v>217</v>
      </c>
      <c r="B106" s="47" t="s">
        <v>220</v>
      </c>
      <c r="C106" s="38" t="s">
        <v>9</v>
      </c>
      <c r="D106" s="38" t="s">
        <v>10</v>
      </c>
      <c r="E106" s="32" t="s">
        <v>216</v>
      </c>
      <c r="F106" s="48">
        <v>500</v>
      </c>
      <c r="G106" s="40">
        <f>+F106*4</f>
        <v>2000</v>
      </c>
      <c r="H106" s="41">
        <f>F106/2500000</f>
        <v>2.0000000000000001E-4</v>
      </c>
      <c r="I106" s="41">
        <f>+G106/10000000</f>
        <v>2.0000000000000001E-4</v>
      </c>
      <c r="J106">
        <v>99</v>
      </c>
    </row>
    <row r="107" spans="1:11" s="37" customFormat="1" ht="19.5" customHeight="1">
      <c r="A107" s="36" t="s">
        <v>139</v>
      </c>
      <c r="B107" s="47" t="s">
        <v>20</v>
      </c>
      <c r="C107" s="38" t="s">
        <v>9</v>
      </c>
      <c r="D107" s="38" t="s">
        <v>10</v>
      </c>
      <c r="E107" s="32" t="s">
        <v>138</v>
      </c>
      <c r="F107" s="48">
        <v>700</v>
      </c>
      <c r="G107" s="40">
        <f>+F107*4</f>
        <v>2800</v>
      </c>
      <c r="H107" s="41">
        <f>F107/2500000</f>
        <v>2.7999999999999998E-4</v>
      </c>
      <c r="I107" s="41">
        <f>+G107/10000000</f>
        <v>2.7999999999999998E-4</v>
      </c>
      <c r="J107">
        <v>99</v>
      </c>
    </row>
    <row r="108" spans="1:11" s="23" customFormat="1" ht="21" thickBot="1">
      <c r="A108" s="27"/>
      <c r="B108" s="28"/>
      <c r="C108" s="28"/>
      <c r="D108" s="28"/>
      <c r="E108" s="35"/>
      <c r="F108" s="29"/>
      <c r="H108" s="28"/>
      <c r="I108" s="28">
        <f>+J108/10000000</f>
        <v>0.14210600000000001</v>
      </c>
      <c r="J108" s="69">
        <f>SUM(G37:G107)</f>
        <v>1421060</v>
      </c>
      <c r="K108" s="22">
        <f>J108*0.035*0.6</f>
        <v>29842.260000000002</v>
      </c>
    </row>
    <row r="109" spans="1:11" s="65" customFormat="1" ht="19.5" customHeight="1" thickTop="1">
      <c r="A109" s="59"/>
      <c r="B109" s="60"/>
      <c r="C109" s="60"/>
      <c r="D109" s="60"/>
      <c r="E109" s="61"/>
      <c r="F109" s="62"/>
      <c r="G109" s="62"/>
      <c r="H109" s="60"/>
      <c r="I109" s="60"/>
      <c r="J109" s="63"/>
      <c r="K109" s="64"/>
    </row>
    <row r="110" spans="1:11" s="12" customFormat="1" ht="25.5" customHeight="1">
      <c r="A110" s="7"/>
      <c r="B110" s="13"/>
      <c r="C110" s="8"/>
      <c r="D110" s="8"/>
      <c r="E110" s="33" t="s">
        <v>44</v>
      </c>
      <c r="F110" s="9">
        <f>SUM(F2:F108)</f>
        <v>372000</v>
      </c>
      <c r="G110" s="18">
        <f>SUM(G2:G108)</f>
        <v>1488000</v>
      </c>
      <c r="H110" s="10">
        <f>SUM(H4:H108)</f>
        <v>0.14878400000000011</v>
      </c>
      <c r="I110" s="10">
        <f>SUM(I4:I108)</f>
        <v>0.29702400000000012</v>
      </c>
      <c r="J110" s="11"/>
      <c r="K110" s="11"/>
    </row>
    <row r="111" spans="1:11" s="12" customFormat="1" ht="24.95" customHeight="1">
      <c r="A111" s="17"/>
      <c r="E111" s="32"/>
      <c r="F111" s="11"/>
      <c r="G111" s="24"/>
      <c r="H111" s="25"/>
      <c r="J111" s="11"/>
    </row>
    <row r="112" spans="1:11" s="26" customFormat="1" ht="24.95" customHeight="1">
      <c r="E112" s="32"/>
      <c r="F112" s="11"/>
      <c r="G112" s="24"/>
      <c r="H112" s="25"/>
      <c r="I112" s="12"/>
      <c r="J112" s="11"/>
    </row>
    <row r="113" spans="1:11" ht="24.95" customHeight="1">
      <c r="A113" s="1"/>
      <c r="B113" s="15"/>
      <c r="C113" s="16"/>
      <c r="F113" s="1"/>
      <c r="H113" s="2"/>
      <c r="I113" s="14"/>
      <c r="J113" s="14"/>
      <c r="K113" s="2"/>
    </row>
  </sheetData>
  <autoFilter ref="A1:I8" xr:uid="{2E648724-32BD-764B-A75D-A73E4E1DB4BC}"/>
  <sortState xmlns:xlrd2="http://schemas.microsoft.com/office/spreadsheetml/2017/richdata2" ref="A2:J113">
    <sortCondition ref="J1:J113"/>
  </sortState>
  <phoneticPr fontId="9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01a6e-f365-48e1-94f6-491799b2ba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768E724B59B42BD62C01A662D37B5" ma:contentTypeVersion="10" ma:contentTypeDescription="Create a new document." ma:contentTypeScope="" ma:versionID="ac65613a121887bb7eb6c1780e9ff2ae">
  <xsd:schema xmlns:xsd="http://www.w3.org/2001/XMLSchema" xmlns:xs="http://www.w3.org/2001/XMLSchema" xmlns:p="http://schemas.microsoft.com/office/2006/metadata/properties" xmlns:ns3="e7801a6e-f365-48e1-94f6-491799b2baba" xmlns:ns4="1194601e-28c7-4a7a-9560-e184117f1a34" targetNamespace="http://schemas.microsoft.com/office/2006/metadata/properties" ma:root="true" ma:fieldsID="18d0b2b7e186f72766b0f1c3f4730ec0" ns3:_="" ns4:_="">
    <xsd:import namespace="e7801a6e-f365-48e1-94f6-491799b2baba"/>
    <xsd:import namespace="1194601e-28c7-4a7a-9560-e184117f1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1a6e-f365-48e1-94f6-491799b2b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601e-28c7-4a7a-9560-e184117f1a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7AB3C-7792-48C4-A026-FDA702101A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194601e-28c7-4a7a-9560-e184117f1a34"/>
    <ds:schemaRef ds:uri="e7801a6e-f365-48e1-94f6-491799b2baba"/>
  </ds:schemaRefs>
</ds:datastoreItem>
</file>

<file path=customXml/itemProps2.xml><?xml version="1.0" encoding="utf-8"?>
<ds:datastoreItem xmlns:ds="http://schemas.openxmlformats.org/officeDocument/2006/customXml" ds:itemID="{F74B71F3-5CA7-4D66-8FAF-73556309E1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7D363C-5230-4543-8C6B-6A29ACDBC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1a6e-f365-48e1-94f6-491799b2baba"/>
    <ds:schemaRef ds:uri="1194601e-28c7-4a7a-9560-e184117f1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Allocation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Strong</dc:creator>
  <cp:keywords/>
  <dc:description/>
  <cp:lastModifiedBy>David Ada-Winter</cp:lastModifiedBy>
  <cp:revision/>
  <dcterms:created xsi:type="dcterms:W3CDTF">2022-12-07T21:58:44Z</dcterms:created>
  <dcterms:modified xsi:type="dcterms:W3CDTF">2024-11-18T23:28:54Z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0x0101002D8768E724B59B42BD62C01A662D37B5</vt:lpwstr>
  </property>
  <property fmtid="{D5CDD505-2E9C-101B-9397-08002B2CF9AE}" pid="3" name="MSIP_Label_88c53105-2268-48cc-bbbd-15c277f43ddd_Enabled">
    <vt:lpwstr>true</vt:lpwstr>
  </property>
  <property fmtid="{D5CDD505-2E9C-101B-9397-08002B2CF9AE}" pid="4" name="MSIP_Label_88c53105-2268-48cc-bbbd-15c277f43ddd_SetDate">
    <vt:lpwstr>2022-12-12T18:00:44Z</vt:lpwstr>
  </property>
  <property fmtid="{D5CDD505-2E9C-101B-9397-08002B2CF9AE}" pid="5" name="MSIP_Label_88c53105-2268-48cc-bbbd-15c277f43ddd_Method">
    <vt:lpwstr>Standard</vt:lpwstr>
  </property>
  <property fmtid="{D5CDD505-2E9C-101B-9397-08002B2CF9AE}" pid="6" name="MSIP_Label_88c53105-2268-48cc-bbbd-15c277f43ddd_Name">
    <vt:lpwstr>Public</vt:lpwstr>
  </property>
  <property fmtid="{D5CDD505-2E9C-101B-9397-08002B2CF9AE}" pid="7" name="MSIP_Label_88c53105-2268-48cc-bbbd-15c277f43ddd_SiteId">
    <vt:lpwstr>d0b75e95-684a-45e3-8d2d-53fa2a6a513f</vt:lpwstr>
  </property>
  <property fmtid="{D5CDD505-2E9C-101B-9397-08002B2CF9AE}" pid="8" name="MSIP_Label_88c53105-2268-48cc-bbbd-15c277f43ddd_ActionId">
    <vt:lpwstr>3b9d93cc-93c7-43f2-bf7c-759266c01322</vt:lpwstr>
  </property>
  <property fmtid="{D5CDD505-2E9C-101B-9397-08002B2CF9AE}" pid="9" name="MSIP_Label_88c53105-2268-48cc-bbbd-15c277f43ddd_ContentBits">
    <vt:lpwstr>0</vt:lpwstr>
  </property>
  <property fmtid="{D5CDD505-2E9C-101B-9397-08002B2CF9AE}" pid="10" name="{A44787D4-0540-4523-9961-78E4036D8C6D}">
    <vt:lpwstr>{D9E908DF-2183-4DB6-A9D9-F6DF16212DAE}</vt:lpwstr>
  </property>
</Properties>
</file>