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wan1649/Documents/03_Research/Active/wzdx/"/>
    </mc:Choice>
  </mc:AlternateContent>
  <xr:revisionPtr revIDLastSave="0" documentId="13_ncr:1_{5F7EAD42-6085-024A-A893-064163F747EF}" xr6:coauthVersionLast="47" xr6:coauthVersionMax="47" xr10:uidLastSave="{00000000-0000-0000-0000-000000000000}"/>
  <bookViews>
    <workbookView xWindow="11580" yWindow="940" windowWidth="28040" windowHeight="17380" xr2:uid="{2370ACEE-AE5E-824A-A3EF-20C9E4B383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/>
  <c r="A19" i="1"/>
  <c r="A12" i="1"/>
  <c r="A4" i="1"/>
  <c r="A24" i="1" s="1"/>
  <c r="A25" i="1" s="1"/>
  <c r="A30" i="1" s="1"/>
  <c r="A31" i="1" s="1"/>
  <c r="A16" i="1" l="1"/>
  <c r="C16" i="1" s="1"/>
  <c r="A29" i="1"/>
  <c r="A26" i="1"/>
</calcChain>
</file>

<file path=xl/sharedStrings.xml><?xml version="1.0" encoding="utf-8"?>
<sst xmlns="http://schemas.openxmlformats.org/spreadsheetml/2006/main" count="32" uniqueCount="27">
  <si>
    <t>From counterfactural analysis</t>
  </si>
  <si>
    <t>Extra delay due to construction</t>
  </si>
  <si>
    <t>sec/mi</t>
  </si>
  <si>
    <t>(max)</t>
  </si>
  <si>
    <t>Broadway traffic volume (ADOT)</t>
  </si>
  <si>
    <t>trips/weekday</t>
  </si>
  <si>
    <t>Million Arizona Annual VMT</t>
  </si>
  <si>
    <t>Million VMT/day on I-10</t>
  </si>
  <si>
    <t>Congestion cost</t>
  </si>
  <si>
    <t>$/hr</t>
  </si>
  <si>
    <t>Calculations</t>
  </si>
  <si>
    <t>1) Per-trip extra time on the Broadway 11-mile corridor</t>
  </si>
  <si>
    <t>(avg per hour)</t>
  </si>
  <si>
    <t>hr/trip</t>
  </si>
  <si>
    <t>2) Broadway — total extra delay (time) and cost (weekday)</t>
  </si>
  <si>
    <t>Total extra hours per weekday</t>
  </si>
  <si>
    <t>congestion cost per weekday</t>
  </si>
  <si>
    <t>3) I-10 corridor (all vehicles on I-10) — daily totals</t>
  </si>
  <si>
    <t>Extra delay due to roadwork hours/day</t>
  </si>
  <si>
    <t>Extra cost/day</t>
  </si>
  <si>
    <t>4) Arizona statewide totals (using FHWA VM-2)</t>
  </si>
  <si>
    <t>Annual cost</t>
  </si>
  <si>
    <t>min (avg)</t>
  </si>
  <si>
    <t>ADOT EV plan</t>
  </si>
  <si>
    <t>abc15 news</t>
  </si>
  <si>
    <t>FHWA VM2</t>
  </si>
  <si>
    <t>INRIX Global Traffic Scorecard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</si>
</sst>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5" formatCode="_(* #,##0_);_(* \(#,##0\);_(* &quot;-&quot;??_);_(@_)"/>
    <numFmt numFmtId="180" formatCode="_(&quot;$&quot;* #,##0_);_(&quot;$&quot;* \(#,##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0" fillId="0" borderId="0" xfId="2" applyFont="1"/>
    <xf numFmtId="44" fontId="0" fillId="0" borderId="0" xfId="0" applyNumberFormat="1"/>
    <xf numFmtId="0" fontId="2" fillId="0" borderId="0" xfId="0" applyFont="1" applyAlignment="1">
      <alignment horizontal="left" vertical="center" indent="1"/>
    </xf>
    <xf numFmtId="172" fontId="0" fillId="0" borderId="0" xfId="0" applyNumberFormat="1"/>
    <xf numFmtId="2" fontId="0" fillId="0" borderId="0" xfId="0" applyNumberFormat="1"/>
    <xf numFmtId="175" fontId="0" fillId="0" borderId="0" xfId="1" applyNumberFormat="1" applyFont="1"/>
    <xf numFmtId="180" fontId="0" fillId="0" borderId="0" xfId="0" applyNumberFormat="1"/>
    <xf numFmtId="175" fontId="0" fillId="0" borderId="0" xfId="0" applyNumberFormat="1"/>
    <xf numFmtId="175" fontId="3" fillId="0" borderId="0" xfId="1" applyNumberFormat="1" applyFont="1"/>
    <xf numFmtId="180" fontId="3" fillId="0" borderId="0" xfId="2" applyNumberFormat="1" applyFont="1"/>
    <xf numFmtId="180" fontId="3" fillId="0" borderId="0" xfId="0" applyNumberFormat="1" applyFont="1"/>
    <xf numFmtId="0" fontId="4" fillId="0" borderId="0" xfId="3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zdot.gov/sites/default/files/2023-04/ev-infrastructure-deployment.pdf" TargetMode="External"/><Relationship Id="rId2" Type="http://schemas.openxmlformats.org/officeDocument/2006/relationships/hyperlink" Target="https://www.abc15.com/news/operation-safe-roads/adot-completes-construction-on-i-10-along-broadway-curve" TargetMode="External"/><Relationship Id="rId1" Type="http://schemas.openxmlformats.org/officeDocument/2006/relationships/hyperlink" Target="https://inrix.com/scorecard/" TargetMode="External"/><Relationship Id="rId4" Type="http://schemas.openxmlformats.org/officeDocument/2006/relationships/hyperlink" Target="https://www.fhwa.dot.gov/policyinformation/statistics/2022/pdf/vm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8205-7332-2240-A5CF-98B0C67D6AB4}">
  <dimension ref="A1:E36"/>
  <sheetViews>
    <sheetView tabSelected="1" topLeftCell="A5" zoomScale="150" workbookViewId="0">
      <selection activeCell="C12" sqref="C12"/>
    </sheetView>
  </sheetViews>
  <sheetFormatPr baseColWidth="10" defaultRowHeight="16" x14ac:dyDescent="0.2"/>
  <cols>
    <col min="1" max="1" width="30.83203125" customWidth="1"/>
    <col min="2" max="2" width="22.83203125" customWidth="1"/>
    <col min="3" max="3" width="15" bestFit="1" customWidth="1"/>
    <col min="4" max="4" width="12.5" bestFit="1" customWidth="1"/>
    <col min="5" max="5" width="13" bestFit="1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>
        <v>15</v>
      </c>
      <c r="B3" t="s">
        <v>2</v>
      </c>
      <c r="C3" t="s">
        <v>3</v>
      </c>
    </row>
    <row r="4" spans="1:4" x14ac:dyDescent="0.2">
      <c r="A4" s="5">
        <f>23/24</f>
        <v>0.95833333333333337</v>
      </c>
      <c r="B4" t="s">
        <v>2</v>
      </c>
      <c r="C4" t="s">
        <v>12</v>
      </c>
    </row>
    <row r="6" spans="1:4" x14ac:dyDescent="0.2">
      <c r="A6" t="s">
        <v>4</v>
      </c>
    </row>
    <row r="7" spans="1:4" x14ac:dyDescent="0.2">
      <c r="A7" s="7">
        <v>300000</v>
      </c>
      <c r="B7" t="s">
        <v>5</v>
      </c>
      <c r="C7" s="13" t="s">
        <v>24</v>
      </c>
      <c r="D7" s="2"/>
    </row>
    <row r="8" spans="1:4" x14ac:dyDescent="0.2">
      <c r="A8">
        <v>19.399999999999999</v>
      </c>
      <c r="B8" t="s">
        <v>7</v>
      </c>
      <c r="C8" s="13" t="s">
        <v>23</v>
      </c>
    </row>
    <row r="9" spans="1:4" x14ac:dyDescent="0.2">
      <c r="A9">
        <v>208.65</v>
      </c>
      <c r="B9" t="s">
        <v>6</v>
      </c>
      <c r="C9" s="13" t="s">
        <v>25</v>
      </c>
    </row>
    <row r="10" spans="1:4" x14ac:dyDescent="0.2">
      <c r="B10" s="1"/>
    </row>
    <row r="11" spans="1:4" x14ac:dyDescent="0.2">
      <c r="A11" t="s">
        <v>8</v>
      </c>
    </row>
    <row r="12" spans="1:4" x14ac:dyDescent="0.2">
      <c r="A12">
        <f>771/43</f>
        <v>17.930232558139537</v>
      </c>
      <c r="B12" t="s">
        <v>9</v>
      </c>
      <c r="C12" s="13" t="s">
        <v>26</v>
      </c>
    </row>
    <row r="14" spans="1:4" x14ac:dyDescent="0.2">
      <c r="A14" t="s">
        <v>10</v>
      </c>
    </row>
    <row r="15" spans="1:4" x14ac:dyDescent="0.2">
      <c r="A15" t="s">
        <v>11</v>
      </c>
    </row>
    <row r="16" spans="1:4" x14ac:dyDescent="0.2">
      <c r="A16" s="6">
        <f>A4*11/60</f>
        <v>0.17569444444444446</v>
      </c>
      <c r="B16" t="s">
        <v>22</v>
      </c>
      <c r="C16">
        <f>A16/60</f>
        <v>2.9282407407407408E-3</v>
      </c>
      <c r="D16" t="s">
        <v>13</v>
      </c>
    </row>
    <row r="18" spans="1:5" x14ac:dyDescent="0.2">
      <c r="A18" t="s">
        <v>14</v>
      </c>
    </row>
    <row r="19" spans="1:5" x14ac:dyDescent="0.2">
      <c r="A19" s="10">
        <f>C16*A7</f>
        <v>878.47222222222229</v>
      </c>
      <c r="B19" s="1" t="s">
        <v>15</v>
      </c>
    </row>
    <row r="20" spans="1:5" x14ac:dyDescent="0.2">
      <c r="A20" s="11">
        <f>A19*A12</f>
        <v>15751.21124031008</v>
      </c>
      <c r="B20" t="s">
        <v>16</v>
      </c>
    </row>
    <row r="21" spans="1:5" x14ac:dyDescent="0.2">
      <c r="A21" s="12">
        <f>A20*365</f>
        <v>5749192.1027131788</v>
      </c>
      <c r="B21" t="s">
        <v>21</v>
      </c>
    </row>
    <row r="23" spans="1:5" x14ac:dyDescent="0.2">
      <c r="A23" t="s">
        <v>17</v>
      </c>
    </row>
    <row r="24" spans="1:5" x14ac:dyDescent="0.2">
      <c r="A24" s="10">
        <f>A4*A8*1000000/3600</f>
        <v>5164.3518518518513</v>
      </c>
      <c r="B24" s="1" t="s">
        <v>18</v>
      </c>
      <c r="E24" s="9"/>
    </row>
    <row r="25" spans="1:5" x14ac:dyDescent="0.2">
      <c r="A25" s="11">
        <f>A24*A12</f>
        <v>92598.02971576227</v>
      </c>
      <c r="B25" t="s">
        <v>19</v>
      </c>
      <c r="C25" s="8"/>
    </row>
    <row r="26" spans="1:5" x14ac:dyDescent="0.2">
      <c r="A26" s="12">
        <f>A25*365</f>
        <v>33798280.846253231</v>
      </c>
      <c r="B26" t="s">
        <v>21</v>
      </c>
    </row>
    <row r="28" spans="1:5" x14ac:dyDescent="0.2">
      <c r="A28" t="s">
        <v>20</v>
      </c>
    </row>
    <row r="29" spans="1:5" x14ac:dyDescent="0.2">
      <c r="A29" s="10">
        <f>A24/A8*A9</f>
        <v>55543.402777777781</v>
      </c>
      <c r="B29" s="1" t="s">
        <v>18</v>
      </c>
    </row>
    <row r="30" spans="1:5" x14ac:dyDescent="0.2">
      <c r="A30" s="11">
        <f>A25/A8*A9</f>
        <v>995906.12887596909</v>
      </c>
      <c r="B30" t="s">
        <v>19</v>
      </c>
    </row>
    <row r="31" spans="1:5" x14ac:dyDescent="0.2">
      <c r="A31" s="12">
        <f>A30*365</f>
        <v>363505737.0397287</v>
      </c>
      <c r="B31" t="s">
        <v>21</v>
      </c>
    </row>
    <row r="34" spans="1:4" x14ac:dyDescent="0.2">
      <c r="A34" s="4"/>
      <c r="B34" s="7"/>
      <c r="D34" s="3"/>
    </row>
    <row r="35" spans="1:4" x14ac:dyDescent="0.2">
      <c r="A35" s="4"/>
      <c r="B35" s="9"/>
      <c r="D35" s="8"/>
    </row>
    <row r="36" spans="1:4" x14ac:dyDescent="0.2">
      <c r="A36" s="4"/>
    </row>
  </sheetData>
  <hyperlinks>
    <hyperlink ref="C12" r:id="rId1" display="INRIX scorecard 2024" xr:uid="{ACAEFCDB-9D95-8748-85F4-E6E222C3C036}"/>
    <hyperlink ref="C7" r:id="rId2" xr:uid="{1189FC74-1745-814E-B826-D590252ED751}"/>
    <hyperlink ref="C8" r:id="rId3" xr:uid="{4131DE40-509E-874F-AD24-9C29AFC2162D}"/>
    <hyperlink ref="C9" r:id="rId4" xr:uid="{DA5D9E18-99F0-ED4F-B841-7653DBB0994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Yanbing Wang</dc:creator>
  <cp:lastModifiedBy>Yanbing Wang</cp:lastModifiedBy>
  <dcterms:created xsi:type="dcterms:W3CDTF">2025-10-31T01:40:04Z</dcterms:created>
  <dcterms:modified xsi:type="dcterms:W3CDTF">2025-10-31T15:24:58Z</dcterms:modified>
</cp:coreProperties>
</file>