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YTECH\OPTI\Projet\"/>
    </mc:Choice>
  </mc:AlternateContent>
  <xr:revisionPtr revIDLastSave="0" documentId="13_ncr:1_{B0CB49D0-C853-43D1-B251-18F61763A8C7}" xr6:coauthVersionLast="47" xr6:coauthVersionMax="47" xr10:uidLastSave="{00000000-0000-0000-0000-000000000000}"/>
  <bookViews>
    <workbookView xWindow="-98" yWindow="-98" windowWidth="28996" windowHeight="15796" xr2:uid="{EC6466A5-F76F-4AB7-95DD-99C4BDA25B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1" l="1"/>
  <c r="B37" i="1"/>
  <c r="B38" i="1"/>
  <c r="B39" i="1"/>
  <c r="B40" i="1"/>
  <c r="B41" i="1"/>
  <c r="B42" i="1"/>
  <c r="B43" i="1"/>
  <c r="B44" i="1"/>
  <c r="B45" i="1"/>
  <c r="B46" i="1"/>
  <c r="B47" i="1"/>
  <c r="B48" i="1"/>
  <c r="B36" i="1"/>
  <c r="H37" i="1"/>
  <c r="H38" i="1"/>
  <c r="H39" i="1"/>
  <c r="H40" i="1"/>
  <c r="H41" i="1"/>
  <c r="H42" i="1"/>
  <c r="H43" i="1"/>
  <c r="H44" i="1"/>
  <c r="H46" i="1"/>
  <c r="H47" i="1"/>
  <c r="H48" i="1"/>
  <c r="H36" i="1"/>
  <c r="G37" i="1"/>
  <c r="G38" i="1"/>
  <c r="G39" i="1"/>
  <c r="G40" i="1"/>
  <c r="G41" i="1"/>
  <c r="G42" i="1"/>
  <c r="G43" i="1"/>
  <c r="G44" i="1"/>
  <c r="G45" i="1"/>
  <c r="G46" i="1"/>
  <c r="G47" i="1"/>
  <c r="G48" i="1"/>
  <c r="F37" i="1"/>
  <c r="F38" i="1"/>
  <c r="F39" i="1"/>
  <c r="F40" i="1"/>
  <c r="F41" i="1"/>
  <c r="F42" i="1"/>
  <c r="F43" i="1"/>
  <c r="F44" i="1"/>
  <c r="F45" i="1"/>
  <c r="F46" i="1"/>
  <c r="F47" i="1"/>
  <c r="F48" i="1"/>
  <c r="F36" i="1"/>
  <c r="G36" i="1"/>
  <c r="E37" i="1"/>
  <c r="E38" i="1"/>
  <c r="E39" i="1"/>
  <c r="E40" i="1"/>
  <c r="E41" i="1"/>
  <c r="E42" i="1"/>
  <c r="E43" i="1"/>
  <c r="E44" i="1"/>
  <c r="E45" i="1"/>
  <c r="E46" i="1"/>
  <c r="E47" i="1"/>
  <c r="E48" i="1"/>
  <c r="E36" i="1"/>
  <c r="D37" i="1"/>
  <c r="D38" i="1"/>
  <c r="D39" i="1"/>
  <c r="D40" i="1"/>
  <c r="D41" i="1"/>
  <c r="D42" i="1"/>
  <c r="D43" i="1"/>
  <c r="D44" i="1"/>
  <c r="D45" i="1"/>
  <c r="D46" i="1"/>
  <c r="D47" i="1"/>
  <c r="D48" i="1"/>
  <c r="D36" i="1"/>
  <c r="P28" i="1"/>
  <c r="Q28" i="1"/>
  <c r="P26" i="1"/>
  <c r="Q26" i="1"/>
  <c r="Q25" i="1"/>
  <c r="P24" i="1"/>
  <c r="Q24" i="1"/>
  <c r="P23" i="1"/>
  <c r="Q23" i="1"/>
  <c r="P22" i="1"/>
  <c r="Q22" i="1"/>
  <c r="P21" i="1"/>
  <c r="Q21" i="1"/>
  <c r="P20" i="1"/>
  <c r="Q20" i="1"/>
  <c r="P19" i="1"/>
  <c r="Q19" i="1"/>
  <c r="E21" i="1"/>
  <c r="E22" i="1"/>
  <c r="E23" i="1"/>
  <c r="E24" i="1"/>
  <c r="E25" i="1"/>
  <c r="E26" i="1"/>
  <c r="E27" i="1"/>
  <c r="E28" i="1"/>
  <c r="E29" i="1"/>
  <c r="E30" i="1"/>
  <c r="Q27" i="1" s="1"/>
  <c r="E31" i="1"/>
  <c r="E32" i="1"/>
  <c r="E20" i="1"/>
  <c r="D21" i="1"/>
  <c r="D22" i="1"/>
  <c r="D23" i="1"/>
  <c r="D24" i="1"/>
  <c r="D25" i="1"/>
  <c r="P25" i="1" s="1"/>
  <c r="D26" i="1"/>
  <c r="D27" i="1"/>
  <c r="D28" i="1"/>
  <c r="D29" i="1"/>
  <c r="D30" i="1"/>
  <c r="P27" i="1" s="1"/>
  <c r="D31" i="1"/>
  <c r="D32" i="1"/>
  <c r="D20" i="1"/>
  <c r="N26" i="1"/>
  <c r="O26" i="1"/>
  <c r="N25" i="1"/>
  <c r="O25" i="1"/>
  <c r="O19" i="1"/>
  <c r="M23" i="1"/>
  <c r="N22" i="1"/>
  <c r="M22" i="1"/>
  <c r="N21" i="1"/>
  <c r="N20" i="1"/>
  <c r="C21" i="1"/>
  <c r="C22" i="1"/>
  <c r="O27" i="1" s="1"/>
  <c r="C23" i="1"/>
  <c r="O21" i="1" s="1"/>
  <c r="C24" i="1"/>
  <c r="O22" i="1" s="1"/>
  <c r="C25" i="1"/>
  <c r="C26" i="1"/>
  <c r="O28" i="1" s="1"/>
  <c r="C27" i="1"/>
  <c r="O20" i="1" s="1"/>
  <c r="C28" i="1"/>
  <c r="C29" i="1"/>
  <c r="C30" i="1"/>
  <c r="C31" i="1"/>
  <c r="O23" i="1" s="1"/>
  <c r="C32" i="1"/>
  <c r="O24" i="1" s="1"/>
  <c r="C20" i="1"/>
  <c r="B21" i="1"/>
  <c r="B22" i="1"/>
  <c r="N27" i="1" s="1"/>
  <c r="B23" i="1"/>
  <c r="B24" i="1"/>
  <c r="B25" i="1"/>
  <c r="B26" i="1"/>
  <c r="N28" i="1" s="1"/>
  <c r="B27" i="1"/>
  <c r="B28" i="1"/>
  <c r="B29" i="1"/>
  <c r="B30" i="1"/>
  <c r="B31" i="1"/>
  <c r="N23" i="1" s="1"/>
  <c r="B32" i="1"/>
  <c r="N24" i="1" s="1"/>
  <c r="B20" i="1"/>
  <c r="N19" i="1" s="1"/>
  <c r="A21" i="1"/>
  <c r="M26" i="1" s="1"/>
  <c r="A22" i="1"/>
  <c r="M27" i="1" s="1"/>
  <c r="A23" i="1"/>
  <c r="M21" i="1" s="1"/>
  <c r="A24" i="1"/>
  <c r="A25" i="1"/>
  <c r="M25" i="1" s="1"/>
  <c r="A26" i="1"/>
  <c r="M28" i="1" s="1"/>
  <c r="A27" i="1"/>
  <c r="M20" i="1" s="1"/>
  <c r="A28" i="1"/>
  <c r="A29" i="1"/>
  <c r="A30" i="1"/>
  <c r="A31" i="1"/>
  <c r="A32" i="1"/>
  <c r="M24" i="1" s="1"/>
  <c r="A20" i="1"/>
  <c r="M19" i="1" s="1"/>
</calcChain>
</file>

<file path=xl/sharedStrings.xml><?xml version="1.0" encoding="utf-8"?>
<sst xmlns="http://schemas.openxmlformats.org/spreadsheetml/2006/main" count="45" uniqueCount="26">
  <si>
    <t>nbItems</t>
  </si>
  <si>
    <t>tailleBin</t>
  </si>
  <si>
    <t>Borne</t>
  </si>
  <si>
    <t>Nb Bins</t>
  </si>
  <si>
    <t>Temps(ns)</t>
  </si>
  <si>
    <t>FirstFitDecreasing</t>
  </si>
  <si>
    <t>N° BP</t>
  </si>
  <si>
    <t>Recuit Simulé</t>
  </si>
  <si>
    <t>Recuit Simulé 1BP</t>
  </si>
  <si>
    <t>Recuit Simulé FFR</t>
  </si>
  <si>
    <t>Tabu 1BP</t>
  </si>
  <si>
    <t>Tabu FFR</t>
  </si>
  <si>
    <t>FFD</t>
  </si>
  <si>
    <t>1BP</t>
  </si>
  <si>
    <t>FFR</t>
  </si>
  <si>
    <t>Tabu</t>
  </si>
  <si>
    <t>Nb items</t>
  </si>
  <si>
    <t>Log()</t>
  </si>
  <si>
    <t>1 Bin par item</t>
  </si>
  <si>
    <t>First Fit Random</t>
  </si>
  <si>
    <t>Temps en ms</t>
  </si>
  <si>
    <t>Taux de diff avec la borne</t>
  </si>
  <si>
    <t>Recuit Simulé 1 Par Bin</t>
  </si>
  <si>
    <t>Recuit Simulé FirstFitRandom</t>
  </si>
  <si>
    <t>Tabou 1 par Bin</t>
  </si>
  <si>
    <t>Tabou FirstFitRandom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</si>
</sst>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"/>
              <a:t> du temps d'exécution en fonction du nombre d'item (échelle logarithmique)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Feuil1!$Q$1</c:f>
              <c:strCache>
                <c:ptCount val="1"/>
                <c:pt idx="0">
                  <c:v>Log()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Feuil1!$P$2:$P$9</c:f>
              <c:numCache>
                <c:formatCode>General</c:formatCode>
                <c:ptCount val="8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  <c:pt idx="5">
                  <c:v>144</c:v>
                </c:pt>
                <c:pt idx="6">
                  <c:v>168</c:v>
                </c:pt>
                <c:pt idx="7">
                  <c:v>192</c:v>
                </c:pt>
              </c:numCache>
            </c:numRef>
          </c:xVal>
          <c:yVal>
            <c:numRef>
              <c:f>Feuil1!$Q$2:$Q$9</c:f>
              <c:numCache>
                <c:formatCode>General</c:formatCode>
                <c:ptCount val="8"/>
                <c:pt idx="0">
                  <c:v>3.10720997</c:v>
                </c:pt>
                <c:pt idx="1">
                  <c:v>3.2706788360000001</c:v>
                </c:pt>
                <c:pt idx="2">
                  <c:v>3.465234095</c:v>
                </c:pt>
                <c:pt idx="3">
                  <c:v>3.8961402509999998</c:v>
                </c:pt>
                <c:pt idx="4">
                  <c:v>4.6724211479999997</c:v>
                </c:pt>
                <c:pt idx="5">
                  <c:v>5.016557025</c:v>
                </c:pt>
                <c:pt idx="6">
                  <c:v>4.919449438</c:v>
                </c:pt>
                <c:pt idx="7">
                  <c:v>6.0953670940000002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66-42B6-93C7-4C23C9F9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513072"/>
        <c:axId val="447510576"/>
      </c:scatterChart>
      <c:valAx>
        <c:axId val="447513072"/>
        <c:scaling>
          <c:orientation val="minMax"/>
          <c:max val="2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7510576"/>
        <c:crosses val="autoZero"/>
        <c:crossBetween val="midCat"/>
      </c:valAx>
      <c:valAx>
        <c:axId val="44751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751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d'exécution du Recuit Simulé en fonction du nombre d'item selon la solution initiale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Feuil1!$N$33</c:f>
              <c:strCache>
                <c:ptCount val="1"/>
                <c:pt idx="0">
                  <c:v>1 Bin par item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Feuil1!$L$34:$L$41</c:f>
              <c:numCache>
                <c:formatCode>General</c:formatCode>
                <c:ptCount val="8"/>
                <c:pt idx="0">
                  <c:v>24</c:v>
                </c:pt>
                <c:pt idx="1">
                  <c:v>50</c:v>
                </c:pt>
                <c:pt idx="2">
                  <c:v>60</c:v>
                </c:pt>
                <c:pt idx="3">
                  <c:v>120</c:v>
                </c:pt>
                <c:pt idx="4">
                  <c:v>141</c:v>
                </c:pt>
                <c:pt idx="5">
                  <c:v>160</c:v>
                </c:pt>
                <c:pt idx="6">
                  <c:v>250</c:v>
                </c:pt>
                <c:pt idx="7">
                  <c:v>501</c:v>
                </c:pt>
              </c:numCache>
            </c:numRef>
          </c:cat>
          <c:val>
            <c:numRef>
              <c:f>Feuil1!$N$34:$N$41</c:f>
              <c:numCache>
                <c:formatCode>General</c:formatCode>
                <c:ptCount val="8"/>
                <c:pt idx="0">
                  <c:v>75.115200000000002</c:v>
                </c:pt>
                <c:pt idx="1">
                  <c:v>122.15649999999999</c:v>
                </c:pt>
                <c:pt idx="2">
                  <c:v>102.64400000000001</c:v>
                </c:pt>
                <c:pt idx="3">
                  <c:v>157.74189999999999</c:v>
                </c:pt>
                <c:pt idx="4">
                  <c:v>146.3854</c:v>
                </c:pt>
                <c:pt idx="5">
                  <c:v>217.04</c:v>
                </c:pt>
                <c:pt idx="6">
                  <c:v>263.8141</c:v>
                </c:pt>
                <c:pt idx="7">
                  <c:v>391.77229999999997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D-4242-808A-3C6CA3E4F592}"/>
            </c:ext>
          </c:extLst>
        </c:ser>
        <c:ser>
          <c:idx val="1"/>
          <c:order val="1"/>
          <c:tx>
            <c:strRef>
              <c:f>Feuil1!$O$33</c:f>
              <c:strCache>
                <c:ptCount val="1"/>
                <c:pt idx="0">
                  <c:v>First Fit 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Feuil1!$L$34:$L$41</c:f>
              <c:numCache>
                <c:formatCode>General</c:formatCode>
                <c:ptCount val="8"/>
                <c:pt idx="0">
                  <c:v>24</c:v>
                </c:pt>
                <c:pt idx="1">
                  <c:v>50</c:v>
                </c:pt>
                <c:pt idx="2">
                  <c:v>60</c:v>
                </c:pt>
                <c:pt idx="3">
                  <c:v>120</c:v>
                </c:pt>
                <c:pt idx="4">
                  <c:v>141</c:v>
                </c:pt>
                <c:pt idx="5">
                  <c:v>160</c:v>
                </c:pt>
                <c:pt idx="6">
                  <c:v>250</c:v>
                </c:pt>
                <c:pt idx="7">
                  <c:v>501</c:v>
                </c:pt>
              </c:numCache>
            </c:numRef>
          </c:cat>
          <c:val>
            <c:numRef>
              <c:f>Feuil1!$O$34:$O$41</c:f>
              <c:numCache>
                <c:formatCode>General</c:formatCode>
                <c:ptCount val="8"/>
                <c:pt idx="0">
                  <c:v>57.565399999999997</c:v>
                </c:pt>
                <c:pt idx="1">
                  <c:v>91.799900000000008</c:v>
                </c:pt>
                <c:pt idx="2">
                  <c:v>74.613699999999994</c:v>
                </c:pt>
                <c:pt idx="3">
                  <c:v>103.17400000000001</c:v>
                </c:pt>
                <c:pt idx="4">
                  <c:v>108.2358</c:v>
                </c:pt>
                <c:pt idx="5">
                  <c:v>157.7467</c:v>
                </c:pt>
                <c:pt idx="6">
                  <c:v>185.0515</c:v>
                </c:pt>
                <c:pt idx="7">
                  <c:v>298.73790000000002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D-4242-808A-3C6CA3E4F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734784"/>
        <c:axId val="502737696"/>
      </c:barChart>
      <c:catAx>
        <c:axId val="50273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2737696"/>
        <c:crosses val="autoZero"/>
        <c:auto val="1"/>
        <c:lblAlgn val="ctr"/>
        <c:lblOffset val="100"/>
        <c:noMultiLvlLbl val="0"/>
      </c:catAx>
      <c:valAx>
        <c:axId val="5027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273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Temps d'exécution de Tabu Search en fonction du nombre d'item selon la solution initiale 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Feuil1!$P$18</c:f>
              <c:strCache>
                <c:ptCount val="1"/>
                <c:pt idx="0">
                  <c:v>1 Bin par item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Feuil1!$L$19:$L$27</c:f>
              <c:numCache>
                <c:formatCode>General</c:formatCode>
                <c:ptCount val="9"/>
                <c:pt idx="0">
                  <c:v>24</c:v>
                </c:pt>
                <c:pt idx="1">
                  <c:v>50</c:v>
                </c:pt>
                <c:pt idx="2">
                  <c:v>60</c:v>
                </c:pt>
                <c:pt idx="3">
                  <c:v>120</c:v>
                </c:pt>
                <c:pt idx="4">
                  <c:v>141</c:v>
                </c:pt>
                <c:pt idx="5">
                  <c:v>160</c:v>
                </c:pt>
                <c:pt idx="6">
                  <c:v>249</c:v>
                </c:pt>
                <c:pt idx="7">
                  <c:v>250</c:v>
                </c:pt>
                <c:pt idx="8">
                  <c:v>500</c:v>
                </c:pt>
              </c:numCache>
            </c:numRef>
          </c:cat>
          <c:val>
            <c:numRef>
              <c:f>Feuil1!$P$19:$P$27</c:f>
              <c:numCache>
                <c:formatCode>General</c:formatCode>
                <c:ptCount val="9"/>
                <c:pt idx="0">
                  <c:v>783.70650000000001</c:v>
                </c:pt>
                <c:pt idx="1">
                  <c:v>1055.2544</c:v>
                </c:pt>
                <c:pt idx="2">
                  <c:v>1455.2348</c:v>
                </c:pt>
                <c:pt idx="3">
                  <c:v>3893.5648000000001</c:v>
                </c:pt>
                <c:pt idx="4">
                  <c:v>4152.6046999999999</c:v>
                </c:pt>
                <c:pt idx="5">
                  <c:v>6712.0753999999997</c:v>
                </c:pt>
                <c:pt idx="6">
                  <c:v>14166</c:v>
                </c:pt>
                <c:pt idx="7">
                  <c:v>15580.965399999999</c:v>
                </c:pt>
                <c:pt idx="8">
                  <c:v>54812.934700000005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F-49B6-AEC4-EF32322EB2F1}"/>
            </c:ext>
          </c:extLst>
        </c:ser>
        <c:ser>
          <c:idx val="1"/>
          <c:order val="1"/>
          <c:tx>
            <c:strRef>
              <c:f>Feuil1!$Q$18</c:f>
              <c:strCache>
                <c:ptCount val="1"/>
                <c:pt idx="0">
                  <c:v>First Fit 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Feuil1!$L$19:$L$27</c:f>
              <c:numCache>
                <c:formatCode>General</c:formatCode>
                <c:ptCount val="9"/>
                <c:pt idx="0">
                  <c:v>24</c:v>
                </c:pt>
                <c:pt idx="1">
                  <c:v>50</c:v>
                </c:pt>
                <c:pt idx="2">
                  <c:v>60</c:v>
                </c:pt>
                <c:pt idx="3">
                  <c:v>120</c:v>
                </c:pt>
                <c:pt idx="4">
                  <c:v>141</c:v>
                </c:pt>
                <c:pt idx="5">
                  <c:v>160</c:v>
                </c:pt>
                <c:pt idx="6">
                  <c:v>249</c:v>
                </c:pt>
                <c:pt idx="7">
                  <c:v>250</c:v>
                </c:pt>
                <c:pt idx="8">
                  <c:v>500</c:v>
                </c:pt>
              </c:numCache>
            </c:numRef>
          </c:cat>
          <c:val>
            <c:numRef>
              <c:f>Feuil1!$Q$19:$Q$27</c:f>
              <c:numCache>
                <c:formatCode>General</c:formatCode>
                <c:ptCount val="9"/>
                <c:pt idx="0">
                  <c:v>705.83360000000005</c:v>
                </c:pt>
                <c:pt idx="1">
                  <c:v>1362.6722500000001</c:v>
                </c:pt>
                <c:pt idx="2">
                  <c:v>1801.0631000000001</c:v>
                </c:pt>
                <c:pt idx="3">
                  <c:v>4715.8771999999999</c:v>
                </c:pt>
                <c:pt idx="4">
                  <c:v>4679.2353999999996</c:v>
                </c:pt>
                <c:pt idx="5">
                  <c:v>8032.7816999999995</c:v>
                </c:pt>
                <c:pt idx="6">
                  <c:v>16814.375800000002</c:v>
                </c:pt>
                <c:pt idx="7">
                  <c:v>18757.368299999998</c:v>
                </c:pt>
                <c:pt idx="8">
                  <c:v>64989.844466666669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F-49B6-AEC4-EF32322EB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391728"/>
        <c:axId val="475392144"/>
      </c:barChart>
      <c:catAx>
        <c:axId val="47539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5392144"/>
        <c:crosses val="autoZero"/>
        <c:auto val="1"/>
        <c:lblAlgn val="ctr"/>
        <c:lblOffset val="100"/>
        <c:noMultiLvlLbl val="0"/>
      </c:catAx>
      <c:valAx>
        <c:axId val="4753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539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 d'exécution</a:t>
            </a:r>
            <a:r>
              <a:rPr lang="en-US" baseline="0"/>
              <a:t> du FirstFitDecreasing en fonction du nombre d'item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Feuil1!$M$18</c:f>
              <c:strCache>
                <c:ptCount val="1"/>
                <c:pt idx="0">
                  <c:v>Temps en 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Feuil1!$L$19:$L$28</c:f>
              <c:numCache>
                <c:formatCode>General</c:formatCode>
                <c:ptCount val="10"/>
                <c:pt idx="0">
                  <c:v>24</c:v>
                </c:pt>
                <c:pt idx="1">
                  <c:v>50</c:v>
                </c:pt>
                <c:pt idx="2">
                  <c:v>60</c:v>
                </c:pt>
                <c:pt idx="3">
                  <c:v>120</c:v>
                </c:pt>
                <c:pt idx="4">
                  <c:v>141</c:v>
                </c:pt>
                <c:pt idx="5">
                  <c:v>160</c:v>
                </c:pt>
                <c:pt idx="6">
                  <c:v>249</c:v>
                </c:pt>
                <c:pt idx="7">
                  <c:v>250</c:v>
                </c:pt>
                <c:pt idx="8">
                  <c:v>500</c:v>
                </c:pt>
                <c:pt idx="9">
                  <c:v>501</c:v>
                </c:pt>
              </c:numCache>
            </c:numRef>
          </c:cat>
          <c:val>
            <c:numRef>
              <c:f>Feuil1!$M$19:$M$28</c:f>
              <c:numCache>
                <c:formatCode>General</c:formatCode>
                <c:ptCount val="10"/>
                <c:pt idx="0">
                  <c:v>1.6420999999999999</c:v>
                </c:pt>
                <c:pt idx="1">
                  <c:v>3.2799999999999996E-2</c:v>
                </c:pt>
                <c:pt idx="2">
                  <c:v>0.12239999999999999</c:v>
                </c:pt>
                <c:pt idx="3">
                  <c:v>0.15329999999999999</c:v>
                </c:pt>
                <c:pt idx="4">
                  <c:v>5.6599999999999998E-2</c:v>
                </c:pt>
                <c:pt idx="5">
                  <c:v>0.16919999999999999</c:v>
                </c:pt>
                <c:pt idx="6">
                  <c:v>0.50939999999999996</c:v>
                </c:pt>
                <c:pt idx="7">
                  <c:v>3.1930999999999998</c:v>
                </c:pt>
                <c:pt idx="8">
                  <c:v>2.7845999999999997</c:v>
                </c:pt>
                <c:pt idx="9">
                  <c:v>1.3524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3-44B0-AD23-4DCFED38F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7558016"/>
        <c:axId val="330132480"/>
      </c:barChart>
      <c:catAx>
        <c:axId val="6475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132480"/>
        <c:crosses val="autoZero"/>
        <c:auto val="1"/>
        <c:lblAlgn val="ctr"/>
        <c:lblOffset val="100"/>
        <c:noMultiLvlLbl val="0"/>
      </c:catAx>
      <c:valAx>
        <c:axId val="3301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755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Ecart</a:t>
            </a:r>
            <a:r>
              <a:rPr lang="fr-FR" baseline="0"/>
              <a:t> par rapport à la borne inférieure pour chaque binpack, selon la méthode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Feuil1!$D$35</c:f>
              <c:strCache>
                <c:ptCount val="1"/>
                <c:pt idx="0">
                  <c:v>FirstFitDecreasing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Feuil1!$B$36:$B$48</c15:sqref>
                  </c15:fullRef>
                </c:ext>
              </c:extLst>
              <c:f>(Feuil1!$B$37:$B$42,Feuil1!$B$44:$B$48)</c:f>
              <c:strCache>
                <c:ptCount val="11"/>
                <c:pt idx="0">
                  <c:v>BP#1</c:v>
                </c:pt>
                <c:pt idx="1">
                  <c:v>BP#2</c:v>
                </c:pt>
                <c:pt idx="2">
                  <c:v>BP#3</c:v>
                </c:pt>
                <c:pt idx="3">
                  <c:v>BP#4</c:v>
                </c:pt>
                <c:pt idx="4">
                  <c:v>BP#5</c:v>
                </c:pt>
                <c:pt idx="5">
                  <c:v>BP#6</c:v>
                </c:pt>
                <c:pt idx="6">
                  <c:v>BP#12</c:v>
                </c:pt>
                <c:pt idx="7">
                  <c:v>BP#13</c:v>
                </c:pt>
                <c:pt idx="8">
                  <c:v>BP#14</c:v>
                </c:pt>
                <c:pt idx="9">
                  <c:v>BP#21</c:v>
                </c:pt>
                <c:pt idx="10">
                  <c:v>BP#31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Feuil1!$D$36:$D$48</c15:sqref>
                  </c15:fullRef>
                </c:ext>
              </c:extLst>
              <c:f>(Feuil1!$D$37:$D$42,Feuil1!$D$44:$D$48)</c:f>
              <c:numCache>
                <c:formatCode>General</c:formatCode>
                <c:ptCount val="11"/>
                <c:pt idx="0">
                  <c:v>1.01</c:v>
                </c:pt>
                <c:pt idx="1">
                  <c:v>1.52</c:v>
                </c:pt>
                <c:pt idx="2">
                  <c:v>15</c:v>
                </c:pt>
                <c:pt idx="3">
                  <c:v>12.5</c:v>
                </c:pt>
                <c:pt idx="4">
                  <c:v>13.25</c:v>
                </c:pt>
                <c:pt idx="5">
                  <c:v>13.77</c:v>
                </c:pt>
                <c:pt idx="6">
                  <c:v>11.54</c:v>
                </c:pt>
                <c:pt idx="7">
                  <c:v>2.38</c:v>
                </c:pt>
                <c:pt idx="8">
                  <c:v>2.33</c:v>
                </c:pt>
                <c:pt idx="9">
                  <c:v>9.09</c:v>
                </c:pt>
                <c:pt idx="10">
                  <c:v>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A-4170-B698-1377E9B8CB5C}"/>
            </c:ext>
          </c:extLst>
        </c:ser>
        <c:ser>
          <c:idx val="1"/>
          <c:order val="1"/>
          <c:tx>
            <c:strRef>
              <c:f>Feuil1!$E$35</c:f>
              <c:strCache>
                <c:ptCount val="1"/>
                <c:pt idx="0">
                  <c:v>Recuit Simulé 1 Par Bin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Feuil1!$B$36:$B$48</c15:sqref>
                  </c15:fullRef>
                </c:ext>
              </c:extLst>
              <c:f>(Feuil1!$B$37:$B$42,Feuil1!$B$44:$B$48)</c:f>
              <c:strCache>
                <c:ptCount val="11"/>
                <c:pt idx="0">
                  <c:v>BP#1</c:v>
                </c:pt>
                <c:pt idx="1">
                  <c:v>BP#2</c:v>
                </c:pt>
                <c:pt idx="2">
                  <c:v>BP#3</c:v>
                </c:pt>
                <c:pt idx="3">
                  <c:v>BP#4</c:v>
                </c:pt>
                <c:pt idx="4">
                  <c:v>BP#5</c:v>
                </c:pt>
                <c:pt idx="5">
                  <c:v>BP#6</c:v>
                </c:pt>
                <c:pt idx="6">
                  <c:v>BP#12</c:v>
                </c:pt>
                <c:pt idx="7">
                  <c:v>BP#13</c:v>
                </c:pt>
                <c:pt idx="8">
                  <c:v>BP#14</c:v>
                </c:pt>
                <c:pt idx="9">
                  <c:v>BP#21</c:v>
                </c:pt>
                <c:pt idx="10">
                  <c:v>BP#31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Feuil1!$E$36:$E$48</c15:sqref>
                  </c15:fullRef>
                </c:ext>
              </c:extLst>
              <c:f>(Feuil1!$E$37:$E$42,Feuil1!$E$44:$E$48)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2.5</c:v>
                </c:pt>
                <c:pt idx="4">
                  <c:v>0</c:v>
                </c:pt>
                <c:pt idx="5">
                  <c:v>0.6</c:v>
                </c:pt>
                <c:pt idx="6">
                  <c:v>11.54</c:v>
                </c:pt>
                <c:pt idx="7">
                  <c:v>1.98</c:v>
                </c:pt>
                <c:pt idx="8">
                  <c:v>0.47</c:v>
                </c:pt>
                <c:pt idx="9">
                  <c:v>0</c:v>
                </c:pt>
                <c:pt idx="10">
                  <c:v>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5A-4170-B698-1377E9B8CB5C}"/>
            </c:ext>
          </c:extLst>
        </c:ser>
        <c:ser>
          <c:idx val="2"/>
          <c:order val="2"/>
          <c:tx>
            <c:strRef>
              <c:f>Feuil1!$G$35</c:f>
              <c:strCache>
                <c:ptCount val="1"/>
                <c:pt idx="0">
                  <c:v>Tabou 1 par Bin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Feuil1!$B$36:$B$48</c15:sqref>
                  </c15:fullRef>
                </c:ext>
              </c:extLst>
              <c:f>(Feuil1!$B$37:$B$42,Feuil1!$B$44:$B$48)</c:f>
              <c:strCache>
                <c:ptCount val="11"/>
                <c:pt idx="0">
                  <c:v>BP#1</c:v>
                </c:pt>
                <c:pt idx="1">
                  <c:v>BP#2</c:v>
                </c:pt>
                <c:pt idx="2">
                  <c:v>BP#3</c:v>
                </c:pt>
                <c:pt idx="3">
                  <c:v>BP#4</c:v>
                </c:pt>
                <c:pt idx="4">
                  <c:v>BP#5</c:v>
                </c:pt>
                <c:pt idx="5">
                  <c:v>BP#6</c:v>
                </c:pt>
                <c:pt idx="6">
                  <c:v>BP#12</c:v>
                </c:pt>
                <c:pt idx="7">
                  <c:v>BP#13</c:v>
                </c:pt>
                <c:pt idx="8">
                  <c:v>BP#14</c:v>
                </c:pt>
                <c:pt idx="9">
                  <c:v>BP#21</c:v>
                </c:pt>
                <c:pt idx="10">
                  <c:v>BP#31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Feuil1!$G$36:$G$48</c15:sqref>
                  </c15:fullRef>
                </c:ext>
              </c:extLst>
              <c:f>(Feuil1!$G$37:$G$42,Feuil1!$G$44:$G$48)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2.5</c:v>
                </c:pt>
                <c:pt idx="4">
                  <c:v>0</c:v>
                </c:pt>
                <c:pt idx="5">
                  <c:v>0</c:v>
                </c:pt>
                <c:pt idx="6">
                  <c:v>11.54</c:v>
                </c:pt>
                <c:pt idx="7">
                  <c:v>1.98</c:v>
                </c:pt>
                <c:pt idx="8">
                  <c:v>0.47</c:v>
                </c:pt>
                <c:pt idx="9">
                  <c:v>0</c:v>
                </c:pt>
                <c:pt idx="10">
                  <c:v>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5A-4170-B698-1377E9B8C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749248"/>
        <c:axId val="322750496"/>
      </c:barChart>
      <c:catAx>
        <c:axId val="32274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2750496"/>
        <c:crosses val="autoZero"/>
        <c:auto val="1"/>
        <c:lblAlgn val="ctr"/>
        <c:lblOffset val="100"/>
        <c:noMultiLvlLbl val="0"/>
      </c:catAx>
      <c:valAx>
        <c:axId val="3227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274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130967</xdr:colOff>
      <xdr:row>0</xdr:row>
      <xdr:rowOff>73819</xdr:rowOff>
    </xdr:from>
    <xdr:to>
      <xdr:col>24</xdr:col>
      <xdr:colOff>130967</xdr:colOff>
      <xdr:row>15</xdr:row>
      <xdr:rowOff>102394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F7B19033-F8B7-4B2F-8784-30A08B836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564354</xdr:colOff>
      <xdr:row>32</xdr:row>
      <xdr:rowOff>30958</xdr:rowOff>
    </xdr:from>
    <xdr:to>
      <xdr:col>24</xdr:col>
      <xdr:colOff>564354</xdr:colOff>
      <xdr:row>47</xdr:row>
      <xdr:rowOff>59533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C4D8304-037D-4C9C-AB6D-1FF07A31B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597693</xdr:colOff>
      <xdr:row>16</xdr:row>
      <xdr:rowOff>92868</xdr:rowOff>
    </xdr:from>
    <xdr:to>
      <xdr:col>24</xdr:col>
      <xdr:colOff>597693</xdr:colOff>
      <xdr:row>31</xdr:row>
      <xdr:rowOff>121443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636D2DBC-88E9-4E32-A651-8D99D6BF1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721517</xdr:colOff>
      <xdr:row>48</xdr:row>
      <xdr:rowOff>111920</xdr:rowOff>
    </xdr:from>
    <xdr:to>
      <xdr:col>24</xdr:col>
      <xdr:colOff>721517</xdr:colOff>
      <xdr:row>63</xdr:row>
      <xdr:rowOff>140495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B3C2048D-38CC-4676-AD03-4B1AC5289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511967</xdr:colOff>
      <xdr:row>49</xdr:row>
      <xdr:rowOff>145256</xdr:rowOff>
    </xdr:from>
    <xdr:to>
      <xdr:col>9</xdr:col>
      <xdr:colOff>109538</xdr:colOff>
      <xdr:row>69</xdr:row>
      <xdr:rowOff>42863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8987D16B-103B-4BFC-963C-286213FCC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D644-60C6-477C-84AA-ED579673CC3F}">
  <dimension ref="A1:R48"/>
  <sheetViews>
    <sheetView tabSelected="1" topLeftCell="A34" workbookViewId="0">
      <selection activeCell="M64" sqref="M64"/>
    </sheetView>
  </sheetViews>
  <sheetFormatPr baseColWidth="10" defaultRowHeight="14.25" x14ac:dyDescent="0.45"/>
  <cols>
    <col min="12" max="12" width="11.73046875" bestFit="1" customWidth="1"/>
    <col min="14" max="14" width="11.73046875" bestFit="1" customWidth="1"/>
  </cols>
  <sheetData>
    <row r="1" spans="1:18" x14ac:dyDescent="0.45">
      <c r="E1" s="3" t="s">
        <v>5</v>
      </c>
      <c r="F1" s="3"/>
      <c r="G1" s="3" t="s">
        <v>8</v>
      </c>
      <c r="H1" s="3"/>
      <c r="I1" s="3" t="s">
        <v>9</v>
      </c>
      <c r="J1" s="3"/>
      <c r="K1" s="3" t="s">
        <v>10</v>
      </c>
      <c r="L1" s="3"/>
      <c r="M1" s="3" t="s">
        <v>11</v>
      </c>
      <c r="N1" s="3"/>
      <c r="P1" t="s">
        <v>16</v>
      </c>
      <c r="Q1" t="s">
        <v>17</v>
      </c>
    </row>
    <row r="2" spans="1:18" s="1" customFormat="1" x14ac:dyDescent="0.4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  <c r="P2">
        <v>24</v>
      </c>
      <c r="Q2" s="4">
        <v>3.10720997</v>
      </c>
    </row>
    <row r="3" spans="1:18" x14ac:dyDescent="0.45">
      <c r="A3">
        <v>0</v>
      </c>
      <c r="B3">
        <v>24</v>
      </c>
      <c r="C3">
        <v>9</v>
      </c>
      <c r="D3">
        <v>13</v>
      </c>
      <c r="E3">
        <v>13</v>
      </c>
      <c r="F3">
        <v>1642100</v>
      </c>
      <c r="G3">
        <v>13</v>
      </c>
      <c r="H3">
        <v>75115200</v>
      </c>
      <c r="I3">
        <v>13</v>
      </c>
      <c r="J3">
        <v>57565400</v>
      </c>
      <c r="K3">
        <v>13</v>
      </c>
      <c r="L3">
        <v>783706500</v>
      </c>
      <c r="M3">
        <v>13</v>
      </c>
      <c r="N3">
        <v>705833600</v>
      </c>
      <c r="P3">
        <v>48</v>
      </c>
      <c r="Q3" s="5">
        <v>3.2706788360000001</v>
      </c>
      <c r="R3" s="1"/>
    </row>
    <row r="4" spans="1:18" x14ac:dyDescent="0.45">
      <c r="A4">
        <v>1</v>
      </c>
      <c r="B4">
        <v>250</v>
      </c>
      <c r="C4">
        <v>150</v>
      </c>
      <c r="D4">
        <v>99</v>
      </c>
      <c r="E4">
        <v>100</v>
      </c>
      <c r="F4">
        <v>3193100</v>
      </c>
      <c r="G4">
        <v>99</v>
      </c>
      <c r="H4">
        <v>263814100</v>
      </c>
      <c r="I4">
        <v>99</v>
      </c>
      <c r="J4">
        <v>185051500</v>
      </c>
      <c r="K4">
        <v>99</v>
      </c>
      <c r="L4">
        <v>15580965400</v>
      </c>
      <c r="M4">
        <v>99</v>
      </c>
      <c r="N4">
        <v>18757368300</v>
      </c>
      <c r="P4">
        <v>72</v>
      </c>
      <c r="Q4" s="5">
        <v>3.465234095</v>
      </c>
      <c r="R4" s="1"/>
    </row>
    <row r="5" spans="1:18" x14ac:dyDescent="0.45">
      <c r="A5">
        <v>2</v>
      </c>
      <c r="B5">
        <v>500</v>
      </c>
      <c r="C5">
        <v>150</v>
      </c>
      <c r="D5">
        <v>198</v>
      </c>
      <c r="E5">
        <v>201</v>
      </c>
      <c r="F5">
        <v>5568300</v>
      </c>
      <c r="G5">
        <v>198</v>
      </c>
      <c r="H5">
        <v>4893191900</v>
      </c>
      <c r="I5">
        <v>198</v>
      </c>
      <c r="J5">
        <v>3667558600</v>
      </c>
      <c r="K5">
        <v>198</v>
      </c>
      <c r="L5">
        <v>58306610900</v>
      </c>
      <c r="M5">
        <v>198</v>
      </c>
      <c r="N5">
        <v>69002963000</v>
      </c>
      <c r="P5">
        <v>96</v>
      </c>
      <c r="Q5" s="5">
        <v>3.8961402509999998</v>
      </c>
      <c r="R5" s="1"/>
    </row>
    <row r="6" spans="1:18" x14ac:dyDescent="0.45">
      <c r="A6">
        <v>3</v>
      </c>
      <c r="B6">
        <v>60</v>
      </c>
      <c r="C6">
        <v>1000</v>
      </c>
      <c r="D6">
        <v>20</v>
      </c>
      <c r="E6">
        <v>23</v>
      </c>
      <c r="F6">
        <v>122400</v>
      </c>
      <c r="G6">
        <v>21</v>
      </c>
      <c r="H6">
        <v>102644000</v>
      </c>
      <c r="I6">
        <v>21</v>
      </c>
      <c r="J6">
        <v>74613700</v>
      </c>
      <c r="K6">
        <v>21</v>
      </c>
      <c r="L6">
        <v>1455234800</v>
      </c>
      <c r="M6">
        <v>21</v>
      </c>
      <c r="N6">
        <v>1801063100</v>
      </c>
      <c r="P6">
        <v>120</v>
      </c>
      <c r="Q6" s="5">
        <v>4.6724211479999997</v>
      </c>
      <c r="R6" s="1"/>
    </row>
    <row r="7" spans="1:18" x14ac:dyDescent="0.45">
      <c r="A7">
        <v>4</v>
      </c>
      <c r="B7">
        <v>120</v>
      </c>
      <c r="C7">
        <v>1000</v>
      </c>
      <c r="D7">
        <v>40</v>
      </c>
      <c r="E7">
        <v>45</v>
      </c>
      <c r="F7">
        <v>153300</v>
      </c>
      <c r="G7">
        <v>41</v>
      </c>
      <c r="H7">
        <v>157741900</v>
      </c>
      <c r="I7">
        <v>41</v>
      </c>
      <c r="J7">
        <v>103174000</v>
      </c>
      <c r="K7">
        <v>41</v>
      </c>
      <c r="L7">
        <v>3893564800</v>
      </c>
      <c r="M7">
        <v>41</v>
      </c>
      <c r="N7">
        <v>4715877200</v>
      </c>
      <c r="P7">
        <v>144</v>
      </c>
      <c r="Q7" s="5">
        <v>5.016557025</v>
      </c>
      <c r="R7" s="1"/>
    </row>
    <row r="8" spans="1:18" x14ac:dyDescent="0.45">
      <c r="A8">
        <v>5</v>
      </c>
      <c r="B8">
        <v>249</v>
      </c>
      <c r="C8">
        <v>1000</v>
      </c>
      <c r="D8">
        <v>83</v>
      </c>
      <c r="E8">
        <v>94</v>
      </c>
      <c r="F8">
        <v>509400</v>
      </c>
      <c r="G8">
        <v>83</v>
      </c>
      <c r="H8">
        <v>1931034200</v>
      </c>
      <c r="I8">
        <v>83</v>
      </c>
      <c r="J8">
        <v>3370673000</v>
      </c>
      <c r="K8">
        <v>83</v>
      </c>
      <c r="L8">
        <v>14166000000</v>
      </c>
      <c r="M8">
        <v>84</v>
      </c>
      <c r="N8">
        <v>16814375800</v>
      </c>
      <c r="P8">
        <v>168</v>
      </c>
      <c r="Q8" s="5">
        <v>4.919449438</v>
      </c>
      <c r="R8" s="1"/>
    </row>
    <row r="9" spans="1:18" x14ac:dyDescent="0.45">
      <c r="A9">
        <v>6</v>
      </c>
      <c r="B9">
        <v>501</v>
      </c>
      <c r="C9">
        <v>1000</v>
      </c>
      <c r="D9">
        <v>167</v>
      </c>
      <c r="E9">
        <v>190</v>
      </c>
      <c r="F9">
        <v>1352400</v>
      </c>
      <c r="G9">
        <v>168</v>
      </c>
      <c r="H9">
        <v>391772300</v>
      </c>
      <c r="I9">
        <v>168</v>
      </c>
      <c r="J9">
        <v>298737900</v>
      </c>
      <c r="K9">
        <v>167</v>
      </c>
      <c r="L9">
        <v>53335456900</v>
      </c>
      <c r="M9">
        <v>167</v>
      </c>
      <c r="N9">
        <v>61931048300</v>
      </c>
      <c r="P9">
        <v>192</v>
      </c>
      <c r="Q9" s="5">
        <v>6.0953670940000002</v>
      </c>
      <c r="R9" s="1"/>
    </row>
    <row r="10" spans="1:18" x14ac:dyDescent="0.45">
      <c r="A10">
        <v>11</v>
      </c>
      <c r="B10">
        <v>50</v>
      </c>
      <c r="C10">
        <v>100</v>
      </c>
      <c r="D10">
        <v>25</v>
      </c>
      <c r="E10">
        <v>25</v>
      </c>
      <c r="F10">
        <v>33800</v>
      </c>
      <c r="G10">
        <v>25</v>
      </c>
      <c r="H10">
        <v>128064100</v>
      </c>
      <c r="I10">
        <v>25</v>
      </c>
      <c r="J10">
        <v>99258200</v>
      </c>
      <c r="K10">
        <v>25</v>
      </c>
      <c r="L10">
        <v>1007051100</v>
      </c>
      <c r="M10">
        <v>25</v>
      </c>
      <c r="N10">
        <v>1327262900</v>
      </c>
    </row>
    <row r="11" spans="1:18" x14ac:dyDescent="0.45">
      <c r="A11">
        <v>12</v>
      </c>
      <c r="B11">
        <v>50</v>
      </c>
      <c r="C11">
        <v>120</v>
      </c>
      <c r="D11">
        <v>26</v>
      </c>
      <c r="E11">
        <v>29</v>
      </c>
      <c r="F11">
        <v>31800</v>
      </c>
      <c r="G11">
        <v>29</v>
      </c>
      <c r="H11">
        <v>116248900</v>
      </c>
      <c r="I11">
        <v>29</v>
      </c>
      <c r="J11">
        <v>84341600</v>
      </c>
      <c r="K11">
        <v>29</v>
      </c>
      <c r="L11">
        <v>1103457700</v>
      </c>
      <c r="M11">
        <v>29</v>
      </c>
      <c r="N11">
        <v>1398081600</v>
      </c>
    </row>
    <row r="12" spans="1:18" x14ac:dyDescent="0.45">
      <c r="A12">
        <v>13</v>
      </c>
      <c r="B12">
        <v>500</v>
      </c>
      <c r="C12">
        <v>120</v>
      </c>
      <c r="D12">
        <v>252</v>
      </c>
      <c r="E12">
        <v>258</v>
      </c>
      <c r="F12">
        <v>1034200</v>
      </c>
      <c r="G12">
        <v>257</v>
      </c>
      <c r="H12">
        <v>11998680500</v>
      </c>
      <c r="I12">
        <v>257</v>
      </c>
      <c r="J12">
        <v>11441995000</v>
      </c>
      <c r="K12">
        <v>257</v>
      </c>
      <c r="L12">
        <v>68310193200</v>
      </c>
      <c r="M12">
        <v>257</v>
      </c>
      <c r="N12">
        <v>80198570400</v>
      </c>
    </row>
    <row r="13" spans="1:18" x14ac:dyDescent="0.45">
      <c r="A13">
        <v>14</v>
      </c>
      <c r="B13">
        <v>500</v>
      </c>
      <c r="C13">
        <v>150</v>
      </c>
      <c r="D13">
        <v>215</v>
      </c>
      <c r="E13">
        <v>220</v>
      </c>
      <c r="F13">
        <v>1751300</v>
      </c>
      <c r="G13">
        <v>216</v>
      </c>
      <c r="H13">
        <v>20687540000</v>
      </c>
      <c r="I13">
        <v>216</v>
      </c>
      <c r="J13">
        <v>21335795500</v>
      </c>
      <c r="K13">
        <v>216</v>
      </c>
      <c r="L13">
        <v>37822000000</v>
      </c>
      <c r="M13">
        <v>217</v>
      </c>
      <c r="N13">
        <v>45768000000</v>
      </c>
    </row>
    <row r="14" spans="1:18" x14ac:dyDescent="0.45">
      <c r="A14">
        <v>21</v>
      </c>
      <c r="B14">
        <v>141</v>
      </c>
      <c r="C14">
        <v>10000</v>
      </c>
      <c r="D14">
        <v>11</v>
      </c>
      <c r="E14">
        <v>12</v>
      </c>
      <c r="F14">
        <v>56600</v>
      </c>
      <c r="G14">
        <v>11</v>
      </c>
      <c r="H14">
        <v>146385400</v>
      </c>
      <c r="I14">
        <v>11</v>
      </c>
      <c r="J14">
        <v>108235800</v>
      </c>
      <c r="K14">
        <v>11</v>
      </c>
      <c r="L14">
        <v>4152604700</v>
      </c>
      <c r="M14">
        <v>11</v>
      </c>
      <c r="N14">
        <v>4679235400</v>
      </c>
    </row>
    <row r="15" spans="1:18" x14ac:dyDescent="0.45">
      <c r="A15">
        <v>31</v>
      </c>
      <c r="B15">
        <v>160</v>
      </c>
      <c r="C15">
        <v>1000</v>
      </c>
      <c r="D15">
        <v>61</v>
      </c>
      <c r="E15">
        <v>62</v>
      </c>
      <c r="F15">
        <v>169200</v>
      </c>
      <c r="G15">
        <v>62</v>
      </c>
      <c r="H15">
        <v>217040000</v>
      </c>
      <c r="I15">
        <v>62</v>
      </c>
      <c r="J15">
        <v>157746700</v>
      </c>
      <c r="K15">
        <v>62</v>
      </c>
      <c r="L15">
        <v>6712075400</v>
      </c>
      <c r="M15">
        <v>62</v>
      </c>
      <c r="N15">
        <v>8032781700</v>
      </c>
    </row>
    <row r="18" spans="1:17" x14ac:dyDescent="0.45">
      <c r="B18" s="2" t="s">
        <v>7</v>
      </c>
      <c r="C18" s="2"/>
      <c r="D18" s="2" t="s">
        <v>15</v>
      </c>
      <c r="E18" s="2"/>
      <c r="L18" s="1" t="s">
        <v>0</v>
      </c>
      <c r="M18" s="1" t="s">
        <v>20</v>
      </c>
      <c r="N18" s="1" t="s">
        <v>18</v>
      </c>
      <c r="O18" s="1" t="s">
        <v>19</v>
      </c>
      <c r="P18" s="1" t="s">
        <v>18</v>
      </c>
      <c r="Q18" s="1" t="s">
        <v>19</v>
      </c>
    </row>
    <row r="19" spans="1:17" x14ac:dyDescent="0.45">
      <c r="A19" s="1" t="s">
        <v>12</v>
      </c>
      <c r="B19" s="1" t="s">
        <v>13</v>
      </c>
      <c r="C19" s="1" t="s">
        <v>14</v>
      </c>
      <c r="D19" s="1" t="s">
        <v>13</v>
      </c>
      <c r="E19" s="1" t="s">
        <v>14</v>
      </c>
      <c r="F19" s="1" t="s">
        <v>0</v>
      </c>
      <c r="L19">
        <v>24</v>
      </c>
      <c r="M19">
        <f>A$20</f>
        <v>1.6420999999999999</v>
      </c>
      <c r="N19">
        <f>B$20</f>
        <v>75.115200000000002</v>
      </c>
      <c r="O19">
        <f>C$20</f>
        <v>57.565399999999997</v>
      </c>
      <c r="P19">
        <f t="shared" ref="P19:Q19" si="0">D$20</f>
        <v>783.70650000000001</v>
      </c>
      <c r="Q19">
        <f t="shared" si="0"/>
        <v>705.83360000000005</v>
      </c>
    </row>
    <row r="20" spans="1:17" x14ac:dyDescent="0.45">
      <c r="A20">
        <f>F3/1000000</f>
        <v>1.6420999999999999</v>
      </c>
      <c r="B20">
        <f>H3/1000000</f>
        <v>75.115200000000002</v>
      </c>
      <c r="C20">
        <f xml:space="preserve"> J3/1000000</f>
        <v>57.565399999999997</v>
      </c>
      <c r="D20">
        <f xml:space="preserve"> L3/1000000</f>
        <v>783.70650000000001</v>
      </c>
      <c r="E20">
        <f xml:space="preserve"> N3/1000000</f>
        <v>705.83360000000005</v>
      </c>
      <c r="F20">
        <v>24</v>
      </c>
      <c r="L20">
        <v>50</v>
      </c>
      <c r="M20">
        <f>(A$27+A$28)/2</f>
        <v>3.2799999999999996E-2</v>
      </c>
      <c r="N20">
        <f>(B$27+B$28)/2</f>
        <v>122.15649999999999</v>
      </c>
      <c r="O20">
        <f>(C$27+C$28)/2</f>
        <v>91.799900000000008</v>
      </c>
      <c r="P20">
        <f t="shared" ref="P20:Q20" si="1">(D$27+D$28)/2</f>
        <v>1055.2544</v>
      </c>
      <c r="Q20">
        <f t="shared" si="1"/>
        <v>1362.6722500000001</v>
      </c>
    </row>
    <row r="21" spans="1:17" x14ac:dyDescent="0.45">
      <c r="A21">
        <f>F4/1000000</f>
        <v>3.1930999999999998</v>
      </c>
      <c r="B21">
        <f>H4/1000000</f>
        <v>263.8141</v>
      </c>
      <c r="C21">
        <f t="shared" ref="C21:C32" si="2" xml:space="preserve"> J4/1000000</f>
        <v>185.0515</v>
      </c>
      <c r="D21">
        <f t="shared" ref="D21:D32" si="3" xml:space="preserve"> L4/1000000</f>
        <v>15580.965399999999</v>
      </c>
      <c r="E21">
        <f t="shared" ref="E21:E32" si="4" xml:space="preserve"> N4/1000000</f>
        <v>18757.368299999998</v>
      </c>
      <c r="F21">
        <v>250</v>
      </c>
      <c r="L21">
        <v>60</v>
      </c>
      <c r="M21">
        <f>A$23</f>
        <v>0.12239999999999999</v>
      </c>
      <c r="N21">
        <f>B$23</f>
        <v>102.64400000000001</v>
      </c>
      <c r="O21">
        <f>C$23</f>
        <v>74.613699999999994</v>
      </c>
      <c r="P21">
        <f t="shared" ref="P21:Q21" si="5">D$23</f>
        <v>1455.2348</v>
      </c>
      <c r="Q21">
        <f t="shared" si="5"/>
        <v>1801.0631000000001</v>
      </c>
    </row>
    <row r="22" spans="1:17" x14ac:dyDescent="0.45">
      <c r="A22">
        <f>F5/1000000</f>
        <v>5.5682999999999998</v>
      </c>
      <c r="B22">
        <f>H5/1000000</f>
        <v>4893.1918999999998</v>
      </c>
      <c r="C22">
        <f t="shared" si="2"/>
        <v>3667.5585999999998</v>
      </c>
      <c r="D22">
        <f t="shared" si="3"/>
        <v>58306.6109</v>
      </c>
      <c r="E22">
        <f t="shared" si="4"/>
        <v>69002.963000000003</v>
      </c>
      <c r="F22">
        <v>500</v>
      </c>
      <c r="L22">
        <v>120</v>
      </c>
      <c r="M22">
        <f>A$24</f>
        <v>0.15329999999999999</v>
      </c>
      <c r="N22">
        <f>B$24</f>
        <v>157.74189999999999</v>
      </c>
      <c r="O22">
        <f>C$24</f>
        <v>103.17400000000001</v>
      </c>
      <c r="P22">
        <f t="shared" ref="P22:Q22" si="6">D$24</f>
        <v>3893.5648000000001</v>
      </c>
      <c r="Q22">
        <f t="shared" si="6"/>
        <v>4715.8771999999999</v>
      </c>
    </row>
    <row r="23" spans="1:17" x14ac:dyDescent="0.45">
      <c r="A23">
        <f>F6/1000000</f>
        <v>0.12239999999999999</v>
      </c>
      <c r="B23">
        <f>H6/1000000</f>
        <v>102.64400000000001</v>
      </c>
      <c r="C23">
        <f t="shared" si="2"/>
        <v>74.613699999999994</v>
      </c>
      <c r="D23">
        <f t="shared" si="3"/>
        <v>1455.2348</v>
      </c>
      <c r="E23">
        <f t="shared" si="4"/>
        <v>1801.0631000000001</v>
      </c>
      <c r="F23">
        <v>60</v>
      </c>
      <c r="L23">
        <v>141</v>
      </c>
      <c r="M23">
        <f>A$31</f>
        <v>5.6599999999999998E-2</v>
      </c>
      <c r="N23">
        <f>B$31</f>
        <v>146.3854</v>
      </c>
      <c r="O23">
        <f>C$31</f>
        <v>108.2358</v>
      </c>
      <c r="P23">
        <f t="shared" ref="P23:Q23" si="7">D$31</f>
        <v>4152.6046999999999</v>
      </c>
      <c r="Q23">
        <f t="shared" si="7"/>
        <v>4679.2353999999996</v>
      </c>
    </row>
    <row r="24" spans="1:17" x14ac:dyDescent="0.45">
      <c r="A24">
        <f>F7/1000000</f>
        <v>0.15329999999999999</v>
      </c>
      <c r="B24">
        <f>H7/1000000</f>
        <v>157.74189999999999</v>
      </c>
      <c r="C24">
        <f t="shared" si="2"/>
        <v>103.17400000000001</v>
      </c>
      <c r="D24">
        <f t="shared" si="3"/>
        <v>3893.5648000000001</v>
      </c>
      <c r="E24">
        <f t="shared" si="4"/>
        <v>4715.8771999999999</v>
      </c>
      <c r="F24">
        <v>120</v>
      </c>
      <c r="L24">
        <v>160</v>
      </c>
      <c r="M24">
        <f>A$32</f>
        <v>0.16919999999999999</v>
      </c>
      <c r="N24">
        <f t="shared" ref="N24:O24" si="8">B$32</f>
        <v>217.04</v>
      </c>
      <c r="O24">
        <f t="shared" si="8"/>
        <v>157.7467</v>
      </c>
      <c r="P24">
        <f t="shared" ref="P24" si="9">D$32</f>
        <v>6712.0753999999997</v>
      </c>
      <c r="Q24">
        <f t="shared" ref="Q24" si="10">E$32</f>
        <v>8032.7816999999995</v>
      </c>
    </row>
    <row r="25" spans="1:17" x14ac:dyDescent="0.45">
      <c r="A25">
        <f>F8/1000000</f>
        <v>0.50939999999999996</v>
      </c>
      <c r="B25">
        <f>H8/1000000</f>
        <v>1931.0342000000001</v>
      </c>
      <c r="C25">
        <f t="shared" si="2"/>
        <v>3370.6729999999998</v>
      </c>
      <c r="D25">
        <f t="shared" si="3"/>
        <v>14166</v>
      </c>
      <c r="E25">
        <f t="shared" si="4"/>
        <v>16814.375800000002</v>
      </c>
      <c r="F25">
        <v>249</v>
      </c>
      <c r="L25">
        <v>249</v>
      </c>
      <c r="M25">
        <f>A$25</f>
        <v>0.50939999999999996</v>
      </c>
      <c r="N25">
        <f t="shared" ref="N25:O25" si="11">B$25</f>
        <v>1931.0342000000001</v>
      </c>
      <c r="O25">
        <f t="shared" si="11"/>
        <v>3370.6729999999998</v>
      </c>
      <c r="P25">
        <f t="shared" ref="P25" si="12">D$25</f>
        <v>14166</v>
      </c>
      <c r="Q25">
        <f t="shared" ref="Q25" si="13">E$25</f>
        <v>16814.375800000002</v>
      </c>
    </row>
    <row r="26" spans="1:17" x14ac:dyDescent="0.45">
      <c r="A26">
        <f>F9/1000000</f>
        <v>1.3524</v>
      </c>
      <c r="B26">
        <f>H9/1000000</f>
        <v>391.77229999999997</v>
      </c>
      <c r="C26">
        <f t="shared" si="2"/>
        <v>298.73790000000002</v>
      </c>
      <c r="D26">
        <f t="shared" si="3"/>
        <v>53335.456899999997</v>
      </c>
      <c r="E26">
        <f t="shared" si="4"/>
        <v>61931.048300000002</v>
      </c>
      <c r="F26">
        <v>501</v>
      </c>
      <c r="L26">
        <v>250</v>
      </c>
      <c r="M26">
        <f>A$21</f>
        <v>3.1930999999999998</v>
      </c>
      <c r="N26">
        <f t="shared" ref="N26:O26" si="14">B$21</f>
        <v>263.8141</v>
      </c>
      <c r="O26">
        <f t="shared" si="14"/>
        <v>185.0515</v>
      </c>
      <c r="P26">
        <f t="shared" ref="P26" si="15">D$21</f>
        <v>15580.965399999999</v>
      </c>
      <c r="Q26">
        <f t="shared" ref="Q26" si="16">E$21</f>
        <v>18757.368299999998</v>
      </c>
    </row>
    <row r="27" spans="1:17" x14ac:dyDescent="0.45">
      <c r="A27">
        <f>F10/1000000</f>
        <v>3.3799999999999997E-2</v>
      </c>
      <c r="B27">
        <f>H10/1000000</f>
        <v>128.0641</v>
      </c>
      <c r="C27">
        <f t="shared" si="2"/>
        <v>99.258200000000002</v>
      </c>
      <c r="D27">
        <f t="shared" si="3"/>
        <v>1007.0511</v>
      </c>
      <c r="E27">
        <f t="shared" si="4"/>
        <v>1327.2628999999999</v>
      </c>
      <c r="F27">
        <v>50</v>
      </c>
      <c r="L27">
        <v>500</v>
      </c>
      <c r="M27">
        <f>(A$22+A$29+A$30)/3</f>
        <v>2.7845999999999997</v>
      </c>
      <c r="N27">
        <f t="shared" ref="N27:O27" si="17">(B$22+B$29+B$30)/3</f>
        <v>12526.470800000001</v>
      </c>
      <c r="O27">
        <f t="shared" si="17"/>
        <v>12148.449699999999</v>
      </c>
      <c r="P27">
        <f t="shared" ref="P27" si="18">(D$22+D$29+D$30)/3</f>
        <v>54812.934700000005</v>
      </c>
      <c r="Q27">
        <f t="shared" ref="Q27" si="19">(E$22+E$29+E$30)/3</f>
        <v>64989.844466666669</v>
      </c>
    </row>
    <row r="28" spans="1:17" x14ac:dyDescent="0.45">
      <c r="A28">
        <f>F11/1000000</f>
        <v>3.1800000000000002E-2</v>
      </c>
      <c r="B28">
        <f>H11/1000000</f>
        <v>116.24890000000001</v>
      </c>
      <c r="C28">
        <f t="shared" si="2"/>
        <v>84.3416</v>
      </c>
      <c r="D28">
        <f t="shared" si="3"/>
        <v>1103.4576999999999</v>
      </c>
      <c r="E28">
        <f t="shared" si="4"/>
        <v>1398.0816</v>
      </c>
      <c r="F28">
        <v>50</v>
      </c>
      <c r="L28">
        <v>501</v>
      </c>
      <c r="M28">
        <f>A$26</f>
        <v>1.3524</v>
      </c>
      <c r="N28">
        <f t="shared" ref="N28:O28" si="20">B$26</f>
        <v>391.77229999999997</v>
      </c>
      <c r="O28">
        <f t="shared" si="20"/>
        <v>298.73790000000002</v>
      </c>
      <c r="P28">
        <f t="shared" ref="P28" si="21">D$26</f>
        <v>53335.456899999997</v>
      </c>
      <c r="Q28">
        <f t="shared" ref="Q28" si="22">E$26</f>
        <v>61931.048300000002</v>
      </c>
    </row>
    <row r="29" spans="1:17" x14ac:dyDescent="0.45">
      <c r="A29">
        <f>F12/1000000</f>
        <v>1.0342</v>
      </c>
      <c r="B29">
        <f>H12/1000000</f>
        <v>11998.6805</v>
      </c>
      <c r="C29">
        <f t="shared" si="2"/>
        <v>11441.995000000001</v>
      </c>
      <c r="D29">
        <f t="shared" si="3"/>
        <v>68310.193199999994</v>
      </c>
      <c r="E29">
        <f t="shared" si="4"/>
        <v>80198.570399999997</v>
      </c>
      <c r="F29">
        <v>500</v>
      </c>
    </row>
    <row r="30" spans="1:17" x14ac:dyDescent="0.45">
      <c r="A30">
        <f>F13/1000000</f>
        <v>1.7513000000000001</v>
      </c>
      <c r="B30">
        <f>H13/1000000</f>
        <v>20687.54</v>
      </c>
      <c r="C30">
        <f t="shared" si="2"/>
        <v>21335.7955</v>
      </c>
      <c r="D30">
        <f t="shared" si="3"/>
        <v>37822</v>
      </c>
      <c r="E30">
        <f t="shared" si="4"/>
        <v>45768</v>
      </c>
      <c r="F30">
        <v>500</v>
      </c>
    </row>
    <row r="31" spans="1:17" x14ac:dyDescent="0.45">
      <c r="A31">
        <f>F14/1000000</f>
        <v>5.6599999999999998E-2</v>
      </c>
      <c r="B31">
        <f>H14/1000000</f>
        <v>146.3854</v>
      </c>
      <c r="C31">
        <f t="shared" si="2"/>
        <v>108.2358</v>
      </c>
      <c r="D31">
        <f t="shared" si="3"/>
        <v>4152.6046999999999</v>
      </c>
      <c r="E31">
        <f t="shared" si="4"/>
        <v>4679.2353999999996</v>
      </c>
      <c r="F31">
        <v>141</v>
      </c>
    </row>
    <row r="32" spans="1:17" x14ac:dyDescent="0.45">
      <c r="A32">
        <f>F15/1000000</f>
        <v>0.16919999999999999</v>
      </c>
      <c r="B32">
        <f>H15/1000000</f>
        <v>217.04</v>
      </c>
      <c r="C32">
        <f t="shared" si="2"/>
        <v>157.7467</v>
      </c>
      <c r="D32">
        <f t="shared" si="3"/>
        <v>6712.0753999999997</v>
      </c>
      <c r="E32">
        <f t="shared" si="4"/>
        <v>8032.7816999999995</v>
      </c>
      <c r="F32">
        <v>160</v>
      </c>
    </row>
    <row r="33" spans="2:15" x14ac:dyDescent="0.45">
      <c r="L33" t="s">
        <v>0</v>
      </c>
      <c r="M33" t="s">
        <v>12</v>
      </c>
      <c r="N33" s="1" t="s">
        <v>18</v>
      </c>
      <c r="O33" s="1" t="s">
        <v>19</v>
      </c>
    </row>
    <row r="34" spans="2:15" x14ac:dyDescent="0.45">
      <c r="L34">
        <v>24</v>
      </c>
      <c r="M34">
        <v>1.6420999999999999</v>
      </c>
      <c r="N34">
        <v>75.115200000000002</v>
      </c>
      <c r="O34">
        <v>57.565399999999997</v>
      </c>
    </row>
    <row r="35" spans="2:15" x14ac:dyDescent="0.45">
      <c r="C35" t="s">
        <v>21</v>
      </c>
      <c r="D35" t="s">
        <v>5</v>
      </c>
      <c r="E35" t="s">
        <v>22</v>
      </c>
      <c r="F35" t="s">
        <v>23</v>
      </c>
      <c r="G35" t="s">
        <v>24</v>
      </c>
      <c r="H35" t="s">
        <v>25</v>
      </c>
      <c r="L35">
        <v>50</v>
      </c>
      <c r="M35">
        <v>3.2799999999999996E-2</v>
      </c>
      <c r="N35">
        <v>122.15649999999999</v>
      </c>
      <c r="O35">
        <v>91.799900000000008</v>
      </c>
    </row>
    <row r="36" spans="2:15" x14ac:dyDescent="0.45">
      <c r="B36" t="str">
        <f xml:space="preserve"> CONCATENATE("BP#",C36)</f>
        <v>BP#0</v>
      </c>
      <c r="C36">
        <v>0</v>
      </c>
      <c r="D36">
        <f>ROUND(ABS(E3-$D3)/$D3 * 100,2)</f>
        <v>0</v>
      </c>
      <c r="E36">
        <f>ROUND(ABS(G3-$D3)/$D3 * 100,2)</f>
        <v>0</v>
      </c>
      <c r="F36">
        <f>ROUND(ABS(I3-$D3)/$D3 * 100,2)</f>
        <v>0</v>
      </c>
      <c r="G36">
        <f>ROUND(ABS(K3-$D3)/$D3 * 100,2)</f>
        <v>0</v>
      </c>
      <c r="H36">
        <f>ROUND(ABS(M3-$D3)/$D3 * 100,2)</f>
        <v>0</v>
      </c>
      <c r="L36">
        <v>60</v>
      </c>
      <c r="M36">
        <v>0.12239999999999999</v>
      </c>
      <c r="N36">
        <v>102.64400000000001</v>
      </c>
      <c r="O36">
        <v>74.613699999999994</v>
      </c>
    </row>
    <row r="37" spans="2:15" x14ac:dyDescent="0.45">
      <c r="B37" t="str">
        <f t="shared" ref="B37:B48" si="23" xml:space="preserve"> CONCATENATE("BP#",C37)</f>
        <v>BP#1</v>
      </c>
      <c r="C37">
        <v>1</v>
      </c>
      <c r="D37">
        <f t="shared" ref="D37:D48" si="24">ROUND(ABS(E4-D4)/D4 * 100,2)</f>
        <v>1.01</v>
      </c>
      <c r="E37">
        <f t="shared" ref="E37:E48" si="25">ROUND(ABS(G4-$D4)/$D4 * 100,2)</f>
        <v>0</v>
      </c>
      <c r="F37">
        <f t="shared" ref="F37:F48" si="26">ROUND(ABS(I4-$D4)/$D4 * 100,2)</f>
        <v>0</v>
      </c>
      <c r="G37">
        <f t="shared" ref="G37:G48" si="27">ROUND(ABS(K4-$D4)/$D4 * 100,2)</f>
        <v>0</v>
      </c>
      <c r="H37">
        <f t="shared" ref="H37:H48" si="28">ROUND(ABS(M4-$D4)/$D4 * 100,2)</f>
        <v>0</v>
      </c>
      <c r="L37">
        <v>120</v>
      </c>
      <c r="M37">
        <v>0.15329999999999999</v>
      </c>
      <c r="N37">
        <v>157.74189999999999</v>
      </c>
      <c r="O37">
        <v>103.17400000000001</v>
      </c>
    </row>
    <row r="38" spans="2:15" x14ac:dyDescent="0.45">
      <c r="B38" t="str">
        <f t="shared" si="23"/>
        <v>BP#2</v>
      </c>
      <c r="C38">
        <v>2</v>
      </c>
      <c r="D38">
        <f t="shared" si="24"/>
        <v>1.52</v>
      </c>
      <c r="E38">
        <f t="shared" si="25"/>
        <v>0</v>
      </c>
      <c r="F38">
        <f t="shared" si="26"/>
        <v>0</v>
      </c>
      <c r="G38">
        <f t="shared" si="27"/>
        <v>0</v>
      </c>
      <c r="H38">
        <f t="shared" si="28"/>
        <v>0</v>
      </c>
      <c r="L38">
        <v>141</v>
      </c>
      <c r="M38">
        <v>5.6599999999999998E-2</v>
      </c>
      <c r="N38">
        <v>146.3854</v>
      </c>
      <c r="O38">
        <v>108.2358</v>
      </c>
    </row>
    <row r="39" spans="2:15" x14ac:dyDescent="0.45">
      <c r="B39" t="str">
        <f t="shared" si="23"/>
        <v>BP#3</v>
      </c>
      <c r="C39">
        <v>3</v>
      </c>
      <c r="D39">
        <f t="shared" si="24"/>
        <v>15</v>
      </c>
      <c r="E39">
        <f t="shared" si="25"/>
        <v>5</v>
      </c>
      <c r="F39">
        <f t="shared" si="26"/>
        <v>5</v>
      </c>
      <c r="G39">
        <f t="shared" si="27"/>
        <v>5</v>
      </c>
      <c r="H39">
        <f t="shared" si="28"/>
        <v>5</v>
      </c>
      <c r="L39">
        <v>160</v>
      </c>
      <c r="M39">
        <v>0.16919999999999999</v>
      </c>
      <c r="N39">
        <v>217.04</v>
      </c>
      <c r="O39">
        <v>157.7467</v>
      </c>
    </row>
    <row r="40" spans="2:15" x14ac:dyDescent="0.45">
      <c r="B40" t="str">
        <f t="shared" si="23"/>
        <v>BP#4</v>
      </c>
      <c r="C40">
        <v>4</v>
      </c>
      <c r="D40">
        <f t="shared" si="24"/>
        <v>12.5</v>
      </c>
      <c r="E40">
        <f t="shared" si="25"/>
        <v>2.5</v>
      </c>
      <c r="F40">
        <f t="shared" si="26"/>
        <v>2.5</v>
      </c>
      <c r="G40">
        <f t="shared" si="27"/>
        <v>2.5</v>
      </c>
      <c r="H40">
        <f t="shared" si="28"/>
        <v>2.5</v>
      </c>
      <c r="L40">
        <v>250</v>
      </c>
      <c r="M40">
        <v>3.1930999999999998</v>
      </c>
      <c r="N40">
        <v>263.8141</v>
      </c>
      <c r="O40">
        <v>185.0515</v>
      </c>
    </row>
    <row r="41" spans="2:15" x14ac:dyDescent="0.45">
      <c r="B41" t="str">
        <f t="shared" si="23"/>
        <v>BP#5</v>
      </c>
      <c r="C41">
        <v>5</v>
      </c>
      <c r="D41">
        <f t="shared" si="24"/>
        <v>13.25</v>
      </c>
      <c r="E41">
        <f t="shared" si="25"/>
        <v>0</v>
      </c>
      <c r="F41">
        <f t="shared" si="26"/>
        <v>0</v>
      </c>
      <c r="G41">
        <f t="shared" si="27"/>
        <v>0</v>
      </c>
      <c r="H41">
        <f t="shared" si="28"/>
        <v>1.2</v>
      </c>
      <c r="L41">
        <v>501</v>
      </c>
      <c r="M41">
        <v>1.3524</v>
      </c>
      <c r="N41">
        <v>391.77229999999997</v>
      </c>
      <c r="O41">
        <v>298.73790000000002</v>
      </c>
    </row>
    <row r="42" spans="2:15" x14ac:dyDescent="0.45">
      <c r="B42" t="str">
        <f t="shared" si="23"/>
        <v>BP#6</v>
      </c>
      <c r="C42">
        <v>6</v>
      </c>
      <c r="D42">
        <f t="shared" si="24"/>
        <v>13.77</v>
      </c>
      <c r="E42">
        <f t="shared" si="25"/>
        <v>0.6</v>
      </c>
      <c r="F42">
        <f t="shared" si="26"/>
        <v>0.6</v>
      </c>
      <c r="G42">
        <f t="shared" si="27"/>
        <v>0</v>
      </c>
      <c r="H42">
        <f t="shared" si="28"/>
        <v>0</v>
      </c>
    </row>
    <row r="43" spans="2:15" x14ac:dyDescent="0.45">
      <c r="B43" t="str">
        <f t="shared" si="23"/>
        <v>BP#11</v>
      </c>
      <c r="C43">
        <v>11</v>
      </c>
      <c r="D43">
        <f t="shared" si="24"/>
        <v>0</v>
      </c>
      <c r="E43">
        <f t="shared" si="25"/>
        <v>0</v>
      </c>
      <c r="F43">
        <f t="shared" si="26"/>
        <v>0</v>
      </c>
      <c r="G43">
        <f t="shared" si="27"/>
        <v>0</v>
      </c>
      <c r="H43">
        <f t="shared" si="28"/>
        <v>0</v>
      </c>
    </row>
    <row r="44" spans="2:15" x14ac:dyDescent="0.45">
      <c r="B44" t="str">
        <f t="shared" si="23"/>
        <v>BP#12</v>
      </c>
      <c r="C44">
        <v>12</v>
      </c>
      <c r="D44">
        <f t="shared" si="24"/>
        <v>11.54</v>
      </c>
      <c r="E44">
        <f t="shared" si="25"/>
        <v>11.54</v>
      </c>
      <c r="F44">
        <f t="shared" si="26"/>
        <v>11.54</v>
      </c>
      <c r="G44">
        <f t="shared" si="27"/>
        <v>11.54</v>
      </c>
      <c r="H44">
        <f t="shared" si="28"/>
        <v>11.54</v>
      </c>
    </row>
    <row r="45" spans="2:15" x14ac:dyDescent="0.45">
      <c r="B45" t="str">
        <f t="shared" si="23"/>
        <v>BP#13</v>
      </c>
      <c r="C45">
        <v>13</v>
      </c>
      <c r="D45">
        <f t="shared" si="24"/>
        <v>2.38</v>
      </c>
      <c r="E45">
        <f t="shared" si="25"/>
        <v>1.98</v>
      </c>
      <c r="F45">
        <f t="shared" si="26"/>
        <v>1.98</v>
      </c>
      <c r="G45">
        <f t="shared" si="27"/>
        <v>1.98</v>
      </c>
      <c r="H45">
        <f>ROUND(ABS(M12-$D12)/$D12 * 100,2)</f>
        <v>1.98</v>
      </c>
    </row>
    <row r="46" spans="2:15" x14ac:dyDescent="0.45">
      <c r="B46" t="str">
        <f t="shared" si="23"/>
        <v>BP#14</v>
      </c>
      <c r="C46">
        <v>14</v>
      </c>
      <c r="D46">
        <f t="shared" si="24"/>
        <v>2.33</v>
      </c>
      <c r="E46">
        <f t="shared" si="25"/>
        <v>0.47</v>
      </c>
      <c r="F46">
        <f t="shared" si="26"/>
        <v>0.47</v>
      </c>
      <c r="G46">
        <f t="shared" si="27"/>
        <v>0.47</v>
      </c>
      <c r="H46">
        <f t="shared" si="28"/>
        <v>0.93</v>
      </c>
    </row>
    <row r="47" spans="2:15" x14ac:dyDescent="0.45">
      <c r="B47" t="str">
        <f t="shared" si="23"/>
        <v>BP#21</v>
      </c>
      <c r="C47">
        <v>21</v>
      </c>
      <c r="D47">
        <f t="shared" si="24"/>
        <v>9.09</v>
      </c>
      <c r="E47">
        <f t="shared" si="25"/>
        <v>0</v>
      </c>
      <c r="F47">
        <f t="shared" si="26"/>
        <v>0</v>
      </c>
      <c r="G47">
        <f t="shared" si="27"/>
        <v>0</v>
      </c>
      <c r="H47">
        <f t="shared" si="28"/>
        <v>0</v>
      </c>
    </row>
    <row r="48" spans="2:15" x14ac:dyDescent="0.45">
      <c r="B48" t="str">
        <f t="shared" si="23"/>
        <v>BP#31</v>
      </c>
      <c r="C48">
        <v>31</v>
      </c>
      <c r="D48">
        <f t="shared" si="24"/>
        <v>1.64</v>
      </c>
      <c r="E48">
        <f t="shared" si="25"/>
        <v>1.64</v>
      </c>
      <c r="F48">
        <f t="shared" si="26"/>
        <v>1.64</v>
      </c>
      <c r="G48">
        <f t="shared" si="27"/>
        <v>1.64</v>
      </c>
      <c r="H48">
        <f t="shared" si="28"/>
        <v>1.64</v>
      </c>
    </row>
  </sheetData>
  <mergeCells count="7">
    <mergeCell ref="E1:F1"/>
    <mergeCell ref="G1:H1"/>
    <mergeCell ref="I1:J1"/>
    <mergeCell ref="K1:L1"/>
    <mergeCell ref="M1:N1"/>
    <mergeCell ref="B18:C18"/>
    <mergeCell ref="D18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HAMDI</dc:creator>
  <cp:lastModifiedBy>Yacine HAMDI</cp:lastModifiedBy>
  <dcterms:created xsi:type="dcterms:W3CDTF">2021-06-06T19:25:01Z</dcterms:created>
  <dcterms:modified xsi:type="dcterms:W3CDTF">2021-06-07T01:41:03Z</dcterms:modified>
</cp:coreProperties>
</file>