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127"/>
  <workbookPr filterPrivacy="1" autoCompressPictures="0"/>
  <bookViews>
    <workbookView xWindow="0" yWindow="-460" windowWidth="25600" windowHeight="16000" firstSheet="2" activeTab="2"/>
  </bookViews>
  <sheets>
    <sheet name="Overview" sheetId="6" r:id="rId1"/>
    <sheet name="Instructions" sheetId="2" r:id="rId2"/>
    <sheet name="Criteria Selection" sheetId="3" r:id="rId3"/>
    <sheet name="Transpose Criteria" sheetId="5" r:id="rId4"/>
    <sheet name="Decision Matrix" sheetId="4" r:id="rId5"/>
  </sheets>
  <definedNames>
    <definedName name="_xlnm._FilterDatabase" localSheetId="2" hidden="1">'Criteria Selection'!$A$3:$D$3</definedName>
    <definedName name="_xlnm._FilterDatabase" localSheetId="4" hidden="1">'Decision Matrix'!$A$11:$O$11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13" i="4" l="1"/>
  <c r="M18" i="4"/>
  <c r="M25" i="4"/>
  <c r="M22" i="4"/>
  <c r="M31" i="4"/>
  <c r="M23" i="4"/>
  <c r="M24" i="4"/>
  <c r="M28" i="4"/>
  <c r="M33" i="4"/>
  <c r="M16" i="4"/>
  <c r="M37" i="4"/>
  <c r="N13" i="4"/>
  <c r="N18" i="4"/>
  <c r="N25" i="4"/>
  <c r="N22" i="4"/>
  <c r="N31" i="4"/>
  <c r="N23" i="4"/>
  <c r="N24" i="4"/>
  <c r="N28" i="4"/>
  <c r="N33" i="4"/>
  <c r="N16" i="4"/>
  <c r="N37" i="4"/>
  <c r="M34" i="4"/>
  <c r="N34" i="4"/>
  <c r="M20" i="4"/>
  <c r="M21" i="4"/>
  <c r="M38" i="4"/>
  <c r="M35" i="4"/>
  <c r="M27" i="4"/>
  <c r="M29" i="4"/>
  <c r="M12" i="4"/>
  <c r="M26" i="4"/>
  <c r="M43" i="4"/>
  <c r="M41" i="4"/>
  <c r="N20" i="4"/>
  <c r="N21" i="4"/>
  <c r="N38" i="4"/>
  <c r="N35" i="4"/>
  <c r="N27" i="4"/>
  <c r="N29" i="4"/>
  <c r="N12" i="4"/>
  <c r="N26" i="4"/>
  <c r="N43" i="4"/>
  <c r="N41" i="4"/>
  <c r="N39" i="4"/>
  <c r="N14" i="4"/>
  <c r="N40" i="4"/>
  <c r="N15" i="4"/>
  <c r="N32" i="4"/>
  <c r="M39" i="4"/>
  <c r="M14" i="4"/>
  <c r="M40" i="4"/>
  <c r="M15" i="4"/>
  <c r="M32" i="4"/>
  <c r="M30" i="4"/>
  <c r="M36" i="4"/>
  <c r="M42" i="4"/>
  <c r="M19" i="4"/>
  <c r="N42" i="4"/>
  <c r="N36" i="4"/>
  <c r="N30" i="4"/>
  <c r="B11" i="4"/>
  <c r="C11" i="4"/>
  <c r="D9" i="3"/>
  <c r="D10" i="3"/>
  <c r="D11" i="3"/>
  <c r="D12" i="3"/>
  <c r="D13" i="3"/>
  <c r="D2" i="3"/>
  <c r="D4" i="3"/>
  <c r="N19" i="4"/>
  <c r="N44" i="4"/>
  <c r="M44" i="4"/>
  <c r="D11" i="4"/>
  <c r="E11" i="4"/>
  <c r="F11" i="4"/>
  <c r="G11" i="4"/>
  <c r="H11" i="4"/>
  <c r="I11" i="4"/>
  <c r="J11" i="4"/>
  <c r="K11" i="4"/>
  <c r="L11" i="4"/>
  <c r="M11" i="4"/>
  <c r="N11" i="4"/>
  <c r="O11" i="4"/>
  <c r="M17" i="4"/>
  <c r="N17" i="4"/>
  <c r="D8" i="3"/>
  <c r="D7" i="3"/>
  <c r="D6" i="3"/>
  <c r="D5" i="3"/>
</calcChain>
</file>

<file path=xl/sharedStrings.xml><?xml version="1.0" encoding="utf-8"?>
<sst xmlns="http://schemas.openxmlformats.org/spreadsheetml/2006/main" count="114" uniqueCount="103">
  <si>
    <t>Overview of the Decision Matrix Template</t>
  </si>
  <si>
    <t>The decision matrix is a tool used to prioritize a set of options. It takes a large decision, and turns it into a series of much smaller, more manageable choices.</t>
  </si>
  <si>
    <t>Step 1</t>
  </si>
  <si>
    <t>Select your criteria</t>
  </si>
  <si>
    <t xml:space="preserve">Use the Criteria Selection page to decide how you will evaluate the set of options. </t>
  </si>
  <si>
    <t>Step 2</t>
  </si>
  <si>
    <t>Weight your criteria</t>
  </si>
  <si>
    <t>Follow the instruction on the Criteria Selection page to apply weights to the criteria.</t>
  </si>
  <si>
    <t>Step 3</t>
  </si>
  <si>
    <t>Choose the options</t>
  </si>
  <si>
    <t>Step 4</t>
  </si>
  <si>
    <t>Step 5</t>
  </si>
  <si>
    <t>Rank and select</t>
  </si>
  <si>
    <t>Act on your decision</t>
  </si>
  <si>
    <t>No decision matters if it is not acted on. Create an action plan to put it to use.</t>
  </si>
  <si>
    <t>www.Velaction.com</t>
  </si>
  <si>
    <t>Use brainstorming or some other method to identify the options and consolidate similar ones. Screen for impractical options, or ones that should be excluded for other reasons.</t>
  </si>
  <si>
    <t>Copy the criteria to the Decision Matrix page. Rate each option against each criteria on the Decision Matrix. The level of scrutiny may vary from using a group consensus to creating a table and doing rigorous data collection for each option.</t>
  </si>
  <si>
    <t>Criteria Selection Worksheet</t>
  </si>
  <si>
    <t>Criteria</t>
  </si>
  <si>
    <t>Rank</t>
  </si>
  <si>
    <t>Weight</t>
  </si>
  <si>
    <t>Step 1: Enter Criteria</t>
  </si>
  <si>
    <t>Step 2: Rank the Criteria</t>
  </si>
  <si>
    <t>Step 3: Sort by Rank</t>
  </si>
  <si>
    <t>Step 4: Set the Extremes</t>
  </si>
  <si>
    <t>Enter the rank of the criteria in terms of how important it is. Number 1 is most important.</t>
  </si>
  <si>
    <t>Step 5: Fill in the Weights</t>
  </si>
  <si>
    <t>Decide how to weight the criteria between the extremes. The sequence of the weights should match the sequence applied to the ranks.</t>
  </si>
  <si>
    <t>Rate the options</t>
  </si>
  <si>
    <r>
      <t>Weights</t>
    </r>
    <r>
      <rPr>
        <sz val="11"/>
        <color theme="1"/>
        <rFont val="Wingdings 3"/>
        <family val="1"/>
        <charset val="2"/>
      </rPr>
      <t></t>
    </r>
  </si>
  <si>
    <t xml:space="preserve"> </t>
  </si>
  <si>
    <t>How to Transpose Criteria</t>
  </si>
  <si>
    <t xml:space="preserve">Select the first cell in the 'Weights' row on the Decision Matrix page. </t>
  </si>
  <si>
    <t>Use 'Paste Special' from the Paste drop-down menu. Select 'Values' and click the transpose box. Click 'OK'.</t>
  </si>
  <si>
    <t xml:space="preserve">This pages contains instructions on how to transpose the criteria from column to row. You may skip this page and copy directly into the Decision Matix if you are familiar with this Excel feature. </t>
  </si>
  <si>
    <t>© Copyright 2010 by Velaction Continuous Improvement, LLC.</t>
  </si>
  <si>
    <t>CRITERIA</t>
  </si>
  <si>
    <t>RAW SCORE</t>
  </si>
  <si>
    <t>WEIGHTED SCORE</t>
  </si>
  <si>
    <t>RANK</t>
  </si>
  <si>
    <t>OPTIONS</t>
  </si>
  <si>
    <t>Decision Matrix</t>
  </si>
  <si>
    <t>Summary of Decision</t>
  </si>
  <si>
    <t>Created by</t>
  </si>
  <si>
    <t>Date</t>
  </si>
  <si>
    <t>Of note, the layout of this decision matrix is atypical. You will often see the criteria arranged in the column, with the options across the top. The benefit of this matrix's reverse layout is that is allows more options, which is typical of brainstorming sessions during continuous improvement projects, and it allows sorting of ratings to scrutinize results.</t>
  </si>
  <si>
    <t>After rating each alternative, sort the Total Score column to identify the top options. Use common sense to determine if the sequence makes sense. If they do not, first, consider that your gut feel is incorrect. You have applied a systematic process to get to this point. If you trust your gut, look for the errors in the process. It will likely be a problem with the weighting system, but may also be from rating an option too high against an important criteria.</t>
  </si>
  <si>
    <t>Enter all criteria in the 'Criteria' column above. As configured, this decision matrix has space for only 10 criteria. You can add criteria, but you will also need to adjust the print layout.</t>
  </si>
  <si>
    <t>Sort the rows by rank. Click the arrow button by 'Rank' and then sort A to Z.</t>
  </si>
  <si>
    <t>Set the weight of the least important criteria as 1. Decide how much more important the number one ranked item is than the last, and set the weight accordingly. i.e. if it is 3 times more important, the number 1 rank will be rated '3' and the lowest rank will be rated '1'</t>
  </si>
  <si>
    <t>On the 'Criteria Selection' page, select the area containing the weights and the criteria. Do not copy the ranks.</t>
  </si>
  <si>
    <t>Results</t>
  </si>
  <si>
    <t>Total Weight</t>
  </si>
  <si>
    <t>% of decision</t>
  </si>
  <si>
    <t>ver. 9/5/10</t>
  </si>
  <si>
    <t>PowerPoint:</t>
  </si>
  <si>
    <t>DVD:</t>
  </si>
  <si>
    <t>YouTube Video:</t>
  </si>
  <si>
    <t xml:space="preserve">Get more from the Decision Matrix Template when you combine it with our Lean Training System…
</t>
  </si>
  <si>
    <t>http://www.velaction.com/data-collection-lean-training-on-dvd/</t>
  </si>
  <si>
    <t>http://www.velaction.com/data-collection-powerpoint-lean-training/</t>
  </si>
  <si>
    <t>http://youtu.be/cy4cX34U87Y</t>
  </si>
  <si>
    <t>Step 6</t>
  </si>
  <si>
    <t>Per Capita Beef Consumption</t>
  </si>
  <si>
    <t>Per Capita GDP</t>
  </si>
  <si>
    <t>Population</t>
  </si>
  <si>
    <t xml:space="preserve">Urbanization Rate </t>
  </si>
  <si>
    <t xml:space="preserve">Argentina </t>
  </si>
  <si>
    <t xml:space="preserve">Bahamas </t>
  </si>
  <si>
    <t xml:space="preserve">Belgium </t>
  </si>
  <si>
    <t xml:space="preserve">Brazil </t>
  </si>
  <si>
    <t xml:space="preserve">Chile </t>
  </si>
  <si>
    <t xml:space="preserve">China </t>
  </si>
  <si>
    <t xml:space="preserve">Costa Rica </t>
  </si>
  <si>
    <t xml:space="preserve">Czech Rep </t>
  </si>
  <si>
    <t xml:space="preserve">France </t>
  </si>
  <si>
    <t xml:space="preserve">Germany </t>
  </si>
  <si>
    <t xml:space="preserve">Greece </t>
  </si>
  <si>
    <t xml:space="preserve">Hungary </t>
  </si>
  <si>
    <t xml:space="preserve">Ireland </t>
  </si>
  <si>
    <t xml:space="preserve">Israel </t>
  </si>
  <si>
    <t xml:space="preserve">Italy </t>
  </si>
  <si>
    <t xml:space="preserve">Japan </t>
  </si>
  <si>
    <t xml:space="preserve">Kuwait </t>
  </si>
  <si>
    <t xml:space="preserve">Malaysia </t>
  </si>
  <si>
    <t xml:space="preserve">Netherlands </t>
  </si>
  <si>
    <t xml:space="preserve">Panama </t>
  </si>
  <si>
    <t xml:space="preserve">Poland </t>
  </si>
  <si>
    <t xml:space="preserve">Portugal </t>
  </si>
  <si>
    <t xml:space="preserve">Russia </t>
  </si>
  <si>
    <t xml:space="preserve">Singapore </t>
  </si>
  <si>
    <t xml:space="preserve">South Africa </t>
  </si>
  <si>
    <t xml:space="preserve">South Korea </t>
  </si>
  <si>
    <t xml:space="preserve">Spain </t>
  </si>
  <si>
    <t xml:space="preserve">Switzerland </t>
  </si>
  <si>
    <t xml:space="preserve">Turkey </t>
  </si>
  <si>
    <t xml:space="preserve">UAE/Dubai </t>
  </si>
  <si>
    <t xml:space="preserve">U.K. </t>
  </si>
  <si>
    <t xml:space="preserve">United States </t>
  </si>
  <si>
    <t xml:space="preserve">Vietnam </t>
  </si>
  <si>
    <t>Eren Zedeli</t>
  </si>
  <si>
    <t xml:space="preserve">Ruth's Chris Expansion to a new Country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</si>
</sst>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22" x14ac:knownFonts="1">
    <font>
      <sz val="11"/>
      <color theme="1"/>
      <name val="Calibri"/>
      <family val="2"/>
      <scheme val="minor"/>
    </font>
    <font>
      <b/>
      <sz val="11"/>
      <color theme="0"/>
      <name val="Calibri"/>
      <family val="2"/>
      <scheme val="minor"/>
    </font>
    <font>
      <sz val="11"/>
      <color theme="0"/>
      <name val="Calibri"/>
      <family val="2"/>
      <scheme val="minor"/>
    </font>
    <font>
      <b/>
      <sz val="24"/>
      <color theme="0"/>
      <name val="Calibri"/>
      <family val="2"/>
      <scheme val="minor"/>
    </font>
    <font>
      <b/>
      <i/>
      <sz val="16"/>
      <color theme="1"/>
      <name val="Calibri"/>
      <family val="2"/>
      <scheme val="minor"/>
    </font>
    <font>
      <sz val="14"/>
      <color theme="1"/>
      <name val="Calibri"/>
      <family val="2"/>
      <scheme val="minor"/>
    </font>
    <font>
      <u/>
      <sz val="11"/>
      <color theme="10"/>
      <name val="Calibri"/>
      <family val="2"/>
    </font>
    <font>
      <b/>
      <u/>
      <sz val="10"/>
      <color theme="10"/>
      <name val="Calibri"/>
      <family val="2"/>
    </font>
    <font>
      <sz val="10"/>
      <color theme="1"/>
      <name val="Calibri"/>
      <family val="2"/>
      <scheme val="minor"/>
    </font>
    <font>
      <b/>
      <sz val="14"/>
      <color theme="1"/>
      <name val="Calibri"/>
      <family val="2"/>
      <scheme val="minor"/>
    </font>
    <font>
      <sz val="11"/>
      <color theme="1"/>
      <name val="Wingdings 3"/>
      <family val="1"/>
      <charset val="2"/>
    </font>
    <font>
      <sz val="11"/>
      <name val="Calibri"/>
      <family val="2"/>
      <scheme val="minor"/>
    </font>
    <font>
      <sz val="11"/>
      <color rgb="FF92D050"/>
      <name val="Calibri"/>
      <family val="2"/>
      <scheme val="minor"/>
    </font>
    <font>
      <b/>
      <sz val="16"/>
      <color theme="1"/>
      <name val="Calibri"/>
      <family val="2"/>
      <scheme val="minor"/>
    </font>
    <font>
      <sz val="11"/>
      <color theme="0" tint="-0.14999847407452621"/>
      <name val="Calibri"/>
      <family val="2"/>
      <scheme val="minor"/>
    </font>
    <font>
      <sz val="11"/>
      <color theme="1"/>
      <name val="Calibri"/>
      <family val="2"/>
      <scheme val="minor"/>
    </font>
    <font>
      <b/>
      <sz val="11"/>
      <color theme="1"/>
      <name val="Calibri"/>
      <family val="2"/>
      <scheme val="minor"/>
    </font>
    <font>
      <b/>
      <sz val="18"/>
      <color rgb="FF002060"/>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24"/>
      <color rgb="FFFF0000"/>
      <name val="Calibri"/>
      <scheme val="minor"/>
    </font>
  </fonts>
  <fills count="7">
    <fill>
      <patternFill patternType="none"/>
    </fill>
    <fill>
      <patternFill patternType="gray125"/>
    </fill>
    <fill>
      <patternFill patternType="solid">
        <fgColor rgb="FF002060"/>
        <bgColor indexed="64"/>
      </patternFill>
    </fill>
    <fill>
      <patternFill patternType="solid">
        <fgColor theme="0" tint="-0.499984740745262"/>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34998626667073579"/>
        <bgColor indexed="64"/>
      </patternFill>
    </fill>
  </fills>
  <borders count="38">
    <border>
      <left/>
      <right/>
      <top/>
      <bottom/>
      <diagonal/>
    </border>
    <border>
      <left/>
      <right/>
      <top/>
      <bottom style="double">
        <color auto="1"/>
      </bottom>
      <diagonal/>
    </border>
    <border>
      <left/>
      <right/>
      <top style="double">
        <color auto="1"/>
      </top>
      <bottom style="thin">
        <color auto="1"/>
      </bottom>
      <diagonal/>
    </border>
    <border>
      <left/>
      <right style="thick">
        <color auto="1"/>
      </right>
      <top style="double">
        <color auto="1"/>
      </top>
      <bottom style="thin">
        <color auto="1"/>
      </bottom>
      <diagonal/>
    </border>
    <border>
      <left/>
      <right/>
      <top style="thin">
        <color auto="1"/>
      </top>
      <bottom style="thin">
        <color auto="1"/>
      </bottom>
      <diagonal/>
    </border>
    <border>
      <left/>
      <right style="thick">
        <color auto="1"/>
      </right>
      <top style="thin">
        <color auto="1"/>
      </top>
      <bottom style="thin">
        <color auto="1"/>
      </bottom>
      <diagonal/>
    </border>
    <border>
      <left/>
      <right/>
      <top style="thin">
        <color auto="1"/>
      </top>
      <bottom style="thick">
        <color auto="1"/>
      </bottom>
      <diagonal/>
    </border>
    <border>
      <left/>
      <right style="thick">
        <color auto="1"/>
      </right>
      <top style="thin">
        <color auto="1"/>
      </top>
      <bottom style="thick">
        <color auto="1"/>
      </bottom>
      <diagonal/>
    </border>
    <border>
      <left style="thick">
        <color auto="1"/>
      </left>
      <right style="thick">
        <color auto="1"/>
      </right>
      <top style="thick">
        <color auto="1"/>
      </top>
      <bottom style="double">
        <color auto="1"/>
      </bottom>
      <diagonal/>
    </border>
    <border>
      <left style="thin">
        <color auto="1"/>
      </left>
      <right style="thin">
        <color auto="1"/>
      </right>
      <top style="thick">
        <color auto="1"/>
      </top>
      <bottom/>
      <diagonal/>
    </border>
    <border>
      <left style="thin">
        <color auto="1"/>
      </left>
      <right style="thick">
        <color auto="1"/>
      </right>
      <top style="thick">
        <color auto="1"/>
      </top>
      <bottom/>
      <diagonal/>
    </border>
    <border>
      <left style="thick">
        <color auto="1"/>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thick">
        <color auto="1"/>
      </left>
      <right style="thin">
        <color auto="1"/>
      </right>
      <top/>
      <bottom style="double">
        <color auto="1"/>
      </bottom>
      <diagonal/>
    </border>
    <border>
      <left style="thin">
        <color auto="1"/>
      </left>
      <right style="thin">
        <color auto="1"/>
      </right>
      <top/>
      <bottom style="double">
        <color auto="1"/>
      </bottom>
      <diagonal/>
    </border>
    <border>
      <left style="thin">
        <color auto="1"/>
      </left>
      <right style="thick">
        <color auto="1"/>
      </right>
      <top/>
      <bottom style="double">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right style="thin">
        <color auto="1"/>
      </right>
      <top style="thick">
        <color auto="1"/>
      </top>
      <bottom/>
      <diagonal/>
    </border>
    <border>
      <left/>
      <right style="thin">
        <color auto="1"/>
      </right>
      <top/>
      <bottom/>
      <diagonal/>
    </border>
    <border>
      <left/>
      <right style="thin">
        <color auto="1"/>
      </right>
      <top/>
      <bottom style="double">
        <color auto="1"/>
      </bottom>
      <diagonal/>
    </border>
    <border>
      <left style="thin">
        <color auto="1"/>
      </left>
      <right style="thick">
        <color auto="1"/>
      </right>
      <top style="thick">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medium">
        <color auto="1"/>
      </left>
      <right style="medium">
        <color auto="1"/>
      </right>
      <top style="medium">
        <color auto="1"/>
      </top>
      <bottom style="medium">
        <color auto="1"/>
      </bottom>
      <diagonal/>
    </border>
    <border>
      <left/>
      <right style="thick">
        <color auto="1"/>
      </right>
      <top style="thin">
        <color auto="1"/>
      </top>
      <bottom/>
      <diagonal/>
    </border>
    <border>
      <left/>
      <right style="thick">
        <color auto="1"/>
      </right>
      <top/>
      <bottom style="thin">
        <color auto="1"/>
      </bottom>
      <diagonal/>
    </border>
    <border>
      <left/>
      <right style="thick">
        <color auto="1"/>
      </right>
      <top/>
      <bottom/>
      <diagonal/>
    </border>
  </borders>
  <cellStyleXfs count="23">
    <xf numFmtId="0" fontId="0" fillId="0" borderId="0"/>
    <xf numFmtId="0" fontId="6" fillId="0" borderId="0" applyNumberFormat="0" applyFill="0" applyBorder="0" applyAlignment="0" applyProtection="0">
      <alignment vertical="top"/>
      <protection locked="0"/>
    </xf>
    <xf numFmtId="9" fontId="15"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87">
    <xf numFmtId="0" fontId="0" fillId="0" borderId="0" xfId="0"/>
    <xf numFmtId="0" fontId="3" fillId="2" borderId="0" xfId="0" applyFont="1" applyFill="1"/>
    <xf numFmtId="0" fontId="2" fillId="2" borderId="0" xfId="0" applyFont="1" applyFill="1"/>
    <xf numFmtId="0" fontId="0" fillId="0" borderId="0" xfId="0" applyAlignment="1">
      <alignment horizontal="center"/>
    </xf>
    <xf numFmtId="0" fontId="0" fillId="0" borderId="0" xfId="0" applyAlignment="1">
      <alignment horizontal="left"/>
    </xf>
    <xf numFmtId="0" fontId="4" fillId="0" borderId="0" xfId="0" applyFont="1"/>
    <xf numFmtId="0" fontId="7" fillId="0" borderId="0" xfId="1" applyFont="1" applyBorder="1" applyAlignment="1" applyProtection="1"/>
    <xf numFmtId="0" fontId="8" fillId="0" borderId="0" xfId="0" applyFont="1" applyBorder="1" applyAlignment="1"/>
    <xf numFmtId="0" fontId="0" fillId="0" borderId="0" xfId="0" applyBorder="1" applyAlignment="1"/>
    <xf numFmtId="0" fontId="0" fillId="0" borderId="0" xfId="0" applyBorder="1" applyAlignment="1">
      <alignment horizontal="right"/>
    </xf>
    <xf numFmtId="0" fontId="9" fillId="0" borderId="0" xfId="0" applyFont="1"/>
    <xf numFmtId="0" fontId="1" fillId="3" borderId="0" xfId="0" applyFont="1" applyFill="1" applyAlignment="1">
      <alignment horizontal="left"/>
    </xf>
    <xf numFmtId="0" fontId="0" fillId="0" borderId="0" xfId="0" applyAlignment="1">
      <alignment horizontal="right"/>
    </xf>
    <xf numFmtId="0" fontId="8" fillId="0" borderId="0" xfId="0" applyFont="1" applyBorder="1" applyAlignment="1">
      <alignment horizontal="right"/>
    </xf>
    <xf numFmtId="0" fontId="0" fillId="5" borderId="2" xfId="0" applyFill="1" applyBorder="1"/>
    <xf numFmtId="0" fontId="0" fillId="0" borderId="2" xfId="0" applyBorder="1"/>
    <xf numFmtId="0" fontId="0" fillId="0" borderId="3" xfId="0" applyBorder="1"/>
    <xf numFmtId="0" fontId="0" fillId="5" borderId="4" xfId="0" applyFill="1" applyBorder="1"/>
    <xf numFmtId="0" fontId="0" fillId="0" borderId="4" xfId="0" applyBorder="1"/>
    <xf numFmtId="0" fontId="0" fillId="0" borderId="5" xfId="0" applyBorder="1"/>
    <xf numFmtId="0" fontId="0" fillId="5" borderId="6" xfId="0" applyFill="1" applyBorder="1"/>
    <xf numFmtId="0" fontId="0" fillId="0" borderId="6" xfId="0" applyBorder="1"/>
    <xf numFmtId="0" fontId="0" fillId="0" borderId="7" xfId="0" applyBorder="1"/>
    <xf numFmtId="0" fontId="0" fillId="0" borderId="9" xfId="0" applyBorder="1" applyAlignment="1">
      <alignment horizontal="center"/>
    </xf>
    <xf numFmtId="0" fontId="0" fillId="0" borderId="10" xfId="0" applyBorder="1" applyAlignment="1">
      <alignment horizontal="center"/>
    </xf>
    <xf numFmtId="0" fontId="0" fillId="5" borderId="11" xfId="0" applyFill="1" applyBorder="1" applyAlignment="1">
      <alignment horizontal="center" textRotation="90"/>
    </xf>
    <xf numFmtId="0" fontId="0" fillId="0" borderId="12" xfId="0" applyBorder="1" applyAlignment="1">
      <alignment horizontal="center" textRotation="90"/>
    </xf>
    <xf numFmtId="0" fontId="0" fillId="5" borderId="12" xfId="0" applyFill="1" applyBorder="1" applyAlignment="1">
      <alignment horizontal="center" textRotation="90"/>
    </xf>
    <xf numFmtId="0" fontId="0" fillId="0" borderId="13" xfId="0" applyBorder="1" applyAlignment="1">
      <alignment horizontal="center" textRotation="90"/>
    </xf>
    <xf numFmtId="0" fontId="2" fillId="0" borderId="15" xfId="0" applyFont="1" applyBorder="1" applyAlignment="1">
      <alignment horizontal="center"/>
    </xf>
    <xf numFmtId="0" fontId="2" fillId="0" borderId="16" xfId="0" applyFont="1" applyBorder="1" applyAlignment="1">
      <alignment horizontal="center"/>
    </xf>
    <xf numFmtId="0" fontId="0" fillId="5" borderId="17" xfId="0" applyFill="1" applyBorder="1" applyAlignment="1">
      <alignment horizontal="center"/>
    </xf>
    <xf numFmtId="0" fontId="0" fillId="0" borderId="18" xfId="0" applyBorder="1" applyAlignment="1">
      <alignment horizontal="center"/>
    </xf>
    <xf numFmtId="0" fontId="0" fillId="5" borderId="18" xfId="0" applyFill="1" applyBorder="1" applyAlignment="1">
      <alignment horizontal="center"/>
    </xf>
    <xf numFmtId="0" fontId="0" fillId="0" borderId="19" xfId="0" applyBorder="1" applyAlignment="1">
      <alignment horizontal="center"/>
    </xf>
    <xf numFmtId="0" fontId="0" fillId="0" borderId="20" xfId="0" applyBorder="1" applyAlignment="1">
      <alignment horizontal="center" textRotation="90"/>
    </xf>
    <xf numFmtId="0" fontId="2" fillId="0" borderId="21" xfId="0" applyFont="1" applyBorder="1" applyAlignment="1">
      <alignment horizontal="center"/>
    </xf>
    <xf numFmtId="0" fontId="0" fillId="4" borderId="9" xfId="0" applyFill="1" applyBorder="1" applyAlignment="1">
      <alignment horizontal="center"/>
    </xf>
    <xf numFmtId="0" fontId="0" fillId="4" borderId="12" xfId="0" applyFill="1" applyBorder="1" applyAlignment="1">
      <alignment horizontal="center" textRotation="90"/>
    </xf>
    <xf numFmtId="0" fontId="0" fillId="4" borderId="2" xfId="0" applyFill="1" applyBorder="1"/>
    <xf numFmtId="0" fontId="0" fillId="4" borderId="4" xfId="0" applyFill="1" applyBorder="1"/>
    <xf numFmtId="0" fontId="12" fillId="4" borderId="15" xfId="0" applyFont="1" applyFill="1" applyBorder="1" applyAlignment="1">
      <alignment horizontal="center"/>
    </xf>
    <xf numFmtId="0" fontId="14" fillId="5" borderId="15" xfId="0" applyFont="1" applyFill="1" applyBorder="1" applyAlignment="1">
      <alignment horizontal="center"/>
    </xf>
    <xf numFmtId="0" fontId="0" fillId="0" borderId="22" xfId="0" applyBorder="1" applyAlignment="1">
      <alignment horizontal="center"/>
    </xf>
    <xf numFmtId="0" fontId="14" fillId="5" borderId="14" xfId="0" applyFont="1" applyFill="1" applyBorder="1" applyAlignment="1">
      <alignment horizontal="center"/>
    </xf>
    <xf numFmtId="0" fontId="11" fillId="6" borderId="8" xfId="0" applyFont="1" applyFill="1" applyBorder="1" applyAlignment="1">
      <alignment horizontal="center"/>
    </xf>
    <xf numFmtId="0" fontId="0" fillId="0" borderId="0" xfId="0" applyProtection="1">
      <protection locked="0"/>
    </xf>
    <xf numFmtId="9" fontId="0" fillId="0" borderId="0" xfId="2" applyFont="1"/>
    <xf numFmtId="0" fontId="16" fillId="0" borderId="34" xfId="0" applyFont="1" applyBorder="1" applyAlignment="1">
      <alignment horizontal="center"/>
    </xf>
    <xf numFmtId="0" fontId="0" fillId="0" borderId="0" xfId="0" applyAlignment="1">
      <alignment horizontal="right"/>
    </xf>
    <xf numFmtId="0" fontId="0" fillId="0" borderId="0" xfId="0" applyAlignment="1"/>
    <xf numFmtId="0" fontId="0" fillId="0" borderId="24" xfId="0" applyBorder="1"/>
    <xf numFmtId="0" fontId="0" fillId="5" borderId="24" xfId="0" applyFill="1" applyBorder="1"/>
    <xf numFmtId="0" fontId="0" fillId="0" borderId="35" xfId="0" applyBorder="1"/>
    <xf numFmtId="0" fontId="17" fillId="0" borderId="0" xfId="0" applyFont="1" applyAlignment="1">
      <alignment horizontal="left" vertical="top" wrapText="1"/>
    </xf>
    <xf numFmtId="0" fontId="6" fillId="0" borderId="0" xfId="1" applyAlignment="1" applyProtection="1">
      <alignment horizontal="left"/>
    </xf>
    <xf numFmtId="0" fontId="18" fillId="0" borderId="0" xfId="3" applyAlignment="1">
      <alignment horizontal="left"/>
    </xf>
    <xf numFmtId="0" fontId="8" fillId="0" borderId="0" xfId="0" applyFont="1" applyBorder="1" applyAlignment="1">
      <alignment horizontal="center"/>
    </xf>
    <xf numFmtId="0" fontId="0" fillId="0" borderId="0" xfId="0" applyAlignment="1">
      <alignment horizontal="left" vertical="top" wrapText="1"/>
    </xf>
    <xf numFmtId="0" fontId="5" fillId="0" borderId="0" xfId="0" applyFont="1" applyAlignment="1">
      <alignment horizontal="left" wrapText="1"/>
    </xf>
    <xf numFmtId="0" fontId="0" fillId="0" borderId="0" xfId="0" applyAlignment="1">
      <alignment horizontal="right"/>
    </xf>
    <xf numFmtId="0" fontId="0" fillId="0" borderId="1" xfId="0" applyBorder="1" applyAlignment="1">
      <alignment horizontal="center"/>
    </xf>
    <xf numFmtId="0" fontId="0" fillId="0" borderId="0" xfId="0" applyAlignment="1">
      <alignment horizontal="center"/>
    </xf>
    <xf numFmtId="0" fontId="0" fillId="0" borderId="0" xfId="0" applyAlignment="1">
      <alignment horizontal="left" vertical="top"/>
    </xf>
    <xf numFmtId="0" fontId="0" fillId="6" borderId="31" xfId="0" applyFill="1" applyBorder="1" applyAlignment="1">
      <alignment horizontal="center"/>
    </xf>
    <xf numFmtId="0" fontId="0" fillId="6" borderId="32" xfId="0" applyFill="1" applyBorder="1" applyAlignment="1">
      <alignment horizontal="center"/>
    </xf>
    <xf numFmtId="0" fontId="0" fillId="6" borderId="33" xfId="0" applyFill="1" applyBorder="1" applyAlignment="1">
      <alignment horizontal="center"/>
    </xf>
    <xf numFmtId="0" fontId="3" fillId="2" borderId="0" xfId="0" applyFont="1" applyFill="1" applyAlignment="1">
      <alignment horizontal="left"/>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26" xfId="0" applyBorder="1" applyAlignment="1">
      <alignment horizontal="left" vertical="top" wrapText="1"/>
    </xf>
    <xf numFmtId="0" fontId="0" fillId="0" borderId="27" xfId="0" applyBorder="1" applyAlignment="1">
      <alignment horizontal="left" vertical="top" wrapText="1"/>
    </xf>
    <xf numFmtId="0" fontId="0" fillId="0" borderId="28" xfId="0" applyBorder="1" applyAlignment="1">
      <alignment horizontal="left" vertical="top" wrapText="1"/>
    </xf>
    <xf numFmtId="0" fontId="13" fillId="0" borderId="0" xfId="0" applyFont="1" applyAlignment="1">
      <alignment horizontal="right" vertical="center"/>
    </xf>
    <xf numFmtId="0" fontId="0" fillId="0" borderId="29" xfId="0" applyBorder="1" applyAlignment="1">
      <alignment horizontal="center"/>
    </xf>
    <xf numFmtId="0" fontId="0" fillId="0" borderId="30" xfId="0" applyBorder="1" applyAlignment="1">
      <alignment horizontal="center"/>
    </xf>
    <xf numFmtId="0" fontId="0" fillId="0" borderId="4" xfId="0" applyBorder="1" applyAlignment="1">
      <alignment horizontal="center"/>
    </xf>
    <xf numFmtId="6" fontId="0" fillId="0" borderId="0" xfId="0" applyNumberFormat="1"/>
    <xf numFmtId="3" fontId="0" fillId="0" borderId="0" xfId="0" applyNumberFormat="1"/>
    <xf numFmtId="9" fontId="0" fillId="0" borderId="0" xfId="0" applyNumberFormat="1"/>
    <xf numFmtId="0" fontId="20" fillId="0" borderId="3" xfId="0" applyFont="1" applyBorder="1"/>
    <xf numFmtId="0" fontId="20" fillId="0" borderId="36" xfId="0" applyFont="1" applyBorder="1"/>
    <xf numFmtId="0" fontId="20" fillId="0" borderId="37" xfId="0" applyFont="1" applyBorder="1"/>
    <xf numFmtId="0" fontId="20" fillId="0" borderId="35" xfId="0" applyFont="1" applyBorder="1"/>
    <xf numFmtId="0" fontId="20" fillId="0" borderId="7" xfId="0" applyFont="1" applyBorder="1"/>
    <xf numFmtId="14" fontId="0" fillId="0" borderId="29" xfId="0" applyNumberFormat="1" applyBorder="1" applyAlignment="1">
      <alignment horizontal="center"/>
    </xf>
    <xf numFmtId="0" fontId="21" fillId="0" borderId="23" xfId="0" applyFont="1" applyBorder="1" applyAlignment="1">
      <alignment horizontal="left" vertical="top" wrapText="1"/>
    </xf>
  </cellXfs>
  <cellStyles count="23">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Hyperlink" xfId="1" builtinId="8"/>
    <cellStyle name="Hyperlink 2" xf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hyperlink" Target="http://www.velaction.com/products-services/lean-training/" TargetMode="External"/><Relationship Id="rId4" Type="http://schemas.openxmlformats.org/officeDocument/2006/relationships/image" Target="../media/image2.jpeg"/><Relationship Id="rId5" Type="http://schemas.openxmlformats.org/officeDocument/2006/relationships/hyperlink" Target="http://www.velaction.com/data-collection-powerpoint-lean-training/" TargetMode="External"/><Relationship Id="rId6" Type="http://schemas.openxmlformats.org/officeDocument/2006/relationships/image" Target="../media/image3.png"/><Relationship Id="rId7" Type="http://schemas.openxmlformats.org/officeDocument/2006/relationships/hyperlink" Target="http://www.velaction.com/data-collection-lean-training-on-dvd/" TargetMode="External"/><Relationship Id="rId8" Type="http://schemas.openxmlformats.org/officeDocument/2006/relationships/image" Target="../media/image4.png"/><Relationship Id="rId9" Type="http://schemas.openxmlformats.org/officeDocument/2006/relationships/hyperlink" Target="http://www.velaction.com/problem-solving-training-module-group/" TargetMode="External"/><Relationship Id="rId1" Type="http://schemas.openxmlformats.org/officeDocument/2006/relationships/hyperlink" Target="http://www.velaction.com/" TargetMode="External"/><Relationship Id="rId2"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0</xdr:row>
      <xdr:rowOff>0</xdr:rowOff>
    </xdr:from>
    <xdr:to>
      <xdr:col>12</xdr:col>
      <xdr:colOff>219075</xdr:colOff>
      <xdr:row>3</xdr:row>
      <xdr:rowOff>28297</xdr:rowOff>
    </xdr:to>
    <xdr:pic>
      <xdr:nvPicPr>
        <xdr:cNvPr id="2" name="Picture 1" descr="http://www.velaction.com/lean-information/wp-content/uploads/2012/05/Velaction-Continuous-Improvement-Wide-70.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86400" y="0"/>
          <a:ext cx="2047875" cy="5997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409575</xdr:colOff>
      <xdr:row>4</xdr:row>
      <xdr:rowOff>38100</xdr:rowOff>
    </xdr:from>
    <xdr:to>
      <xdr:col>11</xdr:col>
      <xdr:colOff>28575</xdr:colOff>
      <xdr:row>10</xdr:row>
      <xdr:rowOff>133350</xdr:rowOff>
    </xdr:to>
    <xdr:pic>
      <xdr:nvPicPr>
        <xdr:cNvPr id="3" name="Picture 2" descr="http://www.velaction.com/lean-information/wp-content/uploads/2012/05/Lean-Training-System-Fits-Needs-600.jpg">
          <a:hlinkClick xmlns:r="http://schemas.openxmlformats.org/officeDocument/2006/relationships" r:id="rId3"/>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19175" y="800100"/>
          <a:ext cx="571500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13</xdr:row>
      <xdr:rowOff>67554</xdr:rowOff>
    </xdr:from>
    <xdr:to>
      <xdr:col>6</xdr:col>
      <xdr:colOff>123825</xdr:colOff>
      <xdr:row>22</xdr:row>
      <xdr:rowOff>185077</xdr:rowOff>
    </xdr:to>
    <xdr:pic>
      <xdr:nvPicPr>
        <xdr:cNvPr id="4" name="Picture 3">
          <a:hlinkClick xmlns:r="http://schemas.openxmlformats.org/officeDocument/2006/relationships" r:id="rId5"/>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bwMode="auto">
        <a:xfrm>
          <a:off x="1543050" y="2544054"/>
          <a:ext cx="2238375" cy="18320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494586</xdr:colOff>
      <xdr:row>11</xdr:row>
      <xdr:rowOff>114300</xdr:rowOff>
    </xdr:from>
    <xdr:to>
      <xdr:col>11</xdr:col>
      <xdr:colOff>148352</xdr:colOff>
      <xdr:row>26</xdr:row>
      <xdr:rowOff>95250</xdr:rowOff>
    </xdr:to>
    <xdr:pic>
      <xdr:nvPicPr>
        <xdr:cNvPr id="6" name="Picture 5">
          <a:hlinkClick xmlns:r="http://schemas.openxmlformats.org/officeDocument/2006/relationships" r:id="rId7"/>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bwMode="auto">
        <a:xfrm>
          <a:off x="4761786" y="2209800"/>
          <a:ext cx="2092166" cy="2838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552450</xdr:colOff>
      <xdr:row>27</xdr:row>
      <xdr:rowOff>9525</xdr:rowOff>
    </xdr:from>
    <xdr:to>
      <xdr:col>9</xdr:col>
      <xdr:colOff>400049</xdr:colOff>
      <xdr:row>31</xdr:row>
      <xdr:rowOff>29499</xdr:rowOff>
    </xdr:to>
    <xdr:sp macro="" textlink="">
      <xdr:nvSpPr>
        <xdr:cNvPr id="7" name="Down Ribbon 6">
          <a:hlinkClick xmlns:r="http://schemas.openxmlformats.org/officeDocument/2006/relationships" r:id="rId9"/>
        </xdr:cNvPr>
        <xdr:cNvSpPr/>
      </xdr:nvSpPr>
      <xdr:spPr>
        <a:xfrm>
          <a:off x="1771650" y="5153025"/>
          <a:ext cx="4114799" cy="781974"/>
        </a:xfrm>
        <a:prstGeom prst="ribbon">
          <a:avLst/>
        </a:prstGeom>
        <a:solidFill>
          <a:srgbClr val="FFFF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2000" b="1" i="1">
              <a:solidFill>
                <a:srgbClr val="FF0000"/>
              </a:solidFill>
            </a:rPr>
            <a:t>Problem Solving Value Bundles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142876</xdr:colOff>
      <xdr:row>12</xdr:row>
      <xdr:rowOff>161925</xdr:rowOff>
    </xdr:from>
    <xdr:to>
      <xdr:col>4</xdr:col>
      <xdr:colOff>9526</xdr:colOff>
      <xdr:row>25</xdr:row>
      <xdr:rowOff>115358</xdr:rowOff>
    </xdr:to>
    <xdr:pic>
      <xdr:nvPicPr>
        <xdr:cNvPr id="2" name="Picture 1" descr="Paste-Special-Raw.png"/>
        <xdr:cNvPicPr>
          <a:picLocks noChangeAspect="1"/>
        </xdr:cNvPicPr>
      </xdr:nvPicPr>
      <xdr:blipFill>
        <a:blip xmlns:r="http://schemas.openxmlformats.org/officeDocument/2006/relationships" r:embed="rId1" cstate="print"/>
        <a:stretch>
          <a:fillRect/>
        </a:stretch>
      </xdr:blipFill>
      <xdr:spPr>
        <a:xfrm>
          <a:off x="142876" y="3143250"/>
          <a:ext cx="1200150" cy="2429933"/>
        </a:xfrm>
        <a:prstGeom prst="rect">
          <a:avLst/>
        </a:prstGeom>
        <a:ln>
          <a:noFill/>
        </a:ln>
        <a:effectLst>
          <a:outerShdw blurRad="190500" algn="tl" rotWithShape="0">
            <a:srgbClr val="000000">
              <a:alpha val="70000"/>
            </a:srgbClr>
          </a:outerShdw>
        </a:effectLst>
      </xdr:spPr>
    </xdr:pic>
    <xdr:clientData/>
  </xdr:twoCellAnchor>
  <xdr:twoCellAnchor editAs="oneCell">
    <xdr:from>
      <xdr:col>4</xdr:col>
      <xdr:colOff>295276</xdr:colOff>
      <xdr:row>13</xdr:row>
      <xdr:rowOff>28575</xdr:rowOff>
    </xdr:from>
    <xdr:to>
      <xdr:col>12</xdr:col>
      <xdr:colOff>321204</xdr:colOff>
      <xdr:row>25</xdr:row>
      <xdr:rowOff>152400</xdr:rowOff>
    </xdr:to>
    <xdr:pic>
      <xdr:nvPicPr>
        <xdr:cNvPr id="3" name="Picture 2" descr="Transpose-Raw.png"/>
        <xdr:cNvPicPr>
          <a:picLocks noChangeAspect="1"/>
        </xdr:cNvPicPr>
      </xdr:nvPicPr>
      <xdr:blipFill>
        <a:blip xmlns:r="http://schemas.openxmlformats.org/officeDocument/2006/relationships" r:embed="rId2" cstate="print"/>
        <a:stretch>
          <a:fillRect/>
        </a:stretch>
      </xdr:blipFill>
      <xdr:spPr>
        <a:xfrm>
          <a:off x="1628776" y="3200400"/>
          <a:ext cx="2692928" cy="2409825"/>
        </a:xfrm>
        <a:prstGeom prst="rect">
          <a:avLst/>
        </a:prstGeom>
        <a:ln>
          <a:noFill/>
        </a:ln>
        <a:effectLst>
          <a:outerShdw blurRad="190500" algn="tl" rotWithShape="0">
            <a:srgbClr val="000000">
              <a:alpha val="70000"/>
            </a:srgbClr>
          </a:outerShdw>
        </a:effectLst>
      </xdr:spPr>
    </xdr:pic>
    <xdr:clientData/>
  </xdr:twoCellAnchor>
  <xdr:twoCellAnchor>
    <xdr:from>
      <xdr:col>0</xdr:col>
      <xdr:colOff>57150</xdr:colOff>
      <xdr:row>22</xdr:row>
      <xdr:rowOff>85725</xdr:rowOff>
    </xdr:from>
    <xdr:to>
      <xdr:col>4</xdr:col>
      <xdr:colOff>57150</xdr:colOff>
      <xdr:row>23</xdr:row>
      <xdr:rowOff>161925</xdr:rowOff>
    </xdr:to>
    <xdr:sp macro="" textlink="">
      <xdr:nvSpPr>
        <xdr:cNvPr id="4" name="Oval 3"/>
        <xdr:cNvSpPr/>
      </xdr:nvSpPr>
      <xdr:spPr>
        <a:xfrm>
          <a:off x="57150" y="4972050"/>
          <a:ext cx="1333500" cy="26670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47625</xdr:colOff>
      <xdr:row>14</xdr:row>
      <xdr:rowOff>76200</xdr:rowOff>
    </xdr:from>
    <xdr:to>
      <xdr:col>1</xdr:col>
      <xdr:colOff>247650</xdr:colOff>
      <xdr:row>18</xdr:row>
      <xdr:rowOff>19050</xdr:rowOff>
    </xdr:to>
    <xdr:sp macro="" textlink="">
      <xdr:nvSpPr>
        <xdr:cNvPr id="5" name="Oval 4"/>
        <xdr:cNvSpPr/>
      </xdr:nvSpPr>
      <xdr:spPr>
        <a:xfrm>
          <a:off x="47625" y="3438525"/>
          <a:ext cx="533400" cy="70485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4</xdr:col>
      <xdr:colOff>304800</xdr:colOff>
      <xdr:row>16</xdr:row>
      <xdr:rowOff>95250</xdr:rowOff>
    </xdr:from>
    <xdr:to>
      <xdr:col>7</xdr:col>
      <xdr:colOff>190501</xdr:colOff>
      <xdr:row>17</xdr:row>
      <xdr:rowOff>171450</xdr:rowOff>
    </xdr:to>
    <xdr:sp macro="" textlink="">
      <xdr:nvSpPr>
        <xdr:cNvPr id="6" name="Oval 5"/>
        <xdr:cNvSpPr/>
      </xdr:nvSpPr>
      <xdr:spPr>
        <a:xfrm>
          <a:off x="1638300" y="3838575"/>
          <a:ext cx="885826" cy="26670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8</xdr:col>
      <xdr:colOff>200024</xdr:colOff>
      <xdr:row>22</xdr:row>
      <xdr:rowOff>123825</xdr:rowOff>
    </xdr:from>
    <xdr:to>
      <xdr:col>11</xdr:col>
      <xdr:colOff>57150</xdr:colOff>
      <xdr:row>24</xdr:row>
      <xdr:rowOff>9525</xdr:rowOff>
    </xdr:to>
    <xdr:sp macro="" textlink="">
      <xdr:nvSpPr>
        <xdr:cNvPr id="7" name="Oval 6"/>
        <xdr:cNvSpPr/>
      </xdr:nvSpPr>
      <xdr:spPr>
        <a:xfrm>
          <a:off x="2867024" y="5010150"/>
          <a:ext cx="857251" cy="26670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velaction.com/data-collection-powerpoint-lean-training/" TargetMode="External"/><Relationship Id="rId4" Type="http://schemas.openxmlformats.org/officeDocument/2006/relationships/drawing" Target="../drawings/drawing1.xml"/><Relationship Id="rId1" Type="http://schemas.openxmlformats.org/officeDocument/2006/relationships/hyperlink" Target="http://www.velaction.com/data-collection-lean-training-on-dvd/" TargetMode="External"/><Relationship Id="rId2" Type="http://schemas.openxmlformats.org/officeDocument/2006/relationships/hyperlink" Target="http://youtu.be/cy4cX34U87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velaction.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velaction.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velaction.com/"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showGridLines="0" workbookViewId="0">
      <selection activeCell="Q27" sqref="Q27"/>
    </sheetView>
  </sheetViews>
  <sheetFormatPr baseColWidth="10" defaultColWidth="8.83203125" defaultRowHeight="14" x14ac:dyDescent="0"/>
  <sheetData>
    <row r="1" spans="1:9" ht="15" customHeight="1">
      <c r="A1" s="54" t="s">
        <v>59</v>
      </c>
      <c r="B1" s="54"/>
      <c r="C1" s="54"/>
      <c r="D1" s="54"/>
      <c r="E1" s="54"/>
      <c r="F1" s="54"/>
      <c r="G1" s="54"/>
      <c r="H1" s="54"/>
      <c r="I1" s="54"/>
    </row>
    <row r="2" spans="1:9" ht="15" customHeight="1">
      <c r="A2" s="54"/>
      <c r="B2" s="54"/>
      <c r="C2" s="54"/>
      <c r="D2" s="54"/>
      <c r="E2" s="54"/>
      <c r="F2" s="54"/>
      <c r="G2" s="54"/>
      <c r="H2" s="54"/>
      <c r="I2" s="54"/>
    </row>
    <row r="3" spans="1:9" ht="15" customHeight="1">
      <c r="A3" s="54"/>
      <c r="B3" s="54"/>
      <c r="C3" s="54"/>
      <c r="D3" s="54"/>
      <c r="E3" s="54"/>
      <c r="F3" s="54"/>
      <c r="G3" s="54"/>
      <c r="H3" s="54"/>
      <c r="I3" s="54"/>
    </row>
    <row r="4" spans="1:9">
      <c r="A4" s="54"/>
      <c r="B4" s="54"/>
      <c r="C4" s="54"/>
      <c r="D4" s="54"/>
      <c r="E4" s="54"/>
      <c r="F4" s="54"/>
      <c r="G4" s="54"/>
      <c r="H4" s="54"/>
      <c r="I4" s="54"/>
    </row>
    <row r="13" spans="1:9">
      <c r="F13" s="50"/>
    </row>
    <row r="33" spans="3:12">
      <c r="C33" s="49" t="s">
        <v>56</v>
      </c>
      <c r="D33" s="55" t="s">
        <v>61</v>
      </c>
      <c r="E33" s="56"/>
      <c r="F33" s="56"/>
      <c r="G33" s="56"/>
      <c r="H33" s="56"/>
      <c r="I33" s="56"/>
      <c r="J33" s="56"/>
      <c r="K33" s="56"/>
      <c r="L33" s="56"/>
    </row>
    <row r="34" spans="3:12">
      <c r="C34" s="49" t="s">
        <v>57</v>
      </c>
      <c r="D34" s="55" t="s">
        <v>60</v>
      </c>
      <c r="E34" s="56"/>
      <c r="F34" s="56"/>
      <c r="G34" s="56"/>
      <c r="H34" s="56"/>
      <c r="I34" s="56"/>
      <c r="J34" s="56"/>
      <c r="K34" s="56"/>
      <c r="L34" s="56"/>
    </row>
    <row r="35" spans="3:12">
      <c r="C35" s="49" t="s">
        <v>58</v>
      </c>
      <c r="D35" s="55" t="s">
        <v>62</v>
      </c>
      <c r="E35" s="56"/>
      <c r="F35" s="56"/>
      <c r="G35" s="56"/>
      <c r="H35" s="56"/>
      <c r="I35" s="56"/>
      <c r="J35" s="56"/>
      <c r="K35" s="56"/>
      <c r="L35" s="56"/>
    </row>
    <row r="36" spans="3:12">
      <c r="C36" s="49"/>
      <c r="D36" s="56"/>
      <c r="E36" s="56"/>
      <c r="F36" s="56"/>
      <c r="G36" s="56"/>
      <c r="H36" s="56"/>
      <c r="I36" s="56"/>
      <c r="J36" s="56"/>
      <c r="K36" s="56"/>
      <c r="L36" s="56"/>
    </row>
  </sheetData>
  <mergeCells count="5">
    <mergeCell ref="A1:I4"/>
    <mergeCell ref="D33:L33"/>
    <mergeCell ref="D34:L34"/>
    <mergeCell ref="D35:L35"/>
    <mergeCell ref="D36:L36"/>
  </mergeCells>
  <hyperlinks>
    <hyperlink ref="D34" r:id="rId1"/>
    <hyperlink ref="D35" r:id="rId2"/>
    <hyperlink ref="D33" r:id="rId3"/>
  </hyperlinks>
  <pageMargins left="0.7" right="0.7" top="0.75" bottom="0.75" header="0.3" footer="0.3"/>
  <pageSetup orientation="portrait" horizontalDpi="0" verticalDpi="0"/>
  <drawing r:id="rId4"/>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8"/>
  <sheetViews>
    <sheetView topLeftCell="A14" workbookViewId="0">
      <selection activeCell="N19" sqref="N19"/>
    </sheetView>
  </sheetViews>
  <sheetFormatPr baseColWidth="10" defaultColWidth="8.83203125" defaultRowHeight="14" x14ac:dyDescent="0"/>
  <sheetData>
    <row r="1" spans="1:9" ht="30">
      <c r="A1" s="1" t="s">
        <v>0</v>
      </c>
      <c r="B1" s="2"/>
      <c r="C1" s="2"/>
      <c r="D1" s="2"/>
      <c r="E1" s="2"/>
      <c r="F1" s="2"/>
      <c r="G1" s="2"/>
      <c r="H1" s="2"/>
      <c r="I1" s="2"/>
    </row>
    <row r="2" spans="1:9" ht="9" customHeight="1"/>
    <row r="3" spans="1:9" ht="57" customHeight="1">
      <c r="A3" s="59" t="s">
        <v>1</v>
      </c>
      <c r="B3" s="59"/>
      <c r="C3" s="59"/>
      <c r="D3" s="59"/>
      <c r="E3" s="59"/>
      <c r="F3" s="59"/>
      <c r="G3" s="59"/>
      <c r="H3" s="59"/>
      <c r="I3" s="59"/>
    </row>
    <row r="4" spans="1:9" ht="96.75" customHeight="1">
      <c r="A4" s="59" t="s">
        <v>46</v>
      </c>
      <c r="B4" s="59"/>
      <c r="C4" s="59"/>
      <c r="D4" s="59"/>
      <c r="E4" s="59"/>
      <c r="F4" s="59"/>
      <c r="G4" s="59"/>
      <c r="H4" s="59"/>
      <c r="I4" s="59"/>
    </row>
    <row r="6" spans="1:9" ht="20">
      <c r="A6" s="5" t="s">
        <v>2</v>
      </c>
      <c r="B6" s="5" t="s">
        <v>3</v>
      </c>
    </row>
    <row r="7" spans="1:9">
      <c r="B7" s="58" t="s">
        <v>4</v>
      </c>
      <c r="C7" s="58"/>
      <c r="D7" s="58"/>
      <c r="E7" s="58"/>
      <c r="F7" s="58"/>
      <c r="G7" s="58"/>
      <c r="H7" s="58"/>
      <c r="I7" s="58"/>
    </row>
    <row r="8" spans="1:9" ht="5.25" customHeight="1"/>
    <row r="9" spans="1:9" ht="20">
      <c r="A9" s="5" t="s">
        <v>5</v>
      </c>
      <c r="B9" s="5" t="s">
        <v>6</v>
      </c>
    </row>
    <row r="10" spans="1:9" ht="32.25" customHeight="1">
      <c r="B10" s="58" t="s">
        <v>7</v>
      </c>
      <c r="C10" s="58"/>
      <c r="D10" s="58"/>
      <c r="E10" s="58"/>
      <c r="F10" s="58"/>
      <c r="G10" s="58"/>
      <c r="H10" s="58"/>
      <c r="I10" s="58"/>
    </row>
    <row r="11" spans="1:9" ht="5.25" customHeight="1"/>
    <row r="12" spans="1:9" ht="20">
      <c r="A12" s="5" t="s">
        <v>8</v>
      </c>
      <c r="B12" s="5" t="s">
        <v>9</v>
      </c>
    </row>
    <row r="13" spans="1:9" ht="48" customHeight="1">
      <c r="B13" s="58" t="s">
        <v>16</v>
      </c>
      <c r="C13" s="58"/>
      <c r="D13" s="58"/>
      <c r="E13" s="58"/>
      <c r="F13" s="58"/>
      <c r="G13" s="58"/>
      <c r="H13" s="58"/>
      <c r="I13" s="58"/>
    </row>
    <row r="14" spans="1:9" ht="5.25" customHeight="1"/>
    <row r="15" spans="1:9" ht="20">
      <c r="A15" s="5" t="s">
        <v>10</v>
      </c>
      <c r="B15" s="5" t="s">
        <v>29</v>
      </c>
    </row>
    <row r="16" spans="1:9" ht="48" customHeight="1">
      <c r="B16" s="58" t="s">
        <v>17</v>
      </c>
      <c r="C16" s="58"/>
      <c r="D16" s="58"/>
      <c r="E16" s="58"/>
      <c r="F16" s="58"/>
      <c r="G16" s="58"/>
      <c r="H16" s="58"/>
      <c r="I16" s="58"/>
    </row>
    <row r="17" spans="1:33" ht="5.25" customHeight="1"/>
    <row r="18" spans="1:33" ht="20">
      <c r="A18" s="5" t="s">
        <v>11</v>
      </c>
      <c r="B18" s="5" t="s">
        <v>12</v>
      </c>
    </row>
    <row r="19" spans="1:33" ht="95.25" customHeight="1">
      <c r="B19" s="58" t="s">
        <v>47</v>
      </c>
      <c r="C19" s="58"/>
      <c r="D19" s="58"/>
      <c r="E19" s="58"/>
      <c r="F19" s="58"/>
      <c r="G19" s="58"/>
      <c r="H19" s="58"/>
      <c r="I19" s="58"/>
    </row>
    <row r="20" spans="1:33" ht="5.25" customHeight="1"/>
    <row r="21" spans="1:33" ht="20">
      <c r="A21" s="5" t="s">
        <v>63</v>
      </c>
      <c r="B21" s="5" t="s">
        <v>13</v>
      </c>
    </row>
    <row r="22" spans="1:33">
      <c r="B22" s="58" t="s">
        <v>14</v>
      </c>
      <c r="C22" s="58"/>
      <c r="D22" s="58"/>
      <c r="E22" s="58"/>
      <c r="F22" s="58"/>
      <c r="G22" s="58"/>
      <c r="H22" s="58"/>
      <c r="I22" s="58"/>
    </row>
    <row r="24" spans="1:33">
      <c r="A24" s="6" t="s">
        <v>15</v>
      </c>
      <c r="I24" s="9" t="s">
        <v>55</v>
      </c>
    </row>
    <row r="26" spans="1:33">
      <c r="A26" s="57" t="s">
        <v>36</v>
      </c>
      <c r="B26" s="57"/>
      <c r="C26" s="57"/>
      <c r="D26" s="57"/>
      <c r="E26" s="57"/>
      <c r="F26" s="57"/>
      <c r="G26" s="57"/>
      <c r="H26" s="57"/>
      <c r="I26" s="57"/>
    </row>
    <row r="28" spans="1:33">
      <c r="B28" s="6"/>
      <c r="C28" s="6"/>
      <c r="D28" s="6"/>
      <c r="E28" s="6"/>
      <c r="F28" s="6"/>
      <c r="G28" s="6"/>
      <c r="I28" s="7"/>
      <c r="J28" s="7"/>
      <c r="K28" s="7"/>
      <c r="L28" s="7"/>
      <c r="M28" s="7"/>
      <c r="N28" s="7"/>
      <c r="O28" s="7"/>
      <c r="P28" s="7"/>
      <c r="Q28" s="7"/>
      <c r="R28" s="7"/>
      <c r="S28" s="7"/>
      <c r="T28" s="7"/>
      <c r="U28" s="7"/>
      <c r="V28" s="7"/>
      <c r="W28" s="7"/>
      <c r="X28" s="7"/>
      <c r="Y28" s="7"/>
      <c r="Z28" s="7"/>
      <c r="AA28" s="7"/>
      <c r="AB28" s="7"/>
      <c r="AD28" s="8"/>
      <c r="AE28" s="8"/>
      <c r="AF28" s="8"/>
      <c r="AG28" s="8"/>
    </row>
  </sheetData>
  <mergeCells count="9">
    <mergeCell ref="A26:I26"/>
    <mergeCell ref="B19:I19"/>
    <mergeCell ref="B22:I22"/>
    <mergeCell ref="A3:I3"/>
    <mergeCell ref="B7:I7"/>
    <mergeCell ref="B10:I10"/>
    <mergeCell ref="B13:I13"/>
    <mergeCell ref="B16:I16"/>
    <mergeCell ref="A4:I4"/>
  </mergeCells>
  <hyperlinks>
    <hyperlink ref="A24" r:id="rId1"/>
  </hyperlinks>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tabSelected="1" workbookViewId="0">
      <selection activeCell="L29" sqref="L29"/>
    </sheetView>
  </sheetViews>
  <sheetFormatPr baseColWidth="10" defaultColWidth="8.83203125" defaultRowHeight="14" x14ac:dyDescent="0"/>
  <cols>
    <col min="1" max="1" width="11.5" customWidth="1"/>
    <col min="2" max="2" width="42.6640625" customWidth="1"/>
    <col min="3" max="3" width="7.6640625" bestFit="1" customWidth="1"/>
    <col min="4" max="4" width="15.83203125" customWidth="1"/>
    <col min="5" max="5" width="3.5" customWidth="1"/>
    <col min="6" max="7" width="3.83203125" customWidth="1"/>
  </cols>
  <sheetData>
    <row r="1" spans="1:7" ht="31" thickBot="1">
      <c r="A1" s="1" t="s">
        <v>18</v>
      </c>
      <c r="B1" s="2"/>
      <c r="C1" s="2"/>
      <c r="D1" s="2"/>
      <c r="E1" s="2"/>
      <c r="F1" s="2"/>
      <c r="G1" s="2"/>
    </row>
    <row r="2" spans="1:7" ht="15" thickBot="1">
      <c r="B2" s="60" t="s">
        <v>53</v>
      </c>
      <c r="C2" s="60"/>
      <c r="D2" s="48">
        <f>SUM(A4:A13)</f>
        <v>9</v>
      </c>
    </row>
    <row r="3" spans="1:7">
      <c r="A3" s="11" t="s">
        <v>21</v>
      </c>
      <c r="B3" s="11" t="s">
        <v>19</v>
      </c>
      <c r="C3" s="11" t="s">
        <v>20</v>
      </c>
      <c r="D3" s="11" t="s">
        <v>54</v>
      </c>
    </row>
    <row r="4" spans="1:7">
      <c r="A4" s="46">
        <v>4</v>
      </c>
      <c r="B4" s="46" t="s">
        <v>64</v>
      </c>
      <c r="C4" s="46">
        <v>1</v>
      </c>
      <c r="D4" s="47">
        <f t="shared" ref="D4:D13" si="0">IF(A4=0,"",(A4/$D$2))</f>
        <v>0.44444444444444442</v>
      </c>
    </row>
    <row r="5" spans="1:7">
      <c r="A5" s="46">
        <v>2.5</v>
      </c>
      <c r="B5" s="46" t="s">
        <v>65</v>
      </c>
      <c r="C5" s="46">
        <v>2</v>
      </c>
      <c r="D5" s="47">
        <f t="shared" si="0"/>
        <v>0.27777777777777779</v>
      </c>
    </row>
    <row r="6" spans="1:7">
      <c r="A6" s="46">
        <v>1.5</v>
      </c>
      <c r="B6" s="46" t="s">
        <v>66</v>
      </c>
      <c r="C6" s="46">
        <v>3</v>
      </c>
      <c r="D6" s="47">
        <f t="shared" si="0"/>
        <v>0.16666666666666666</v>
      </c>
    </row>
    <row r="7" spans="1:7">
      <c r="A7" s="46">
        <v>1</v>
      </c>
      <c r="B7" s="46" t="s">
        <v>67</v>
      </c>
      <c r="C7" s="46">
        <v>4</v>
      </c>
      <c r="D7" s="47">
        <f t="shared" si="0"/>
        <v>0.1111111111111111</v>
      </c>
    </row>
    <row r="8" spans="1:7">
      <c r="A8" s="46"/>
      <c r="B8" s="46"/>
      <c r="C8" s="46"/>
      <c r="D8" s="47" t="str">
        <f t="shared" si="0"/>
        <v/>
      </c>
    </row>
    <row r="9" spans="1:7">
      <c r="A9" s="46"/>
      <c r="B9" s="46"/>
      <c r="C9" s="46"/>
      <c r="D9" s="47" t="str">
        <f t="shared" si="0"/>
        <v/>
      </c>
    </row>
    <row r="10" spans="1:7">
      <c r="A10" s="46"/>
      <c r="B10" s="46"/>
      <c r="C10" s="46"/>
      <c r="D10" s="47" t="str">
        <f t="shared" si="0"/>
        <v/>
      </c>
    </row>
    <row r="11" spans="1:7">
      <c r="A11" s="46"/>
      <c r="B11" s="46"/>
      <c r="C11" s="46"/>
      <c r="D11" s="47" t="str">
        <f t="shared" si="0"/>
        <v/>
      </c>
    </row>
    <row r="12" spans="1:7">
      <c r="A12" s="46"/>
      <c r="B12" s="46"/>
      <c r="C12" s="46"/>
      <c r="D12" s="47" t="str">
        <f t="shared" si="0"/>
        <v/>
      </c>
    </row>
    <row r="13" spans="1:7">
      <c r="A13" s="46"/>
      <c r="B13" s="46"/>
      <c r="C13" s="46"/>
      <c r="D13" s="47" t="str">
        <f t="shared" si="0"/>
        <v/>
      </c>
    </row>
    <row r="14" spans="1:7" hidden="1">
      <c r="A14" s="62"/>
      <c r="B14" s="62"/>
      <c r="C14" s="62"/>
      <c r="D14" s="62"/>
      <c r="E14" s="62"/>
      <c r="F14" s="62"/>
      <c r="G14" s="62"/>
    </row>
    <row r="15" spans="1:7" ht="6" customHeight="1" thickBot="1">
      <c r="A15" s="61"/>
      <c r="B15" s="61"/>
      <c r="C15" s="61"/>
      <c r="D15" s="61"/>
      <c r="E15" s="61"/>
      <c r="F15" s="61"/>
      <c r="G15" s="61"/>
    </row>
    <row r="16" spans="1:7" ht="19" thickTop="1">
      <c r="A16" s="10" t="s">
        <v>22</v>
      </c>
    </row>
    <row r="17" spans="1:9" ht="32.25" customHeight="1">
      <c r="A17" s="58" t="s">
        <v>48</v>
      </c>
      <c r="B17" s="58"/>
      <c r="C17" s="58"/>
      <c r="D17" s="58"/>
      <c r="E17" s="58"/>
      <c r="F17" s="58"/>
      <c r="G17" s="58"/>
    </row>
    <row r="18" spans="1:9" ht="5.25" customHeight="1"/>
    <row r="19" spans="1:9" ht="18">
      <c r="A19" s="10" t="s">
        <v>23</v>
      </c>
    </row>
    <row r="20" spans="1:9">
      <c r="A20" s="63" t="s">
        <v>26</v>
      </c>
      <c r="B20" s="63"/>
      <c r="C20" s="63"/>
      <c r="D20" s="63"/>
      <c r="E20" s="63"/>
      <c r="F20" s="63"/>
      <c r="G20" s="63"/>
    </row>
    <row r="21" spans="1:9" ht="5.25" customHeight="1"/>
    <row r="22" spans="1:9" ht="18">
      <c r="A22" s="10" t="s">
        <v>24</v>
      </c>
    </row>
    <row r="23" spans="1:9">
      <c r="A23" s="63" t="s">
        <v>49</v>
      </c>
      <c r="B23" s="63"/>
      <c r="C23" s="63"/>
      <c r="D23" s="63"/>
      <c r="E23" s="63"/>
      <c r="F23" s="63"/>
      <c r="G23" s="63"/>
    </row>
    <row r="24" spans="1:9" ht="5.25" customHeight="1"/>
    <row r="25" spans="1:9" ht="18">
      <c r="A25" s="10" t="s">
        <v>25</v>
      </c>
    </row>
    <row r="26" spans="1:9" ht="45" customHeight="1">
      <c r="A26" s="58" t="s">
        <v>50</v>
      </c>
      <c r="B26" s="58"/>
      <c r="C26" s="58"/>
      <c r="D26" s="58"/>
      <c r="E26" s="58"/>
      <c r="F26" s="58"/>
      <c r="G26" s="58"/>
    </row>
    <row r="27" spans="1:9" ht="5.25" customHeight="1"/>
    <row r="28" spans="1:9" ht="18">
      <c r="A28" s="10" t="s">
        <v>27</v>
      </c>
    </row>
    <row r="29" spans="1:9" ht="31.5" customHeight="1">
      <c r="A29" s="58" t="s">
        <v>28</v>
      </c>
      <c r="B29" s="58"/>
      <c r="C29" s="58"/>
      <c r="D29" s="58"/>
      <c r="E29" s="58"/>
      <c r="F29" s="58"/>
      <c r="G29" s="58"/>
    </row>
    <row r="32" spans="1:9">
      <c r="A32" s="6" t="s">
        <v>15</v>
      </c>
      <c r="G32" s="13" t="s">
        <v>36</v>
      </c>
      <c r="I32" s="9"/>
    </row>
    <row r="34" spans="2:9">
      <c r="B34" s="7"/>
      <c r="C34" s="7"/>
      <c r="D34" s="7"/>
      <c r="E34" s="7"/>
      <c r="F34" s="7"/>
      <c r="G34" s="7"/>
      <c r="H34" s="7"/>
      <c r="I34" s="7"/>
    </row>
  </sheetData>
  <autoFilter ref="A3:D3">
    <sortState ref="A4:D13">
      <sortCondition ref="C3:C13"/>
    </sortState>
  </autoFilter>
  <mergeCells count="8">
    <mergeCell ref="B2:C2"/>
    <mergeCell ref="A26:G26"/>
    <mergeCell ref="A29:G29"/>
    <mergeCell ref="A15:G15"/>
    <mergeCell ref="A14:G14"/>
    <mergeCell ref="A17:G17"/>
    <mergeCell ref="A20:G20"/>
    <mergeCell ref="A23:G23"/>
  </mergeCells>
  <hyperlinks>
    <hyperlink ref="A32"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
  <sheetViews>
    <sheetView workbookViewId="0">
      <selection activeCell="Q21" sqref="Q21"/>
    </sheetView>
  </sheetViews>
  <sheetFormatPr baseColWidth="10" defaultColWidth="8.83203125" defaultRowHeight="14" x14ac:dyDescent="0"/>
  <cols>
    <col min="1" max="20" width="5" customWidth="1"/>
  </cols>
  <sheetData>
    <row r="1" spans="1:18" ht="30">
      <c r="A1" s="1" t="s">
        <v>32</v>
      </c>
      <c r="B1" s="2"/>
      <c r="C1" s="2"/>
      <c r="D1" s="2"/>
      <c r="E1" s="2"/>
      <c r="F1" s="2"/>
      <c r="G1" s="2"/>
      <c r="H1" s="2"/>
      <c r="I1" s="2"/>
      <c r="J1" s="2"/>
      <c r="K1" s="2"/>
      <c r="L1" s="2"/>
      <c r="M1" s="2"/>
      <c r="N1" s="2"/>
      <c r="O1" s="2"/>
      <c r="P1" s="2"/>
      <c r="Q1" s="2"/>
      <c r="R1" s="2"/>
    </row>
    <row r="3" spans="1:18" ht="58.5" customHeight="1">
      <c r="A3" s="59" t="s">
        <v>35</v>
      </c>
      <c r="B3" s="59"/>
      <c r="C3" s="59"/>
      <c r="D3" s="59"/>
      <c r="E3" s="59"/>
      <c r="F3" s="59"/>
      <c r="G3" s="59"/>
      <c r="H3" s="59"/>
      <c r="I3" s="59"/>
      <c r="J3" s="59"/>
      <c r="K3" s="59"/>
      <c r="L3" s="59"/>
      <c r="M3" s="59"/>
      <c r="N3" s="59"/>
      <c r="O3" s="59"/>
      <c r="P3" s="59"/>
      <c r="Q3" s="59"/>
      <c r="R3" s="59"/>
    </row>
    <row r="5" spans="1:18" ht="18">
      <c r="A5" s="10" t="s">
        <v>2</v>
      </c>
    </row>
    <row r="6" spans="1:18" ht="30.75" customHeight="1">
      <c r="A6" s="58" t="s">
        <v>51</v>
      </c>
      <c r="B6" s="58"/>
      <c r="C6" s="58"/>
      <c r="D6" s="58"/>
      <c r="E6" s="58"/>
      <c r="F6" s="58"/>
      <c r="G6" s="58"/>
      <c r="H6" s="58"/>
      <c r="I6" s="58"/>
      <c r="J6" s="58"/>
      <c r="K6" s="58"/>
      <c r="L6" s="58"/>
      <c r="M6" s="58"/>
      <c r="N6" s="58"/>
      <c r="O6" s="58"/>
      <c r="P6" s="58"/>
      <c r="Q6" s="58"/>
      <c r="R6" s="58"/>
    </row>
    <row r="7" spans="1:18">
      <c r="A7" s="4"/>
      <c r="B7" s="4"/>
      <c r="C7" s="4"/>
      <c r="D7" s="4"/>
      <c r="E7" s="4"/>
      <c r="F7" s="4"/>
      <c r="G7" s="4"/>
      <c r="H7" s="4"/>
      <c r="I7" s="4"/>
      <c r="J7" s="4"/>
      <c r="K7" s="4"/>
      <c r="L7" s="4"/>
      <c r="M7" s="4"/>
      <c r="N7" s="4"/>
      <c r="O7" s="4"/>
      <c r="P7" s="4"/>
      <c r="Q7" s="4"/>
      <c r="R7" s="4"/>
    </row>
    <row r="8" spans="1:18" ht="18">
      <c r="A8" s="10" t="s">
        <v>5</v>
      </c>
      <c r="B8" s="4"/>
      <c r="C8" s="4"/>
      <c r="D8" s="4"/>
      <c r="E8" s="4"/>
      <c r="F8" s="4"/>
      <c r="G8" s="4"/>
      <c r="H8" s="4"/>
      <c r="I8" s="4"/>
      <c r="J8" s="4"/>
      <c r="K8" s="4"/>
      <c r="L8" s="4"/>
      <c r="M8" s="4"/>
      <c r="N8" s="4"/>
      <c r="O8" s="4"/>
      <c r="P8" s="4"/>
      <c r="Q8" s="4"/>
      <c r="R8" s="4"/>
    </row>
    <row r="9" spans="1:18">
      <c r="A9" s="63" t="s">
        <v>33</v>
      </c>
      <c r="B9" s="63"/>
      <c r="C9" s="63"/>
      <c r="D9" s="63"/>
      <c r="E9" s="63"/>
      <c r="F9" s="63"/>
      <c r="G9" s="63"/>
      <c r="H9" s="63"/>
      <c r="I9" s="63"/>
      <c r="J9" s="63"/>
      <c r="K9" s="63"/>
      <c r="L9" s="63"/>
      <c r="M9" s="63"/>
      <c r="N9" s="63"/>
      <c r="O9" s="63"/>
      <c r="P9" s="63"/>
      <c r="Q9" s="63"/>
      <c r="R9" s="63"/>
    </row>
    <row r="11" spans="1:18" ht="18">
      <c r="A11" s="10" t="s">
        <v>5</v>
      </c>
    </row>
    <row r="12" spans="1:18" ht="30.75" customHeight="1">
      <c r="A12" s="58" t="s">
        <v>34</v>
      </c>
      <c r="B12" s="58"/>
      <c r="C12" s="58"/>
      <c r="D12" s="58"/>
      <c r="E12" s="58"/>
      <c r="F12" s="58"/>
      <c r="G12" s="58"/>
      <c r="H12" s="58"/>
      <c r="I12" s="58"/>
      <c r="J12" s="58"/>
      <c r="K12" s="58"/>
      <c r="L12" s="58"/>
      <c r="M12" s="58"/>
      <c r="N12" s="58"/>
      <c r="O12" s="58"/>
      <c r="P12" s="58"/>
      <c r="Q12" s="58"/>
      <c r="R12" s="58"/>
    </row>
    <row r="27" spans="1:18">
      <c r="A27" t="s">
        <v>31</v>
      </c>
    </row>
    <row r="30" spans="1:18">
      <c r="A30" s="6" t="s">
        <v>15</v>
      </c>
      <c r="R30" s="13" t="s">
        <v>36</v>
      </c>
    </row>
  </sheetData>
  <mergeCells count="4">
    <mergeCell ref="A3:R3"/>
    <mergeCell ref="A6:R6"/>
    <mergeCell ref="A12:R12"/>
    <mergeCell ref="A9:R9"/>
  </mergeCells>
  <hyperlinks>
    <hyperlink ref="A30" r:id="rId1"/>
  </hyperlinks>
  <pageMargins left="0.7" right="0.7" top="0.75" bottom="0.75" header="0.3" footer="0.3"/>
  <pageSetup orientation="portrait" horizontalDpi="0" verticalDpi="0"/>
  <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topLeftCell="A2" workbookViewId="0">
      <selection activeCell="A17" sqref="A17:XFD17"/>
    </sheetView>
  </sheetViews>
  <sheetFormatPr baseColWidth="10" defaultColWidth="8.83203125" defaultRowHeight="14" x14ac:dyDescent="0"/>
  <cols>
    <col min="1" max="1" width="29" customWidth="1"/>
    <col min="2" max="2" width="3.83203125" customWidth="1"/>
    <col min="3" max="3" width="13.5" customWidth="1"/>
    <col min="4" max="4" width="10.5" customWidth="1"/>
    <col min="5" max="5" width="10.33203125" customWidth="1"/>
    <col min="6" max="11" width="3.83203125" customWidth="1"/>
    <col min="12" max="12" width="4" hidden="1" customWidth="1"/>
    <col min="13" max="14" width="8" customWidth="1"/>
    <col min="15" max="15" width="5.5" customWidth="1"/>
  </cols>
  <sheetData>
    <row r="1" spans="1:15" ht="30">
      <c r="A1" s="67" t="s">
        <v>42</v>
      </c>
      <c r="B1" s="67"/>
      <c r="C1" s="67"/>
      <c r="D1" s="67"/>
      <c r="E1" s="67"/>
      <c r="F1" s="67"/>
      <c r="G1" s="67"/>
      <c r="H1" s="67"/>
      <c r="I1" s="67"/>
      <c r="J1" s="67"/>
      <c r="K1" s="67"/>
      <c r="L1" s="67"/>
      <c r="M1" s="67"/>
      <c r="N1" s="67"/>
      <c r="O1" s="67"/>
    </row>
    <row r="3" spans="1:15">
      <c r="A3" s="12" t="s">
        <v>44</v>
      </c>
      <c r="B3" s="74" t="s">
        <v>101</v>
      </c>
      <c r="C3" s="76"/>
      <c r="D3" s="76"/>
      <c r="E3" s="76"/>
      <c r="F3" s="76"/>
      <c r="G3" s="76"/>
      <c r="H3" s="76"/>
      <c r="I3" s="75"/>
      <c r="K3" s="60" t="s">
        <v>45</v>
      </c>
      <c r="L3" s="60"/>
      <c r="M3" s="60"/>
      <c r="N3" s="85">
        <v>42697</v>
      </c>
      <c r="O3" s="75"/>
    </row>
    <row r="5" spans="1:15">
      <c r="A5" s="73" t="s">
        <v>43</v>
      </c>
      <c r="B5" s="86" t="s">
        <v>102</v>
      </c>
      <c r="C5" s="68"/>
      <c r="D5" s="68"/>
      <c r="E5" s="68"/>
      <c r="F5" s="68"/>
      <c r="G5" s="68"/>
      <c r="H5" s="68"/>
      <c r="I5" s="68"/>
      <c r="J5" s="68"/>
      <c r="K5" s="68"/>
      <c r="L5" s="68"/>
      <c r="M5" s="68"/>
      <c r="N5" s="68"/>
      <c r="O5" s="69"/>
    </row>
    <row r="6" spans="1:15" ht="36.75" customHeight="1">
      <c r="A6" s="73"/>
      <c r="B6" s="70"/>
      <c r="C6" s="71"/>
      <c r="D6" s="71"/>
      <c r="E6" s="71"/>
      <c r="F6" s="71"/>
      <c r="G6" s="71"/>
      <c r="H6" s="71"/>
      <c r="I6" s="71"/>
      <c r="J6" s="71"/>
      <c r="K6" s="71"/>
      <c r="L6" s="71"/>
      <c r="M6" s="71"/>
      <c r="N6" s="71"/>
      <c r="O6" s="72"/>
    </row>
    <row r="7" spans="1:15" ht="15" thickBot="1"/>
    <row r="8" spans="1:15" ht="16" thickTop="1" thickBot="1">
      <c r="B8" s="64" t="s">
        <v>37</v>
      </c>
      <c r="C8" s="65"/>
      <c r="D8" s="65"/>
      <c r="E8" s="65"/>
      <c r="F8" s="65"/>
      <c r="G8" s="65"/>
      <c r="H8" s="65"/>
      <c r="I8" s="65"/>
      <c r="J8" s="65"/>
      <c r="K8" s="66"/>
      <c r="L8" s="3"/>
      <c r="M8" s="64" t="s">
        <v>52</v>
      </c>
      <c r="N8" s="65"/>
      <c r="O8" s="66"/>
    </row>
    <row r="9" spans="1:15" ht="15" thickTop="1">
      <c r="A9" s="12" t="s">
        <v>30</v>
      </c>
      <c r="B9" s="31">
        <v>4</v>
      </c>
      <c r="C9" s="32">
        <v>2.5</v>
      </c>
      <c r="D9" s="33">
        <v>1.5</v>
      </c>
      <c r="E9" s="32">
        <v>1</v>
      </c>
      <c r="F9" s="33"/>
      <c r="G9" s="32"/>
      <c r="H9" s="33"/>
      <c r="I9" s="32"/>
      <c r="J9" s="33"/>
      <c r="K9" s="43"/>
      <c r="L9" s="34"/>
      <c r="M9" s="23"/>
      <c r="N9" s="37"/>
      <c r="O9" s="24"/>
    </row>
    <row r="10" spans="1:15" ht="151.5" customHeight="1" thickBot="1">
      <c r="A10" s="3"/>
      <c r="B10" s="25" t="s">
        <v>64</v>
      </c>
      <c r="C10" s="26" t="s">
        <v>65</v>
      </c>
      <c r="D10" s="27" t="s">
        <v>66</v>
      </c>
      <c r="E10" s="26" t="s">
        <v>67</v>
      </c>
      <c r="F10" s="27"/>
      <c r="G10" s="26"/>
      <c r="H10" s="27"/>
      <c r="I10" s="26"/>
      <c r="J10" s="27"/>
      <c r="K10" s="28"/>
      <c r="L10" s="35"/>
      <c r="M10" s="26" t="s">
        <v>38</v>
      </c>
      <c r="N10" s="38" t="s">
        <v>39</v>
      </c>
      <c r="O10" s="28" t="s">
        <v>40</v>
      </c>
    </row>
    <row r="11" spans="1:15" ht="15" customHeight="1" thickTop="1" thickBot="1">
      <c r="A11" s="45" t="s">
        <v>41</v>
      </c>
      <c r="B11" s="44" t="str">
        <f t="shared" ref="B11:O11" si="0">B10</f>
        <v>Per Capita Beef Consumption</v>
      </c>
      <c r="C11" s="29" t="str">
        <f t="shared" si="0"/>
        <v>Per Capita GDP</v>
      </c>
      <c r="D11" s="42" t="str">
        <f t="shared" si="0"/>
        <v>Population</v>
      </c>
      <c r="E11" s="29" t="str">
        <f t="shared" si="0"/>
        <v xml:space="preserve">Urbanization Rate </v>
      </c>
      <c r="F11" s="42">
        <f t="shared" si="0"/>
        <v>0</v>
      </c>
      <c r="G11" s="29">
        <f t="shared" si="0"/>
        <v>0</v>
      </c>
      <c r="H11" s="42">
        <f t="shared" si="0"/>
        <v>0</v>
      </c>
      <c r="I11" s="29">
        <f t="shared" si="0"/>
        <v>0</v>
      </c>
      <c r="J11" s="42">
        <f t="shared" si="0"/>
        <v>0</v>
      </c>
      <c r="K11" s="30">
        <f t="shared" si="0"/>
        <v>0</v>
      </c>
      <c r="L11" s="36">
        <f t="shared" si="0"/>
        <v>0</v>
      </c>
      <c r="M11" s="29" t="str">
        <f t="shared" si="0"/>
        <v>RAW SCORE</v>
      </c>
      <c r="N11" s="41" t="str">
        <f t="shared" si="0"/>
        <v>WEIGHTED SCORE</v>
      </c>
      <c r="O11" s="30" t="str">
        <f t="shared" si="0"/>
        <v>RANK</v>
      </c>
    </row>
    <row r="12" spans="1:15" ht="15" thickTop="1">
      <c r="A12" t="s">
        <v>73</v>
      </c>
      <c r="B12">
        <v>52.4</v>
      </c>
      <c r="C12" s="77">
        <v>6800</v>
      </c>
      <c r="D12" s="78">
        <v>1313973</v>
      </c>
      <c r="E12" s="79">
        <v>0.39</v>
      </c>
      <c r="F12" s="14"/>
      <c r="G12" s="15"/>
      <c r="H12" s="14"/>
      <c r="I12" s="15"/>
      <c r="J12" s="14"/>
      <c r="K12" s="16"/>
      <c r="L12" s="15"/>
      <c r="M12" s="15">
        <f>SUM(B12:L12)</f>
        <v>1320825.7899999998</v>
      </c>
      <c r="N12" s="39">
        <f>SUMPRODUCT((B12:L12)*($B$9:$L$9))</f>
        <v>1988169.49</v>
      </c>
      <c r="O12" s="80">
        <v>1</v>
      </c>
    </row>
    <row r="13" spans="1:15">
      <c r="A13" t="s">
        <v>99</v>
      </c>
      <c r="B13">
        <v>124.8</v>
      </c>
      <c r="C13" s="77">
        <v>41800</v>
      </c>
      <c r="D13" s="78">
        <v>298444</v>
      </c>
      <c r="E13" s="79">
        <v>0.8</v>
      </c>
      <c r="F13" s="17"/>
      <c r="G13" s="18"/>
      <c r="H13" s="17"/>
      <c r="I13" s="18"/>
      <c r="J13" s="17"/>
      <c r="K13" s="19"/>
      <c r="L13" s="18"/>
      <c r="M13" s="18">
        <f>SUM(B13:L13)</f>
        <v>340369.6</v>
      </c>
      <c r="N13" s="40">
        <f>SUMPRODUCT((B13:L13)*($B$9:$L$9))</f>
        <v>552666</v>
      </c>
      <c r="O13" s="81">
        <v>2</v>
      </c>
    </row>
    <row r="14" spans="1:15">
      <c r="A14" t="s">
        <v>71</v>
      </c>
      <c r="B14">
        <v>82.4</v>
      </c>
      <c r="C14" s="77">
        <v>8400</v>
      </c>
      <c r="D14" s="78">
        <v>188078</v>
      </c>
      <c r="E14" s="79">
        <v>0.83</v>
      </c>
      <c r="F14" s="17"/>
      <c r="G14" s="18"/>
      <c r="H14" s="17"/>
      <c r="I14" s="18"/>
      <c r="J14" s="17"/>
      <c r="K14" s="19"/>
      <c r="L14" s="18"/>
      <c r="M14" s="18">
        <f>SUM(B14:L14)</f>
        <v>196561.22999999998</v>
      </c>
      <c r="N14" s="40">
        <f>SUMPRODUCT((B14:L14)*($B$9:$L$9))</f>
        <v>303447.43</v>
      </c>
      <c r="O14" s="81">
        <v>3</v>
      </c>
    </row>
    <row r="15" spans="1:15">
      <c r="A15" t="s">
        <v>83</v>
      </c>
      <c r="B15">
        <v>43.9</v>
      </c>
      <c r="C15" s="77">
        <v>31500</v>
      </c>
      <c r="D15" s="78">
        <v>127463</v>
      </c>
      <c r="E15" s="79">
        <v>0.65</v>
      </c>
      <c r="F15" s="52"/>
      <c r="G15" s="51"/>
      <c r="H15" s="52"/>
      <c r="I15" s="51"/>
      <c r="J15" s="52"/>
      <c r="K15" s="53"/>
      <c r="L15" s="51"/>
      <c r="M15" s="51">
        <f>SUM(B15:L15)</f>
        <v>159007.54999999999</v>
      </c>
      <c r="N15" s="40">
        <f>SUMPRODUCT((B15:L15)*($B$9:$L$9))</f>
        <v>270120.75</v>
      </c>
      <c r="O15" s="82">
        <v>4</v>
      </c>
    </row>
    <row r="16" spans="1:15">
      <c r="A16" t="s">
        <v>90</v>
      </c>
      <c r="B16">
        <v>51</v>
      </c>
      <c r="C16" s="77">
        <v>11100</v>
      </c>
      <c r="D16" s="78">
        <v>142893</v>
      </c>
      <c r="E16" s="79">
        <v>0.73</v>
      </c>
      <c r="F16" s="52"/>
      <c r="G16" s="51"/>
      <c r="H16" s="52"/>
      <c r="I16" s="51"/>
      <c r="J16" s="52"/>
      <c r="K16" s="53"/>
      <c r="L16" s="51"/>
      <c r="M16" s="51">
        <f>SUM(B16:L16)</f>
        <v>154044.73000000001</v>
      </c>
      <c r="N16" s="40">
        <f>SUMPRODUCT((B16:L16)*($B$9:$L$9))</f>
        <v>242294.23</v>
      </c>
      <c r="O16" s="83">
        <v>5</v>
      </c>
    </row>
    <row r="17" spans="1:15">
      <c r="A17" t="s">
        <v>77</v>
      </c>
      <c r="B17">
        <v>82.1</v>
      </c>
      <c r="C17" s="77">
        <v>30400</v>
      </c>
      <c r="D17" s="78">
        <v>82422</v>
      </c>
      <c r="E17" s="79">
        <v>0.88</v>
      </c>
      <c r="F17" s="52"/>
      <c r="G17" s="51"/>
      <c r="H17" s="52"/>
      <c r="I17" s="51"/>
      <c r="J17" s="52"/>
      <c r="K17" s="53"/>
      <c r="L17" s="51"/>
      <c r="M17" s="51">
        <f>SUM(B17:L17)</f>
        <v>112904.98000000001</v>
      </c>
      <c r="N17" s="40">
        <f>SUMPRODUCT((B17:L17)*($B$9:$L$9))</f>
        <v>199962.28</v>
      </c>
      <c r="O17" s="83">
        <v>6</v>
      </c>
    </row>
    <row r="18" spans="1:15">
      <c r="A18" t="s">
        <v>98</v>
      </c>
      <c r="B18">
        <v>79.599999999999994</v>
      </c>
      <c r="C18" s="77">
        <v>30300</v>
      </c>
      <c r="D18" s="78">
        <v>60609</v>
      </c>
      <c r="E18" s="79">
        <v>0.89</v>
      </c>
      <c r="F18" s="52"/>
      <c r="G18" s="51"/>
      <c r="H18" s="52"/>
      <c r="I18" s="51"/>
      <c r="J18" s="52"/>
      <c r="K18" s="53"/>
      <c r="L18" s="51"/>
      <c r="M18" s="51">
        <f>SUM(B18:L18)</f>
        <v>90989.49</v>
      </c>
      <c r="N18" s="40">
        <f>SUMPRODUCT((B18:L18)*($B$9:$L$9))</f>
        <v>166982.79</v>
      </c>
      <c r="O18" s="83">
        <v>7</v>
      </c>
    </row>
    <row r="19" spans="1:15">
      <c r="A19" t="s">
        <v>76</v>
      </c>
      <c r="B19">
        <v>101.1</v>
      </c>
      <c r="C19" s="77">
        <v>29900</v>
      </c>
      <c r="D19" s="78">
        <v>60876</v>
      </c>
      <c r="E19" s="79">
        <v>0.76</v>
      </c>
      <c r="F19" s="52"/>
      <c r="G19" s="51"/>
      <c r="H19" s="52"/>
      <c r="I19" s="51"/>
      <c r="J19" s="52"/>
      <c r="K19" s="53"/>
      <c r="L19" s="51"/>
      <c r="M19" s="51">
        <f>SUM(B19:L19)</f>
        <v>90877.86</v>
      </c>
      <c r="N19" s="40">
        <f>SUMPRODUCT((B19:L19)*($B$9:$L$9))</f>
        <v>166469.16</v>
      </c>
      <c r="O19" s="83">
        <v>8</v>
      </c>
    </row>
    <row r="20" spans="1:15">
      <c r="A20" t="s">
        <v>82</v>
      </c>
      <c r="B20">
        <v>90.4</v>
      </c>
      <c r="C20" s="77">
        <v>29200</v>
      </c>
      <c r="D20" s="78">
        <v>58133</v>
      </c>
      <c r="E20" s="79">
        <v>0.67</v>
      </c>
      <c r="F20" s="52"/>
      <c r="G20" s="51"/>
      <c r="H20" s="52"/>
      <c r="I20" s="51"/>
      <c r="J20" s="52"/>
      <c r="K20" s="53"/>
      <c r="L20" s="51"/>
      <c r="M20" s="51">
        <f>SUM(B20:L20)</f>
        <v>87424.069999999992</v>
      </c>
      <c r="N20" s="40">
        <f>SUMPRODUCT((B20:L20)*($B$9:$L$9))</f>
        <v>160561.77000000002</v>
      </c>
      <c r="O20" s="83">
        <v>9</v>
      </c>
    </row>
    <row r="21" spans="1:15">
      <c r="A21" t="s">
        <v>100</v>
      </c>
      <c r="B21">
        <v>28.6</v>
      </c>
      <c r="C21" s="77">
        <v>2800</v>
      </c>
      <c r="D21" s="78">
        <v>84402</v>
      </c>
      <c r="E21" s="79">
        <v>0.26</v>
      </c>
      <c r="F21" s="52"/>
      <c r="G21" s="51"/>
      <c r="H21" s="52"/>
      <c r="I21" s="51"/>
      <c r="J21" s="52"/>
      <c r="K21" s="53"/>
      <c r="L21" s="51"/>
      <c r="M21" s="51">
        <f>SUM(B21:L21)</f>
        <v>87230.86</v>
      </c>
      <c r="N21" s="40">
        <f>SUMPRODUCT((B21:L21)*($B$9:$L$9))</f>
        <v>133717.66</v>
      </c>
      <c r="O21" s="83">
        <v>10</v>
      </c>
    </row>
    <row r="22" spans="1:15">
      <c r="A22" t="s">
        <v>96</v>
      </c>
      <c r="B22">
        <v>19.3</v>
      </c>
      <c r="C22" s="77">
        <v>8200</v>
      </c>
      <c r="D22" s="78">
        <v>70413</v>
      </c>
      <c r="E22" s="79">
        <v>0.66</v>
      </c>
      <c r="F22" s="52"/>
      <c r="G22" s="51"/>
      <c r="H22" s="52"/>
      <c r="I22" s="51"/>
      <c r="J22" s="52"/>
      <c r="K22" s="53"/>
      <c r="L22" s="51"/>
      <c r="M22" s="51">
        <f>SUM(B22:L22)</f>
        <v>78632.960000000006</v>
      </c>
      <c r="N22" s="40">
        <f>SUMPRODUCT((B22:L22)*($B$9:$L$9))</f>
        <v>126197.36</v>
      </c>
      <c r="O22" s="83">
        <v>11</v>
      </c>
    </row>
    <row r="23" spans="1:15">
      <c r="A23" t="s">
        <v>94</v>
      </c>
      <c r="B23">
        <v>118.6</v>
      </c>
      <c r="C23" s="77">
        <v>25500</v>
      </c>
      <c r="D23" s="78">
        <v>40397</v>
      </c>
      <c r="E23" s="79">
        <v>0.77</v>
      </c>
      <c r="F23" s="52"/>
      <c r="G23" s="51"/>
      <c r="H23" s="52"/>
      <c r="I23" s="51"/>
      <c r="J23" s="52"/>
      <c r="K23" s="53"/>
      <c r="L23" s="51"/>
      <c r="M23" s="51">
        <f>SUM(B23:L23)</f>
        <v>66016.37000000001</v>
      </c>
      <c r="N23" s="40">
        <f>SUMPRODUCT((B23:L23)*($B$9:$L$9))</f>
        <v>124820.67</v>
      </c>
      <c r="O23" s="83">
        <v>12</v>
      </c>
    </row>
    <row r="24" spans="1:15">
      <c r="A24" t="s">
        <v>93</v>
      </c>
      <c r="B24">
        <v>48</v>
      </c>
      <c r="C24" s="77">
        <v>20400</v>
      </c>
      <c r="D24" s="78">
        <v>48846</v>
      </c>
      <c r="E24" s="79">
        <v>0.8</v>
      </c>
      <c r="F24" s="52"/>
      <c r="G24" s="51"/>
      <c r="H24" s="52"/>
      <c r="I24" s="51"/>
      <c r="J24" s="52"/>
      <c r="K24" s="53"/>
      <c r="L24" s="51"/>
      <c r="M24" s="51">
        <f>SUM(B24:L24)</f>
        <v>69294.8</v>
      </c>
      <c r="N24" s="40">
        <f>SUMPRODUCT((B24:L24)*($B$9:$L$9))</f>
        <v>124461.8</v>
      </c>
      <c r="O24" s="83">
        <v>13</v>
      </c>
    </row>
    <row r="25" spans="1:15">
      <c r="A25" t="s">
        <v>97</v>
      </c>
      <c r="B25">
        <v>74.400000000000006</v>
      </c>
      <c r="C25" s="77">
        <v>43400</v>
      </c>
      <c r="D25" s="78">
        <v>2602</v>
      </c>
      <c r="E25" s="79">
        <v>0.85</v>
      </c>
      <c r="F25" s="52"/>
      <c r="G25" s="51"/>
      <c r="H25" s="52"/>
      <c r="I25" s="51"/>
      <c r="J25" s="52"/>
      <c r="K25" s="53"/>
      <c r="L25" s="51"/>
      <c r="M25" s="51">
        <f>SUM(B25:L25)</f>
        <v>46077.25</v>
      </c>
      <c r="N25" s="40">
        <f>SUMPRODUCT((B25:L25)*($B$9:$L$9))</f>
        <v>112701.45000000001</v>
      </c>
      <c r="O25" s="83">
        <v>14</v>
      </c>
    </row>
    <row r="26" spans="1:15">
      <c r="A26" t="s">
        <v>80</v>
      </c>
      <c r="B26">
        <v>106.3</v>
      </c>
      <c r="C26" s="77">
        <v>41000</v>
      </c>
      <c r="D26" s="78">
        <v>4062</v>
      </c>
      <c r="E26" s="79">
        <v>0.6</v>
      </c>
      <c r="F26" s="52"/>
      <c r="G26" s="51"/>
      <c r="H26" s="52"/>
      <c r="I26" s="51"/>
      <c r="J26" s="52"/>
      <c r="K26" s="53"/>
      <c r="L26" s="51"/>
      <c r="M26" s="51">
        <f>SUM(B26:L26)</f>
        <v>45168.9</v>
      </c>
      <c r="N26" s="40">
        <f>SUMPRODUCT((B26:L26)*($B$9:$L$9))</f>
        <v>109018.8</v>
      </c>
      <c r="O26" s="83">
        <v>15</v>
      </c>
    </row>
    <row r="27" spans="1:15">
      <c r="A27" t="s">
        <v>86</v>
      </c>
      <c r="B27">
        <v>89.3</v>
      </c>
      <c r="C27" s="77">
        <v>30500</v>
      </c>
      <c r="D27" s="78">
        <v>16491</v>
      </c>
      <c r="E27" s="79">
        <v>0.66</v>
      </c>
      <c r="F27" s="52"/>
      <c r="G27" s="51"/>
      <c r="H27" s="52"/>
      <c r="I27" s="51"/>
      <c r="J27" s="52"/>
      <c r="K27" s="53"/>
      <c r="L27" s="51"/>
      <c r="M27" s="51">
        <f>SUM(B27:L27)</f>
        <v>47080.960000000006</v>
      </c>
      <c r="N27" s="40">
        <f>SUMPRODUCT((B27:L27)*($B$9:$L$9))</f>
        <v>101344.36</v>
      </c>
      <c r="O27" s="83">
        <v>16</v>
      </c>
    </row>
    <row r="28" spans="1:15">
      <c r="A28" t="s">
        <v>92</v>
      </c>
      <c r="B28">
        <v>39</v>
      </c>
      <c r="C28" s="77">
        <v>12000</v>
      </c>
      <c r="D28" s="78">
        <v>44187</v>
      </c>
      <c r="E28" s="79">
        <v>0.56999999999999995</v>
      </c>
      <c r="F28" s="52"/>
      <c r="G28" s="51"/>
      <c r="H28" s="52"/>
      <c r="I28" s="51"/>
      <c r="J28" s="52"/>
      <c r="K28" s="53"/>
      <c r="L28" s="51"/>
      <c r="M28" s="51">
        <f>SUM(B28:L28)</f>
        <v>56226.57</v>
      </c>
      <c r="N28" s="40">
        <f>SUMPRODUCT((B28:L28)*($B$9:$L$9))</f>
        <v>96437.07</v>
      </c>
      <c r="O28" s="83">
        <v>17</v>
      </c>
    </row>
    <row r="29" spans="1:15">
      <c r="A29" t="s">
        <v>70</v>
      </c>
      <c r="B29">
        <v>86.1</v>
      </c>
      <c r="C29" s="77">
        <v>31400</v>
      </c>
      <c r="D29" s="78">
        <v>10379</v>
      </c>
      <c r="E29" s="79">
        <v>0.97</v>
      </c>
      <c r="F29" s="52"/>
      <c r="G29" s="51"/>
      <c r="H29" s="52"/>
      <c r="I29" s="51"/>
      <c r="J29" s="52"/>
      <c r="K29" s="53"/>
      <c r="L29" s="51"/>
      <c r="M29" s="51">
        <f>SUM(B29:L29)</f>
        <v>41866.07</v>
      </c>
      <c r="N29" s="40">
        <f>SUMPRODUCT((B29:L29)*($B$9:$L$9))</f>
        <v>94413.87</v>
      </c>
      <c r="O29" s="83">
        <v>18</v>
      </c>
    </row>
    <row r="30" spans="1:15">
      <c r="A30" t="s">
        <v>68</v>
      </c>
      <c r="B30">
        <v>97.6</v>
      </c>
      <c r="C30" s="77">
        <v>13100</v>
      </c>
      <c r="D30" s="78">
        <v>39921</v>
      </c>
      <c r="E30" s="79">
        <v>0.9</v>
      </c>
      <c r="F30" s="52"/>
      <c r="G30" s="51"/>
      <c r="H30" s="52"/>
      <c r="I30" s="51"/>
      <c r="J30" s="52"/>
      <c r="K30" s="53"/>
      <c r="L30" s="51"/>
      <c r="M30" s="51">
        <f>SUM(B30:L30)</f>
        <v>53119.5</v>
      </c>
      <c r="N30" s="40">
        <f>SUMPRODUCT((B30:L30)*($B$9:$L$9))</f>
        <v>93022.799999999988</v>
      </c>
      <c r="O30" s="83">
        <v>19</v>
      </c>
    </row>
    <row r="31" spans="1:15">
      <c r="A31" t="s">
        <v>95</v>
      </c>
      <c r="B31">
        <v>72.900000000000006</v>
      </c>
      <c r="C31" s="77">
        <v>32300</v>
      </c>
      <c r="D31" s="78">
        <v>7523</v>
      </c>
      <c r="E31" s="79">
        <v>0.68</v>
      </c>
      <c r="F31" s="52"/>
      <c r="G31" s="51"/>
      <c r="H31" s="52"/>
      <c r="I31" s="51"/>
      <c r="J31" s="52"/>
      <c r="K31" s="53"/>
      <c r="L31" s="51"/>
      <c r="M31" s="51">
        <f>SUM(B31:L31)</f>
        <v>39896.58</v>
      </c>
      <c r="N31" s="40">
        <f>SUMPRODUCT((B31:L31)*($B$9:$L$9))</f>
        <v>92326.78</v>
      </c>
      <c r="O31" s="83">
        <v>20</v>
      </c>
    </row>
    <row r="32" spans="1:15">
      <c r="A32" t="s">
        <v>88</v>
      </c>
      <c r="B32">
        <v>78.099999999999994</v>
      </c>
      <c r="C32" s="77">
        <v>13300</v>
      </c>
      <c r="D32" s="78">
        <v>38536</v>
      </c>
      <c r="E32" s="79">
        <v>0.62</v>
      </c>
      <c r="F32" s="52"/>
      <c r="G32" s="51"/>
      <c r="H32" s="52"/>
      <c r="I32" s="51"/>
      <c r="J32" s="52"/>
      <c r="K32" s="53"/>
      <c r="L32" s="51"/>
      <c r="M32" s="51">
        <f>SUM(B32:L32)</f>
        <v>51914.720000000001</v>
      </c>
      <c r="N32" s="40">
        <f>SUMPRODUCT((B32:L32)*($B$9:$L$9))</f>
        <v>91367.01999999999</v>
      </c>
      <c r="O32" s="83">
        <v>21</v>
      </c>
    </row>
    <row r="33" spans="1:15">
      <c r="A33" t="s">
        <v>91</v>
      </c>
      <c r="B33">
        <v>71.099999999999994</v>
      </c>
      <c r="C33" s="77">
        <v>28100</v>
      </c>
      <c r="D33" s="78">
        <v>4492</v>
      </c>
      <c r="E33" s="79">
        <v>1</v>
      </c>
      <c r="F33" s="52"/>
      <c r="G33" s="51"/>
      <c r="H33" s="52"/>
      <c r="I33" s="51"/>
      <c r="J33" s="52"/>
      <c r="K33" s="53"/>
      <c r="L33" s="51"/>
      <c r="M33" s="51">
        <f>SUM(B33:L33)</f>
        <v>32664.1</v>
      </c>
      <c r="N33" s="40">
        <f>SUMPRODUCT((B33:L33)*($B$9:$L$9))</f>
        <v>77273.399999999994</v>
      </c>
      <c r="O33" s="83">
        <v>22</v>
      </c>
    </row>
    <row r="34" spans="1:15">
      <c r="A34" t="s">
        <v>78</v>
      </c>
      <c r="B34">
        <v>78.7</v>
      </c>
      <c r="C34" s="77">
        <v>22200</v>
      </c>
      <c r="D34" s="78">
        <v>10688</v>
      </c>
      <c r="E34" s="79">
        <v>0.61</v>
      </c>
      <c r="F34" s="52"/>
      <c r="G34" s="51"/>
      <c r="H34" s="52"/>
      <c r="I34" s="51"/>
      <c r="J34" s="52"/>
      <c r="K34" s="53"/>
      <c r="L34" s="51"/>
      <c r="M34" s="51">
        <f>SUM(B34:L34)</f>
        <v>32967.31</v>
      </c>
      <c r="N34" s="40">
        <f>SUMPRODUCT((B34:L34)*($B$9:$L$9))</f>
        <v>71847.41</v>
      </c>
      <c r="O34" s="83">
        <v>23</v>
      </c>
    </row>
    <row r="35" spans="1:15">
      <c r="A35" t="s">
        <v>81</v>
      </c>
      <c r="B35">
        <v>97.1</v>
      </c>
      <c r="C35" s="77">
        <v>24600</v>
      </c>
      <c r="D35" s="78">
        <v>6352</v>
      </c>
      <c r="E35" s="79">
        <v>0.92</v>
      </c>
      <c r="F35" s="52"/>
      <c r="G35" s="51"/>
      <c r="H35" s="52"/>
      <c r="I35" s="51"/>
      <c r="J35" s="52"/>
      <c r="K35" s="53"/>
      <c r="L35" s="51"/>
      <c r="M35" s="51">
        <f>SUM(B35:L35)</f>
        <v>31050.019999999997</v>
      </c>
      <c r="N35" s="40">
        <f>SUMPRODUCT((B35:L35)*($B$9:$L$9))</f>
        <v>71417.319999999992</v>
      </c>
      <c r="O35" s="83">
        <v>24</v>
      </c>
    </row>
    <row r="36" spans="1:15">
      <c r="A36" t="s">
        <v>85</v>
      </c>
      <c r="B36">
        <v>50.9</v>
      </c>
      <c r="C36" s="77">
        <v>12100</v>
      </c>
      <c r="D36" s="78">
        <v>24385</v>
      </c>
      <c r="E36" s="79">
        <v>0.64</v>
      </c>
      <c r="F36" s="52"/>
      <c r="G36" s="51"/>
      <c r="H36" s="52"/>
      <c r="I36" s="51"/>
      <c r="J36" s="52"/>
      <c r="K36" s="53"/>
      <c r="L36" s="51"/>
      <c r="M36" s="51">
        <f>SUM(B36:L36)</f>
        <v>36536.54</v>
      </c>
      <c r="N36" s="40">
        <f>SUMPRODUCT((B36:L36)*($B$9:$L$9))</f>
        <v>67031.740000000005</v>
      </c>
      <c r="O36" s="83">
        <v>25</v>
      </c>
    </row>
    <row r="37" spans="1:15">
      <c r="A37" t="s">
        <v>89</v>
      </c>
      <c r="B37">
        <v>91.1</v>
      </c>
      <c r="C37" s="77">
        <v>19300</v>
      </c>
      <c r="D37" s="78">
        <v>10605</v>
      </c>
      <c r="E37" s="79">
        <v>0.55000000000000004</v>
      </c>
      <c r="F37" s="52"/>
      <c r="G37" s="51"/>
      <c r="H37" s="52"/>
      <c r="I37" s="51"/>
      <c r="J37" s="52"/>
      <c r="K37" s="53"/>
      <c r="L37" s="51"/>
      <c r="M37" s="51">
        <f>SUM(B37:L37)</f>
        <v>29996.649999999998</v>
      </c>
      <c r="N37" s="40">
        <f>SUMPRODUCT((B37:L37)*($B$9:$L$9))</f>
        <v>64522.450000000004</v>
      </c>
      <c r="O37" s="83">
        <v>26</v>
      </c>
    </row>
    <row r="38" spans="1:15">
      <c r="A38" t="s">
        <v>75</v>
      </c>
      <c r="B38">
        <v>77.3</v>
      </c>
      <c r="C38" s="77">
        <v>19500</v>
      </c>
      <c r="D38" s="78">
        <v>10235</v>
      </c>
      <c r="E38" s="79">
        <v>0.74</v>
      </c>
      <c r="F38" s="52"/>
      <c r="G38" s="51"/>
      <c r="H38" s="52"/>
      <c r="I38" s="51"/>
      <c r="J38" s="52"/>
      <c r="K38" s="53"/>
      <c r="L38" s="51"/>
      <c r="M38" s="51">
        <f>SUM(B38:L38)</f>
        <v>29813.040000000001</v>
      </c>
      <c r="N38" s="40">
        <f>SUMPRODUCT((B38:L38)*($B$9:$L$9))</f>
        <v>64412.439999999995</v>
      </c>
      <c r="O38" s="83">
        <v>27</v>
      </c>
    </row>
    <row r="39" spans="1:15">
      <c r="A39" t="s">
        <v>79</v>
      </c>
      <c r="B39">
        <v>100.7</v>
      </c>
      <c r="C39" s="77">
        <v>16300</v>
      </c>
      <c r="D39" s="78">
        <v>9981</v>
      </c>
      <c r="E39" s="79">
        <v>0.65</v>
      </c>
      <c r="F39" s="52"/>
      <c r="G39" s="51"/>
      <c r="H39" s="52"/>
      <c r="I39" s="51"/>
      <c r="J39" s="52"/>
      <c r="K39" s="53"/>
      <c r="L39" s="51"/>
      <c r="M39" s="51">
        <f>SUM(B39:L39)</f>
        <v>26382.350000000002</v>
      </c>
      <c r="N39" s="40">
        <f>SUMPRODUCT((B39:L39)*($B$9:$L$9))</f>
        <v>56124.950000000004</v>
      </c>
      <c r="O39" s="83">
        <v>28</v>
      </c>
    </row>
    <row r="40" spans="1:15">
      <c r="A40" t="s">
        <v>72</v>
      </c>
      <c r="B40">
        <v>66.400000000000006</v>
      </c>
      <c r="C40" s="77">
        <v>11300</v>
      </c>
      <c r="D40" s="78">
        <v>16134</v>
      </c>
      <c r="E40" s="79">
        <v>0.87</v>
      </c>
      <c r="F40" s="52"/>
      <c r="G40" s="51"/>
      <c r="H40" s="52"/>
      <c r="I40" s="51"/>
      <c r="J40" s="52"/>
      <c r="K40" s="53"/>
      <c r="L40" s="51"/>
      <c r="M40" s="51">
        <f>SUM(B40:L40)</f>
        <v>27501.27</v>
      </c>
      <c r="N40" s="40">
        <f>SUMPRODUCT((B40:L40)*($B$9:$L$9))</f>
        <v>52717.47</v>
      </c>
      <c r="O40" s="83">
        <v>29</v>
      </c>
    </row>
    <row r="41" spans="1:15">
      <c r="A41" t="s">
        <v>84</v>
      </c>
      <c r="B41">
        <v>60.2</v>
      </c>
      <c r="C41" s="77">
        <v>19200</v>
      </c>
      <c r="D41" s="78">
        <v>2418</v>
      </c>
      <c r="E41" s="79">
        <v>0.96</v>
      </c>
      <c r="F41" s="52"/>
      <c r="G41" s="51"/>
      <c r="H41" s="52"/>
      <c r="I41" s="51"/>
      <c r="J41" s="52"/>
      <c r="K41" s="53"/>
      <c r="L41" s="51"/>
      <c r="M41" s="51">
        <f>SUM(B41:L41)</f>
        <v>21679.16</v>
      </c>
      <c r="N41" s="40">
        <f>SUMPRODUCT((B41:L41)*($B$9:$L$9))</f>
        <v>51868.76</v>
      </c>
      <c r="O41" s="83">
        <v>30</v>
      </c>
    </row>
    <row r="42" spans="1:15">
      <c r="A42" t="s">
        <v>69</v>
      </c>
      <c r="B42">
        <v>123.6</v>
      </c>
      <c r="C42" s="77">
        <v>20200</v>
      </c>
      <c r="D42">
        <v>303</v>
      </c>
      <c r="E42" s="79">
        <v>0.89</v>
      </c>
      <c r="F42" s="52"/>
      <c r="G42" s="51"/>
      <c r="H42" s="52"/>
      <c r="I42" s="51"/>
      <c r="J42" s="52"/>
      <c r="K42" s="53"/>
      <c r="L42" s="51"/>
      <c r="M42" s="51">
        <f>SUM(B42:L42)</f>
        <v>20627.489999999998</v>
      </c>
      <c r="N42" s="40">
        <f>SUMPRODUCT((B42:L42)*($B$9:$L$9))</f>
        <v>51449.79</v>
      </c>
      <c r="O42" s="83">
        <v>31</v>
      </c>
    </row>
    <row r="43" spans="1:15">
      <c r="A43" t="s">
        <v>74</v>
      </c>
      <c r="B43">
        <v>40.4</v>
      </c>
      <c r="C43" s="77">
        <v>11100</v>
      </c>
      <c r="D43" s="78">
        <v>4075</v>
      </c>
      <c r="E43" s="79">
        <v>0.61</v>
      </c>
      <c r="F43" s="52"/>
      <c r="G43" s="51"/>
      <c r="H43" s="52"/>
      <c r="I43" s="51"/>
      <c r="J43" s="52"/>
      <c r="K43" s="53"/>
      <c r="L43" s="51"/>
      <c r="M43" s="51">
        <f>SUM(B43:L43)</f>
        <v>15216.01</v>
      </c>
      <c r="N43" s="40">
        <f>SUMPRODUCT((B43:L43)*($B$9:$L$9))</f>
        <v>34024.71</v>
      </c>
      <c r="O43" s="83">
        <v>32</v>
      </c>
    </row>
    <row r="44" spans="1:15" ht="15" thickBot="1">
      <c r="A44" t="s">
        <v>87</v>
      </c>
      <c r="B44">
        <v>54.5</v>
      </c>
      <c r="C44" s="77">
        <v>7200</v>
      </c>
      <c r="D44" s="78">
        <v>3191</v>
      </c>
      <c r="E44" s="79">
        <v>0.56999999999999995</v>
      </c>
      <c r="F44" s="20"/>
      <c r="G44" s="21"/>
      <c r="H44" s="20"/>
      <c r="I44" s="21"/>
      <c r="J44" s="20"/>
      <c r="K44" s="22"/>
      <c r="L44" s="21"/>
      <c r="M44" s="51">
        <f>SUM(B44:L44)</f>
        <v>10446.07</v>
      </c>
      <c r="N44" s="40">
        <f>SUMPRODUCT((B44:L44)*($B$9:$L$9))</f>
        <v>23005.07</v>
      </c>
      <c r="O44" s="84">
        <v>33</v>
      </c>
    </row>
    <row r="45" spans="1:15" ht="15" thickTop="1"/>
  </sheetData>
  <autoFilter ref="A11:O11">
    <sortState ref="A12:O44">
      <sortCondition descending="1" ref="N11:N44"/>
    </sortState>
  </autoFilter>
  <mergeCells count="8">
    <mergeCell ref="B8:K8"/>
    <mergeCell ref="A1:O1"/>
    <mergeCell ref="B5:O6"/>
    <mergeCell ref="A5:A6"/>
    <mergeCell ref="K3:M3"/>
    <mergeCell ref="N3:O3"/>
    <mergeCell ref="M8:O8"/>
    <mergeCell ref="B3:I3"/>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Instructions</vt:lpstr>
      <vt:lpstr>Criteria Selection</vt:lpstr>
      <vt:lpstr>Transpose Criteria</vt:lpstr>
      <vt:lpstr>Decision Matrix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2016-11-24T04:19:12Z</dcterms:modified>
</cp:coreProperties>
</file>