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1"/>
  </bookViews>
  <sheets>
    <sheet name="形式发票" sheetId="1" state="hidden" r:id="rId3"/>
    <sheet name="产品目录" sheetId="2" r:id="rId4"/>
    <sheet name="客户样品" sheetId="3" r:id="rId5"/>
    <sheet name="箱单" sheetId="4" state="hidden" r:id="rId6"/>
    <sheet name="保险" sheetId="5" state="hidden" r:id="rId7"/>
    <sheet name="托单" sheetId="6" state="hidden" r:id="rId8"/>
    <sheet name="CERT. TO ITOCHU" sheetId="7" state="hidden" r:id="rId9"/>
  </sheets>
</workbook>
</file>

<file path=xl/sharedStrings.xml><?xml version="1.0" encoding="utf-8"?>
<sst xmlns="http://schemas.openxmlformats.org/spreadsheetml/2006/main" count="339" uniqueCount="339">
  <si>
    <t/>
  </si>
  <si>
    <t>WJWG08A032</t>
  </si>
  <si>
    <t>货代公司：</t>
  </si>
  <si>
    <t>联系人：</t>
  </si>
  <si>
    <t>联系电话：</t>
  </si>
  <si>
    <t>发货公司：</t>
  </si>
  <si>
    <t>吴江博奕</t>
  </si>
  <si>
    <t>陈利根</t>
  </si>
  <si>
    <t>F：0512-63318125</t>
  </si>
  <si>
    <t>工厂：</t>
  </si>
  <si>
    <t>装箱地址：</t>
  </si>
  <si>
    <t>船运日期：</t>
  </si>
  <si>
    <t>送货日期：</t>
  </si>
  <si>
    <t>装运港：</t>
  </si>
  <si>
    <t>WUJIANG</t>
  </si>
  <si>
    <t>目的港：</t>
  </si>
  <si>
    <t>JAKARTA</t>
  </si>
  <si>
    <t>出货方式：</t>
  </si>
  <si>
    <t>空运</t>
  </si>
  <si>
    <t>品名：</t>
  </si>
  <si>
    <t>亚麻竹纤维布</t>
  </si>
  <si>
    <t>门幅：</t>
  </si>
  <si>
    <t xml:space="preserve">56 PCT LINEN 44 RAYON BAMBOO WOVEN FABRIC </t>
  </si>
  <si>
    <t>WIDTH:53/54 INCHES</t>
  </si>
  <si>
    <t>C3514</t>
  </si>
  <si>
    <t>STYLE NO. CD758-B</t>
  </si>
  <si>
    <t>数量：</t>
  </si>
  <si>
    <t>MTRS</t>
  </si>
  <si>
    <t>件数：</t>
  </si>
  <si>
    <t>BALES</t>
  </si>
  <si>
    <t>毛重：</t>
  </si>
  <si>
    <t>KGS</t>
  </si>
  <si>
    <t>体积：</t>
  </si>
  <si>
    <t>CBM</t>
  </si>
  <si>
    <t>发货人：</t>
  </si>
  <si>
    <t xml:space="preserve">WUJIANG WIN GAME I/E CO., LTD. </t>
  </si>
  <si>
    <t xml:space="preserve">16-89 MEILIGONGYU ZHONG YING ROAD WUJIANG,SUZHOU,CHINA  </t>
  </si>
  <si>
    <t>SWIFT: BKCHCNBJ95B</t>
  </si>
  <si>
    <t>收货人：</t>
  </si>
  <si>
    <t>PT DAESE GAMIN</t>
  </si>
  <si>
    <t>JL.H. IBRAHIM ADJIE NO.90</t>
  </si>
  <si>
    <t>BANDUNG,INONESIA</t>
  </si>
  <si>
    <t>通知人：</t>
  </si>
  <si>
    <t>SAME AS CONSIGNEE</t>
  </si>
  <si>
    <t>唛头：</t>
  </si>
  <si>
    <t>ORDER NO. C3514</t>
  </si>
  <si>
    <t>PO#</t>
  </si>
  <si>
    <t xml:space="preserve">COLOR NO. </t>
  </si>
  <si>
    <t>LOT AND ROLL NO.</t>
  </si>
  <si>
    <t>ROLL QTY(M):</t>
  </si>
  <si>
    <t>RN-90704</t>
  </si>
  <si>
    <t>MADE IN CHINA</t>
  </si>
  <si>
    <t>REMARK:</t>
  </si>
  <si>
    <t>FREIGHT PREPAID</t>
  </si>
  <si>
    <t xml:space="preserve">APPLICATION: ITOCHU PROMINENT USA LLC 1411 BROADWAY, </t>
  </si>
  <si>
    <t>7TH FL NEW YORK, NY 10018 US</t>
  </si>
  <si>
    <t>kentCode0</t>
  </si>
  <si>
    <t>codeChina</t>
  </si>
  <si>
    <t>nameRussia</t>
  </si>
  <si>
    <t>nameEnglish</t>
  </si>
  <si>
    <t>nameChinese</t>
  </si>
  <si>
    <t>subCat</t>
  </si>
  <si>
    <t>priceChinaKG</t>
  </si>
  <si>
    <t>priceChinaMeter</t>
  </si>
  <si>
    <t>中国底价（公斤）转换</t>
  </si>
  <si>
    <t>米数/kg</t>
  </si>
  <si>
    <t>width</t>
  </si>
  <si>
    <t>gram</t>
  </si>
  <si>
    <t>运输（人民币）每公斤</t>
  </si>
  <si>
    <t>运输（美金）每公斤</t>
  </si>
  <si>
    <t>汇率</t>
  </si>
  <si>
    <t>比什凯克成本（公斤 美金）</t>
  </si>
  <si>
    <t>比什凯克成本（米 美金）</t>
  </si>
  <si>
    <t>比什凯克报价（公斤 美金）</t>
  </si>
  <si>
    <t>比什凯克报价（米 美金）</t>
  </si>
  <si>
    <t>利润</t>
  </si>
  <si>
    <t>90% discount bkk</t>
  </si>
  <si>
    <t>100% downpayment from China</t>
  </si>
  <si>
    <t>30% downpayment from China(业务员需要确认，大于5000美金）</t>
  </si>
  <si>
    <t>&gt;100 rolls</t>
  </si>
  <si>
    <t>payment method(platform)</t>
  </si>
  <si>
    <t>meter/kg</t>
  </si>
  <si>
    <t>logist</t>
  </si>
  <si>
    <t>exchange rate</t>
  </si>
  <si>
    <t>/kg</t>
  </si>
  <si>
    <t>/meter</t>
  </si>
  <si>
    <t>100% ship from China (&gt;20 rolls)</t>
  </si>
  <si>
    <t>50% downpayment from China (20 rolls)</t>
  </si>
  <si>
    <t>kentL07112023010</t>
  </si>
  <si>
    <t>lapsha</t>
  </si>
  <si>
    <t>罗纹</t>
  </si>
  <si>
    <t xml:space="preserve"> 8*5</t>
  </si>
  <si>
    <t>zaifu</t>
  </si>
  <si>
    <t>华夫格</t>
  </si>
  <si>
    <t>小格子</t>
  </si>
  <si>
    <t>绒布</t>
  </si>
  <si>
    <t>双面绒</t>
  </si>
  <si>
    <t>百褶条</t>
  </si>
  <si>
    <t>大姐</t>
  </si>
  <si>
    <t>牙签条</t>
  </si>
  <si>
    <t>涤弹力汗布</t>
  </si>
  <si>
    <t>牛奶丝</t>
  </si>
  <si>
    <t>库存 无成本 按1.4卖</t>
  </si>
  <si>
    <t>棉</t>
  </si>
  <si>
    <t>全棉厚沙卡</t>
  </si>
  <si>
    <t>98tc6572</t>
  </si>
  <si>
    <t>tc棉涤弹力超柔</t>
  </si>
  <si>
    <t>棉弹力</t>
  </si>
  <si>
    <t>高密府绸仿天丝</t>
  </si>
  <si>
    <t>府绸仿天丝</t>
  </si>
  <si>
    <t>tc棉涤细斜</t>
  </si>
  <si>
    <t>98tc8022</t>
  </si>
  <si>
    <t>棉涤高俯</t>
  </si>
  <si>
    <t>100%天丝</t>
  </si>
  <si>
    <t>98tc6560</t>
  </si>
  <si>
    <t>棉涤厚纱卡</t>
  </si>
  <si>
    <t>98tc6536</t>
  </si>
  <si>
    <t>98cvc6042</t>
  </si>
  <si>
    <t>cvc府绸</t>
  </si>
  <si>
    <t>精梳澳棉仿天丝</t>
  </si>
  <si>
    <t>98cvc6060</t>
  </si>
  <si>
    <t>cvc棉涤沙卡</t>
  </si>
  <si>
    <t>亲肤精棉</t>
  </si>
  <si>
    <t>贡缎仿天丝</t>
  </si>
  <si>
    <t>98tc6565</t>
  </si>
  <si>
    <t>抗皱弹力纱卡</t>
  </si>
  <si>
    <t>平纹仿天丝</t>
  </si>
  <si>
    <t>98cvc6041</t>
  </si>
  <si>
    <t>cvc粗斜</t>
  </si>
  <si>
    <t>高密斜仿天丝</t>
  </si>
  <si>
    <t>斜纹全工艺</t>
  </si>
  <si>
    <t>亲肤精面</t>
  </si>
  <si>
    <t>98cvc6040</t>
  </si>
  <si>
    <t>cvc细斜</t>
  </si>
  <si>
    <t>98tc6535+</t>
  </si>
  <si>
    <t>棉涤府绸</t>
  </si>
  <si>
    <t>98tc8094</t>
  </si>
  <si>
    <t>超柔仿天丝</t>
  </si>
  <si>
    <t>98tc6536+</t>
  </si>
  <si>
    <t>棉涤高府</t>
  </si>
  <si>
    <t>98tc6537</t>
  </si>
  <si>
    <t>棉涤斜纹</t>
  </si>
  <si>
    <t>98tc6535</t>
  </si>
  <si>
    <t>全工艺</t>
  </si>
  <si>
    <t>府绸全工艺</t>
  </si>
  <si>
    <t>98tc8020</t>
  </si>
  <si>
    <t>棉涤薄府</t>
  </si>
  <si>
    <t>秘鲁棉</t>
  </si>
  <si>
    <t>1092#</t>
  </si>
  <si>
    <t>羽绒服</t>
  </si>
  <si>
    <t>77H16#</t>
  </si>
  <si>
    <t>44h11</t>
  </si>
  <si>
    <t>kentl1024</t>
  </si>
  <si>
    <t>棉呢绒</t>
  </si>
  <si>
    <t>77H13#</t>
  </si>
  <si>
    <t>NS5000-3</t>
  </si>
  <si>
    <t>D046#</t>
  </si>
  <si>
    <t>尼龙四面弹</t>
  </si>
  <si>
    <t>T8002#</t>
  </si>
  <si>
    <t>WUJIANG WIN GAME I/E CO., LTD.</t>
  </si>
  <si>
    <t>形 式 发 票</t>
  </si>
  <si>
    <t>PROFORMA INVOICE</t>
  </si>
  <si>
    <t xml:space="preserve">ITOCHU PROMINENT USA LLC  </t>
  </si>
  <si>
    <t xml:space="preserve">1411  BROADWAY, 7TH FL  </t>
  </si>
  <si>
    <t>NEW YORK, NY 10018 US</t>
  </si>
  <si>
    <t>VIA:</t>
  </si>
  <si>
    <t>TIANJIN</t>
  </si>
  <si>
    <t>开证银行（Issued by）：</t>
  </si>
  <si>
    <t>1.货物名称、规格、数量、单价和金额</t>
  </si>
  <si>
    <t>唛头号码</t>
  </si>
  <si>
    <t>数量与货物名称</t>
  </si>
  <si>
    <t>数量</t>
  </si>
  <si>
    <t>单价</t>
  </si>
  <si>
    <t>金额</t>
  </si>
  <si>
    <t>MARKS &amp; NO.</t>
  </si>
  <si>
    <t>DESCRIPTION &amp; SPECIFICATION</t>
  </si>
  <si>
    <t>QUANTITY</t>
  </si>
  <si>
    <t>UNIT PRICE</t>
  </si>
  <si>
    <t>AMOUNT</t>
  </si>
  <si>
    <t>HEBEI FANMEI GARMENTS CO.,LTD</t>
  </si>
  <si>
    <t>CIP TIANJIN</t>
  </si>
  <si>
    <t>STYLE TFM 1485</t>
  </si>
  <si>
    <t>100 PCT LINEN WOVEN FABRIC</t>
  </si>
  <si>
    <t>ORDER C3650/4500090697</t>
  </si>
  <si>
    <t>ORDER/PO# C3650/4500090697</t>
  </si>
  <si>
    <t>COMPOSITION  100PCT LINEN</t>
  </si>
  <si>
    <t>STYLE NO. TFM 1485</t>
  </si>
  <si>
    <t>DESTINATION CHINA</t>
  </si>
  <si>
    <t>WIDTH:54/55"</t>
  </si>
  <si>
    <t>ZROH NO. 47657 TAN-7IX/J4Z0002</t>
  </si>
  <si>
    <t>/MTR</t>
  </si>
  <si>
    <t>RN90704</t>
  </si>
  <si>
    <t>中文品名：亚麻布54/55"</t>
  </si>
  <si>
    <t>H.S.: 53091900</t>
  </si>
  <si>
    <t xml:space="preserve">买方(THE BUYERS):   </t>
  </si>
  <si>
    <t>卖方(THE SELLERS):</t>
  </si>
  <si>
    <t xml:space="preserve">  16-89 MEILIGONGYU ZHONG YING ROAD WUJIANG,SUZHOU,CHINA</t>
  </si>
  <si>
    <t>CERTIFICATE</t>
  </si>
  <si>
    <t xml:space="preserve">DATE: NOV.10.2008         </t>
  </si>
  <si>
    <t>L/C# :</t>
  </si>
  <si>
    <t>INVOICE#: WJWG08A026</t>
  </si>
  <si>
    <t>DESCRIPTION OF GOODS: 100PCT LINEN  FABRIC</t>
  </si>
  <si>
    <t>QUANTITY: 3529MTRS</t>
  </si>
  <si>
    <t>AMOUNT: USD12704.40</t>
  </si>
  <si>
    <t>WE STATE THAT SHIPPING DOCUMENTS LISTED BELOW HAVE BEEN SENT TO ITOCHU PROMINENT USA LLC.,</t>
  </si>
  <si>
    <t xml:space="preserve">1411 BROADWAY 7TH FLOOR, NEW YORK, NY 10018 ATTN. BARBARA BEGLEITER BY DHL COURIER EXPRESS </t>
  </si>
  <si>
    <t xml:space="preserve">SERVICE WITHIN 4 DAYS AFTER SHIPMENT. </t>
  </si>
  <si>
    <t>A.  ORIGINAL SIGNED COMMERCIAL INVOICE AND 3 COPIES.</t>
  </si>
  <si>
    <t>B.  ORIGINAL SIGNED PACKING LIST AND 3 COPIES.</t>
  </si>
  <si>
    <t xml:space="preserve">C. ORIGINAL TRUCK RECEIPT </t>
  </si>
  <si>
    <t xml:space="preserve">D. 1/2 TRUCK INSURANCE POLICY </t>
  </si>
  <si>
    <t>kent code</t>
  </si>
  <si>
    <t>code from</t>
  </si>
  <si>
    <t>Russian name</t>
  </si>
  <si>
    <t>English name</t>
  </si>
  <si>
    <t>Chinese name(big cat)</t>
  </si>
  <si>
    <t>中国底价（公斤）rmb 针织</t>
  </si>
  <si>
    <t>中国底价（米）rmb 梭织</t>
  </si>
  <si>
    <t>门幅（cm）</t>
  </si>
  <si>
    <t>克重（g）</t>
  </si>
  <si>
    <t>client</t>
  </si>
  <si>
    <t>staff</t>
  </si>
  <si>
    <t>kent0708010</t>
  </si>
  <si>
    <t>毛呢</t>
  </si>
  <si>
    <t>korean</t>
  </si>
  <si>
    <t>alkylai</t>
  </si>
  <si>
    <t>kent0708009</t>
  </si>
  <si>
    <t>kent0708008</t>
  </si>
  <si>
    <t>kent0708004</t>
  </si>
  <si>
    <t>kent0708005</t>
  </si>
  <si>
    <t>kent0708006</t>
  </si>
  <si>
    <t>kent0708011</t>
  </si>
  <si>
    <t>kent0707012</t>
  </si>
  <si>
    <t>棉布</t>
  </si>
  <si>
    <t>tc棉布</t>
  </si>
  <si>
    <t>kent0708002</t>
  </si>
  <si>
    <t>kent0707009</t>
  </si>
  <si>
    <t>kent0707007</t>
  </si>
  <si>
    <t>kent0707006</t>
  </si>
  <si>
    <t>kent0707011</t>
  </si>
  <si>
    <t>阳光绒</t>
  </si>
  <si>
    <t xml:space="preserve"> INSURANCE POLICY</t>
  </si>
  <si>
    <t>1/2 TRUCK INSURANCE CERTIFICATE OR POLICY FOR AT LEAST 110 PCT INVOICE VALUE COVERING ALL RISK</t>
  </si>
  <si>
    <t xml:space="preserve">(WAR RISK, INSTITUTE CARGO CLAUSES, WAREHOUSE TO WAREHOUSE,  </t>
  </si>
  <si>
    <t>STRIKES, RIOTS AND CIVIL COMMOTIONS CLAUSES) LOSS OR DAMAGES FOR ANY EXTERNAL CAUSES</t>
  </si>
  <si>
    <t>IRRESPECTIVE OF PENCENTAGE,CLAIM PAYABLE AT ITS FINAL DESTINATION IN THE CURRENCY OF THE DRAFT(S).</t>
  </si>
  <si>
    <t>要求：两份正本四份副本</t>
  </si>
  <si>
    <t xml:space="preserve">  PACKING LIST </t>
  </si>
  <si>
    <t xml:space="preserve">TO: </t>
  </si>
  <si>
    <t>SAME AS INVOICE</t>
  </si>
  <si>
    <t xml:space="preserve">         </t>
  </si>
  <si>
    <t xml:space="preserve">     </t>
  </si>
  <si>
    <t>DESCRIPTION OF GOODS: 100 PCT LINEN WOVEN FABRIC</t>
  </si>
  <si>
    <t>COLOR</t>
  </si>
  <si>
    <t>BALE 
NO.</t>
  </si>
  <si>
    <t>ROLL 
NO.</t>
  </si>
  <si>
    <t>BALE Q'TY
(MTRS)</t>
  </si>
  <si>
    <t>BALE N/W
(KGS)</t>
  </si>
  <si>
    <t xml:space="preserve"> STYLE NO.TFM 1485  P.O.NO. C3650/4500090697</t>
  </si>
  <si>
    <t>TAN</t>
  </si>
  <si>
    <t>38#</t>
  </si>
  <si>
    <t>37#</t>
  </si>
  <si>
    <t>36#</t>
  </si>
  <si>
    <t>35#</t>
  </si>
  <si>
    <t>34#</t>
  </si>
  <si>
    <t>33#</t>
  </si>
  <si>
    <t>32#</t>
  </si>
  <si>
    <t>31#</t>
  </si>
  <si>
    <t>29#</t>
  </si>
  <si>
    <t>39#</t>
  </si>
  <si>
    <t>30#</t>
  </si>
  <si>
    <t>28#</t>
  </si>
  <si>
    <t>27#</t>
  </si>
  <si>
    <t>26#</t>
  </si>
  <si>
    <t>25#</t>
  </si>
  <si>
    <t>24#</t>
  </si>
  <si>
    <t>23#</t>
  </si>
  <si>
    <t>22#</t>
  </si>
  <si>
    <t>21#</t>
  </si>
  <si>
    <t>20#</t>
  </si>
  <si>
    <t>19#</t>
  </si>
  <si>
    <t>17#</t>
  </si>
  <si>
    <t>16#</t>
  </si>
  <si>
    <t>2#</t>
  </si>
  <si>
    <t>13#</t>
  </si>
  <si>
    <t>15#</t>
  </si>
  <si>
    <t>14#</t>
  </si>
  <si>
    <t>12#</t>
  </si>
  <si>
    <t>11#</t>
  </si>
  <si>
    <t>10#</t>
  </si>
  <si>
    <t>9#</t>
  </si>
  <si>
    <t>8#</t>
  </si>
  <si>
    <t>3#</t>
  </si>
  <si>
    <t>1#</t>
  </si>
  <si>
    <t>7#</t>
  </si>
  <si>
    <t>5#</t>
  </si>
  <si>
    <t>4#</t>
  </si>
  <si>
    <t>6#</t>
  </si>
  <si>
    <t>18#</t>
  </si>
  <si>
    <t>SUM</t>
  </si>
  <si>
    <t xml:space="preserve"> QUANTITY:3529MTRS</t>
  </si>
  <si>
    <t>PACKAGE:18BALES/39ROLLS</t>
  </si>
  <si>
    <t xml:space="preserve"> GROSS WEIGHT:833.6KGS</t>
  </si>
  <si>
    <t xml:space="preserve"> NET WEIGHT:797.6KGS</t>
  </si>
  <si>
    <r>
      <t>吴</t>
    </r>
    <r>
      <rPr>
        <rFont val="Times New Roman"/>
        <family val="1"/>
        <b val="true"/>
        <sz val="16"/>
      </rPr>
      <t xml:space="preserve"> </t>
    </r>
    <r>
      <rPr>
        <rFont val="宋体"/>
        <charset val="-122"/>
        <family val="0"/>
        <b val="true"/>
        <sz val="16"/>
      </rPr>
      <t>江</t>
    </r>
    <r>
      <rPr>
        <rFont val="Times New Roman"/>
        <family val="1"/>
        <b val="true"/>
        <sz val="16"/>
      </rPr>
      <t xml:space="preserve"> </t>
    </r>
    <r>
      <rPr>
        <rFont val="宋体"/>
        <charset val="-122"/>
        <family val="0"/>
        <b val="true"/>
        <sz val="16"/>
      </rPr>
      <t>市</t>
    </r>
    <r>
      <rPr>
        <rFont val="Times New Roman"/>
        <family val="1"/>
        <b val="true"/>
        <sz val="16"/>
      </rPr>
      <t xml:space="preserve"> </t>
    </r>
    <r>
      <rPr>
        <rFont val="宋体"/>
        <charset val="-122"/>
        <family val="0"/>
        <b val="true"/>
        <sz val="16"/>
      </rPr>
      <t>博</t>
    </r>
    <r>
      <rPr>
        <rFont val="Times New Roman"/>
        <family val="1"/>
        <b val="true"/>
        <sz val="16"/>
      </rPr>
      <t xml:space="preserve"> </t>
    </r>
    <r>
      <rPr>
        <rFont val="宋体"/>
        <charset val="-122"/>
        <family val="0"/>
        <b val="true"/>
        <sz val="16"/>
      </rPr>
      <t>奕</t>
    </r>
    <r>
      <rPr>
        <rFont val="Times New Roman"/>
        <family val="1"/>
        <b val="true"/>
        <sz val="16"/>
      </rPr>
      <t xml:space="preserve"> </t>
    </r>
    <r>
      <rPr>
        <rFont val="宋体"/>
        <charset val="-122"/>
        <family val="0"/>
        <b val="true"/>
        <sz val="16"/>
      </rPr>
      <t>进</t>
    </r>
    <r>
      <rPr>
        <rFont val="Times New Roman"/>
        <family val="1"/>
        <b val="true"/>
        <sz val="16"/>
      </rPr>
      <t xml:space="preserve"> </t>
    </r>
    <r>
      <rPr>
        <rFont val="宋体"/>
        <charset val="-122"/>
        <family val="0"/>
        <b val="true"/>
        <sz val="16"/>
      </rPr>
      <t>出</t>
    </r>
    <r>
      <rPr>
        <rFont val="Times New Roman"/>
        <family val="1"/>
        <b val="true"/>
        <sz val="16"/>
      </rPr>
      <t xml:space="preserve"> </t>
    </r>
    <r>
      <rPr>
        <rFont val="宋体"/>
        <charset val="-122"/>
        <family val="0"/>
        <b val="true"/>
        <sz val="16"/>
      </rPr>
      <t>口</t>
    </r>
    <r>
      <rPr>
        <rFont val="Times New Roman"/>
        <family val="1"/>
        <b val="true"/>
        <sz val="16"/>
      </rPr>
      <t xml:space="preserve"> </t>
    </r>
    <r>
      <rPr>
        <rFont val="宋体"/>
        <charset val="-122"/>
        <family val="0"/>
        <b val="true"/>
        <sz val="16"/>
      </rPr>
      <t>有</t>
    </r>
    <r>
      <rPr>
        <rFont val="Times New Roman"/>
        <family val="1"/>
        <b val="true"/>
        <sz val="16"/>
      </rPr>
      <t xml:space="preserve"> </t>
    </r>
    <r>
      <rPr>
        <rFont val="宋体"/>
        <charset val="-122"/>
        <family val="0"/>
        <b val="true"/>
        <sz val="16"/>
      </rPr>
      <t>限</t>
    </r>
    <r>
      <rPr>
        <rFont val="Times New Roman"/>
        <family val="1"/>
        <b val="true"/>
        <sz val="16"/>
      </rPr>
      <t xml:space="preserve"> </t>
    </r>
    <r>
      <rPr>
        <rFont val="宋体"/>
        <charset val="-122"/>
        <family val="0"/>
        <b val="true"/>
        <sz val="16"/>
      </rPr>
      <t>公</t>
    </r>
    <r>
      <rPr>
        <rFont val="Times New Roman"/>
        <family val="1"/>
        <b val="true"/>
        <sz val="16"/>
      </rPr>
      <t xml:space="preserve"> </t>
    </r>
    <r>
      <rPr>
        <rFont val="宋体"/>
        <charset val="-122"/>
        <family val="0"/>
        <b val="true"/>
        <sz val="16"/>
      </rPr>
      <t>司</t>
    </r>
    <r>
      <rPr>
        <rFont val="Times New Roman"/>
        <family val="1"/>
        <b val="true"/>
        <sz val="16"/>
      </rPr>
      <t xml:space="preserve"> </t>
    </r>
    <r>
      <rPr>
        <rFont val="宋体"/>
        <charset val="-122"/>
        <family val="0"/>
        <b val="true"/>
        <sz val="12"/>
      </rPr>
      <t>订</t>
    </r>
    <r>
      <rPr>
        <rFont val="Times New Roman"/>
        <family val="1"/>
        <b val="true"/>
        <sz val="12"/>
      </rPr>
      <t xml:space="preserve"> </t>
    </r>
    <r>
      <rPr>
        <rFont val="宋体"/>
        <charset val="-122"/>
        <family val="0"/>
        <b val="true"/>
        <sz val="12"/>
      </rPr>
      <t>仓</t>
    </r>
    <r>
      <rPr>
        <rFont val="Times New Roman"/>
        <family val="1"/>
        <b val="true"/>
        <sz val="12"/>
      </rPr>
      <t xml:space="preserve"> </t>
    </r>
    <r>
      <rPr>
        <rFont val="宋体"/>
        <charset val="-122"/>
        <family val="0"/>
        <b val="true"/>
        <sz val="12"/>
      </rPr>
      <t>通</t>
    </r>
    <r>
      <rPr>
        <rFont val="Times New Roman"/>
        <family val="1"/>
        <b val="true"/>
        <sz val="12"/>
      </rPr>
      <t xml:space="preserve"> </t>
    </r>
    <r>
      <rPr>
        <rFont val="宋体"/>
        <charset val="-122"/>
        <family val="0"/>
        <b val="true"/>
        <sz val="12"/>
      </rPr>
      <t>知</t>
    </r>
    <r>
      <rPr>
        <rFont val="Times New Roman"/>
        <family val="1"/>
        <b val="true"/>
        <sz val="12"/>
      </rPr>
      <t xml:space="preserve"> </t>
    </r>
    <r>
      <rPr>
        <rFont val="宋体"/>
        <charset val="-122"/>
        <family val="0"/>
        <b val="true"/>
        <sz val="12"/>
      </rPr>
      <t>书</t>
    </r>
  </si>
  <si>
    <r>
      <t>日期：2008-1</t>
    </r>
    <r>
      <rPr>
        <rFont val="宋体"/>
        <charset val="-122"/>
        <family val="0"/>
        <sz val="12"/>
      </rPr>
      <t>1</t>
    </r>
    <r>
      <rPr>
        <rFont val="宋体"/>
        <charset val="-122"/>
        <family val="0"/>
        <sz val="12"/>
      </rPr>
      <t>-2</t>
    </r>
    <r>
      <rPr>
        <rFont val="宋体"/>
        <charset val="-122"/>
        <family val="0"/>
        <sz val="12"/>
      </rPr>
      <t>5</t>
    </r>
  </si>
  <si>
    <r>
      <t>T</t>
    </r>
    <r>
      <rPr>
        <rFont val="宋体"/>
        <charset val="-122"/>
        <family val="0"/>
        <sz val="10"/>
      </rPr>
      <t>：</t>
    </r>
    <r>
      <rPr>
        <rFont val="Times New Roman"/>
        <family val="1"/>
        <sz val="10"/>
      </rPr>
      <t>0512-63318025</t>
    </r>
  </si>
  <si>
    <r>
      <t>信用证号码</t>
    </r>
    <r>
      <rPr>
        <rFont val="Times New Roman"/>
        <family val="1"/>
        <sz val="10"/>
      </rPr>
      <t>:</t>
    </r>
  </si>
  <si>
    <r>
      <t>HS</t>
    </r>
    <r>
      <rPr>
        <rFont val="宋体"/>
        <charset val="-122"/>
        <family val="0"/>
        <sz val="10"/>
      </rPr>
      <t>编码：</t>
    </r>
  </si>
  <si>
    <r>
      <t>STYLE</t>
    </r>
    <r>
      <rPr>
        <rFont val="宋体"/>
        <charset val="-122"/>
        <family val="0"/>
        <sz val="10"/>
      </rPr>
      <t>：</t>
    </r>
    <r>
      <rPr>
        <rFont val="Times New Roman"/>
        <family val="1"/>
        <sz val="10"/>
      </rPr>
      <t>CD758-B</t>
    </r>
  </si>
  <si>
    <r>
      <t>DESTINATION</t>
    </r>
    <r>
      <rPr>
        <rFont val="宋体"/>
        <charset val="-122"/>
        <family val="0"/>
        <sz val="10"/>
      </rPr>
      <t>：</t>
    </r>
  </si>
  <si>
    <r>
      <t>吴</t>
    </r>
    <r>
      <rPr>
        <rFont val="Times New Roman"/>
        <family val="1"/>
        <b val="true"/>
        <sz val="20"/>
      </rPr>
      <t xml:space="preserve"> </t>
    </r>
    <r>
      <rPr>
        <rFont val="宋体"/>
        <charset val="-122"/>
        <family val="0"/>
        <b val="true"/>
        <sz val="20"/>
      </rPr>
      <t>江</t>
    </r>
    <r>
      <rPr>
        <rFont val="Times New Roman"/>
        <family val="1"/>
        <b val="true"/>
        <sz val="20"/>
      </rPr>
      <t xml:space="preserve"> </t>
    </r>
    <r>
      <rPr>
        <rFont val="宋体"/>
        <charset val="-122"/>
        <family val="0"/>
        <b val="true"/>
        <sz val="20"/>
      </rPr>
      <t>市</t>
    </r>
    <r>
      <rPr>
        <rFont val="Times New Roman"/>
        <family val="1"/>
        <b val="true"/>
        <sz val="20"/>
      </rPr>
      <t xml:space="preserve"> </t>
    </r>
    <r>
      <rPr>
        <rFont val="宋体"/>
        <charset val="-122"/>
        <family val="0"/>
        <b val="true"/>
        <sz val="20"/>
      </rPr>
      <t>博</t>
    </r>
    <r>
      <rPr>
        <rFont val="Times New Roman"/>
        <family val="1"/>
        <b val="true"/>
        <sz val="20"/>
      </rPr>
      <t xml:space="preserve"> </t>
    </r>
    <r>
      <rPr>
        <rFont val="宋体"/>
        <charset val="-122"/>
        <family val="0"/>
        <b val="true"/>
        <sz val="20"/>
      </rPr>
      <t>奕</t>
    </r>
    <r>
      <rPr>
        <rFont val="Times New Roman"/>
        <family val="1"/>
        <b val="true"/>
        <sz val="20"/>
      </rPr>
      <t xml:space="preserve"> </t>
    </r>
    <r>
      <rPr>
        <rFont val="宋体"/>
        <charset val="-122"/>
        <family val="0"/>
        <b val="true"/>
        <sz val="20"/>
      </rPr>
      <t>进</t>
    </r>
    <r>
      <rPr>
        <rFont val="Times New Roman"/>
        <family val="1"/>
        <b val="true"/>
        <sz val="20"/>
      </rPr>
      <t xml:space="preserve"> </t>
    </r>
    <r>
      <rPr>
        <rFont val="宋体"/>
        <charset val="-122"/>
        <family val="0"/>
        <b val="true"/>
        <sz val="20"/>
      </rPr>
      <t>出</t>
    </r>
    <r>
      <rPr>
        <rFont val="Times New Roman"/>
        <family val="1"/>
        <b val="true"/>
        <sz val="20"/>
      </rPr>
      <t xml:space="preserve"> </t>
    </r>
    <r>
      <rPr>
        <rFont val="宋体"/>
        <charset val="-122"/>
        <family val="0"/>
        <b val="true"/>
        <sz val="20"/>
      </rPr>
      <t>口</t>
    </r>
    <r>
      <rPr>
        <rFont val="Times New Roman"/>
        <family val="1"/>
        <b val="true"/>
        <sz val="20"/>
      </rPr>
      <t xml:space="preserve"> </t>
    </r>
    <r>
      <rPr>
        <rFont val="宋体"/>
        <charset val="-122"/>
        <family val="0"/>
        <b val="true"/>
        <sz val="20"/>
      </rPr>
      <t>有</t>
    </r>
    <r>
      <rPr>
        <rFont val="Times New Roman"/>
        <family val="1"/>
        <b val="true"/>
        <sz val="20"/>
      </rPr>
      <t xml:space="preserve"> </t>
    </r>
    <r>
      <rPr>
        <rFont val="宋体"/>
        <charset val="-122"/>
        <family val="0"/>
        <b val="true"/>
        <sz val="20"/>
      </rPr>
      <t>限</t>
    </r>
    <r>
      <rPr>
        <rFont val="Times New Roman"/>
        <family val="1"/>
        <b val="true"/>
        <sz val="20"/>
      </rPr>
      <t xml:space="preserve"> </t>
    </r>
    <r>
      <rPr>
        <rFont val="宋体"/>
        <charset val="-122"/>
        <family val="0"/>
        <b val="true"/>
        <sz val="20"/>
      </rPr>
      <t>公</t>
    </r>
    <r>
      <rPr>
        <rFont val="Times New Roman"/>
        <family val="1"/>
        <b val="true"/>
        <sz val="20"/>
      </rPr>
      <t xml:space="preserve"> </t>
    </r>
    <r>
      <rPr>
        <rFont val="宋体"/>
        <charset val="-122"/>
        <family val="0"/>
        <b val="true"/>
        <sz val="20"/>
      </rPr>
      <t>司</t>
    </r>
  </si>
  <si>
    <r>
      <t>#</t>
    </r>
    <r>
      <rPr>
        <rFont val="宋体"/>
        <charset val="-122"/>
        <family val="0"/>
        <sz val="12"/>
      </rPr>
      <t>16-90 MEILIGONGYU ZHONG YING ROAD WUJIANG,SUZHOU,CHINA</t>
    </r>
    <r>
      <rPr>
        <rFont val="宋体"/>
        <charset val="-122"/>
        <family val="0"/>
        <sz val="12"/>
      </rPr>
      <t xml:space="preserve">   </t>
    </r>
  </si>
  <si>
    <r>
      <t>买方（</t>
    </r>
    <r>
      <rPr>
        <rFont val="Times New Roman"/>
        <family val="1"/>
        <sz val="10"/>
      </rPr>
      <t>MESSRS.</t>
    </r>
    <r>
      <rPr>
        <rFont val="宋体"/>
        <charset val="-122"/>
        <family val="0"/>
        <sz val="10"/>
      </rPr>
      <t>）</t>
    </r>
    <r>
      <rPr>
        <rFont val="Times New Roman"/>
        <family val="1"/>
        <sz val="10"/>
      </rPr>
      <t xml:space="preserve">               </t>
    </r>
  </si>
  <si>
    <r>
      <t>日期（</t>
    </r>
    <r>
      <rPr>
        <rFont val="Times New Roman"/>
        <family val="1"/>
        <sz val="10"/>
      </rPr>
      <t>DATE</t>
    </r>
    <r>
      <rPr>
        <rFont val="宋体"/>
        <charset val="-122"/>
        <family val="0"/>
        <sz val="10"/>
      </rPr>
      <t>）</t>
    </r>
    <r>
      <rPr>
        <rFont val="Times New Roman"/>
        <family val="1"/>
        <sz val="10"/>
      </rPr>
      <t>: NOV.10.2008</t>
    </r>
  </si>
  <si>
    <r>
      <t>形式发票号（</t>
    </r>
    <r>
      <rPr>
        <rFont val="Times New Roman"/>
        <family val="1"/>
        <sz val="10"/>
      </rPr>
      <t>S/C NO.</t>
    </r>
    <r>
      <rPr>
        <rFont val="宋体"/>
        <charset val="-122"/>
        <family val="0"/>
        <sz val="10"/>
      </rPr>
      <t>）</t>
    </r>
    <r>
      <rPr>
        <rFont val="Times New Roman"/>
        <family val="1"/>
        <sz val="10"/>
      </rPr>
      <t>: WJWG08A026</t>
    </r>
  </si>
  <si>
    <r>
      <t>装运地（</t>
    </r>
    <r>
      <rPr>
        <rFont val="Times New Roman"/>
        <family val="1"/>
        <sz val="10"/>
      </rPr>
      <t>LADING</t>
    </r>
    <r>
      <rPr>
        <rFont val="宋体"/>
        <charset val="-122"/>
        <family val="0"/>
        <sz val="10"/>
      </rPr>
      <t>）</t>
    </r>
    <r>
      <rPr>
        <rFont val="Times New Roman"/>
        <family val="1"/>
        <sz val="10"/>
      </rPr>
      <t>:      WUJIANG</t>
    </r>
  </si>
  <si>
    <r>
      <t>目的地（</t>
    </r>
    <r>
      <rPr>
        <rFont val="Times New Roman"/>
        <family val="1"/>
        <sz val="10"/>
      </rPr>
      <t>DESTINATION</t>
    </r>
    <r>
      <rPr>
        <rFont val="宋体"/>
        <charset val="-122"/>
        <family val="0"/>
        <sz val="10"/>
      </rPr>
      <t>）</t>
    </r>
    <r>
      <rPr>
        <rFont val="Times New Roman"/>
        <family val="1"/>
        <sz val="10"/>
      </rPr>
      <t xml:space="preserve">: </t>
    </r>
  </si>
  <si>
    <r>
      <t>信用证号码（</t>
    </r>
    <r>
      <rPr>
        <rFont val="Times New Roman"/>
        <family val="1"/>
        <sz val="10"/>
      </rPr>
      <t>Letter of Credit No</t>
    </r>
    <r>
      <rPr>
        <rFont val="宋体"/>
        <charset val="-122"/>
        <family val="0"/>
        <sz val="10"/>
      </rPr>
      <t>）</t>
    </r>
    <r>
      <rPr>
        <rFont val="Times New Roman"/>
        <family val="1"/>
        <sz val="10"/>
      </rPr>
      <t xml:space="preserve">: </t>
    </r>
  </si>
  <si>
    <r>
      <t>(</t>
    </r>
    <r>
      <rPr>
        <rFont val="宋体"/>
        <charset val="-122"/>
        <family val="0"/>
        <sz val="10"/>
      </rPr>
      <t>数量及总值均有</t>
    </r>
    <r>
      <rPr>
        <rFont val="Times New Roman"/>
        <family val="1"/>
        <sz val="10"/>
      </rPr>
      <t>5%</t>
    </r>
    <r>
      <rPr>
        <rFont val="宋体"/>
        <charset val="-122"/>
        <family val="0"/>
        <sz val="10"/>
      </rPr>
      <t>的增减</t>
    </r>
    <r>
      <rPr>
        <rFont val="Times New Roman"/>
        <family val="1"/>
        <sz val="10"/>
      </rPr>
      <t>,</t>
    </r>
    <r>
      <rPr>
        <rFont val="宋体"/>
        <charset val="-122"/>
        <family val="0"/>
        <sz val="10"/>
      </rPr>
      <t>由卖方决定。</t>
    </r>
    <r>
      <rPr>
        <rFont val="Times New Roman"/>
        <family val="1"/>
        <sz val="10"/>
      </rPr>
      <t>With 5 percent more or less both in amount and quantity allowed at the seller’s option)</t>
    </r>
  </si>
  <si>
    <r>
      <t>总值</t>
    </r>
    <r>
      <rPr>
        <rFont val="Times New Roman"/>
        <family val="1"/>
        <sz val="10"/>
      </rPr>
      <t>TOTAL VALUE:SAY US DOLLARS SEVENTEEN THOUSAND THREE HUNDRED FIFTY-ONE AND CENTS EIGHTY-ONE</t>
    </r>
  </si>
  <si>
    <r>
      <t>2.</t>
    </r>
    <r>
      <rPr>
        <rFont val="宋体"/>
        <charset val="-122"/>
        <family val="0"/>
        <sz val="10"/>
      </rPr>
      <t>质量</t>
    </r>
    <r>
      <rPr>
        <rFont val="Times New Roman"/>
        <family val="1"/>
        <sz val="10"/>
      </rPr>
      <t>QUALITY</t>
    </r>
    <r>
      <rPr>
        <rFont val="宋体"/>
        <charset val="-122"/>
        <family val="0"/>
        <sz val="10"/>
      </rPr>
      <t>：</t>
    </r>
    <r>
      <rPr>
        <rFont val="Times New Roman"/>
        <family val="1"/>
        <sz val="10"/>
      </rPr>
      <t>AS THE SAMPLES</t>
    </r>
    <r>
      <rPr>
        <rFont val="宋体"/>
        <charset val="-122"/>
        <family val="0"/>
        <sz val="10"/>
      </rPr>
      <t>，</t>
    </r>
    <r>
      <rPr>
        <rFont val="Times New Roman"/>
        <family val="1"/>
        <sz val="10"/>
      </rPr>
      <t>CONFIRMED BY THE BUYER.</t>
    </r>
  </si>
  <si>
    <r>
      <t>3.</t>
    </r>
    <r>
      <rPr>
        <rFont val="宋体"/>
        <charset val="-122"/>
        <family val="0"/>
        <sz val="10"/>
      </rPr>
      <t>包装</t>
    </r>
    <r>
      <rPr>
        <rFont val="Times New Roman"/>
        <family val="1"/>
        <sz val="10"/>
      </rPr>
      <t xml:space="preserve"> Packing : EXPORT STANDARD PACKING.</t>
    </r>
  </si>
  <si>
    <r>
      <t>4.</t>
    </r>
    <r>
      <rPr>
        <rFont val="宋体"/>
        <charset val="-122"/>
        <family val="0"/>
        <sz val="10"/>
      </rPr>
      <t>运输方式</t>
    </r>
    <r>
      <rPr>
        <rFont val="Times New Roman"/>
        <family val="1"/>
        <sz val="10"/>
      </rPr>
      <t xml:space="preserve"> Mode of Transportation: BY TRUCK</t>
    </r>
    <r>
      <rPr>
        <rFont val="宋体"/>
        <charset val="-122"/>
        <family val="0"/>
        <sz val="10"/>
      </rPr>
      <t>（</t>
    </r>
    <r>
      <rPr>
        <rFont val="Times New Roman"/>
        <family val="1"/>
        <sz val="10"/>
      </rPr>
      <t>PARTIAL SHIPMENT NOT ALLOWED</t>
    </r>
    <r>
      <rPr>
        <rFont val="宋体"/>
        <charset val="-122"/>
        <family val="0"/>
        <sz val="10"/>
      </rPr>
      <t>）</t>
    </r>
    <r>
      <rPr>
        <rFont val="Times New Roman"/>
        <family val="1"/>
        <sz val="10"/>
      </rPr>
      <t>.</t>
    </r>
  </si>
  <si>
    <r>
      <t>5.</t>
    </r>
    <r>
      <rPr>
        <rFont val="宋体"/>
        <charset val="-122"/>
        <family val="0"/>
        <sz val="10"/>
      </rPr>
      <t>装运唛头（</t>
    </r>
    <r>
      <rPr>
        <rFont val="Times New Roman"/>
        <family val="1"/>
        <sz val="10"/>
      </rPr>
      <t>Shipping Mark</t>
    </r>
    <r>
      <rPr>
        <rFont val="宋体"/>
        <charset val="-122"/>
        <family val="0"/>
        <sz val="10"/>
      </rPr>
      <t>）</t>
    </r>
    <r>
      <rPr>
        <rFont val="Times New Roman"/>
        <family val="1"/>
        <sz val="10"/>
      </rPr>
      <t>:SEE THE L/C.</t>
    </r>
  </si>
  <si>
    <r>
      <t>6.</t>
    </r>
    <r>
      <rPr>
        <rFont val="宋体"/>
        <charset val="-122"/>
        <family val="0"/>
        <sz val="10"/>
      </rPr>
      <t>付款方式</t>
    </r>
    <r>
      <rPr>
        <rFont val="Times New Roman"/>
        <family val="1"/>
        <sz val="10"/>
      </rPr>
      <t>(Terms of Payment):IRREVOCABLE L/C AT SIGHT</t>
    </r>
    <r>
      <rPr>
        <rFont val="宋体"/>
        <charset val="-122"/>
        <family val="0"/>
        <sz val="10"/>
      </rPr>
      <t>，</t>
    </r>
  </si>
  <si>
    <r>
      <t>7.</t>
    </r>
    <r>
      <rPr>
        <rFont val="宋体"/>
        <charset val="-122"/>
        <family val="0"/>
        <sz val="10"/>
      </rPr>
      <t>保险（</t>
    </r>
    <r>
      <rPr>
        <rFont val="Times New Roman"/>
        <family val="1"/>
        <sz val="10"/>
      </rPr>
      <t>Insurance</t>
    </r>
    <r>
      <rPr>
        <rFont val="宋体"/>
        <charset val="-122"/>
        <family val="0"/>
        <sz val="10"/>
      </rPr>
      <t>）</t>
    </r>
    <r>
      <rPr>
        <rFont val="Times New Roman"/>
        <family val="1"/>
        <sz val="10"/>
      </rPr>
      <t>: BY THE SELLER</t>
    </r>
  </si>
  <si>
    <r>
      <t>8.</t>
    </r>
    <r>
      <rPr>
        <rFont val="宋体"/>
        <charset val="-122"/>
        <family val="0"/>
        <sz val="10"/>
      </rPr>
      <t>装运期限（</t>
    </r>
    <r>
      <rPr>
        <rFont val="Times New Roman"/>
        <family val="1"/>
        <sz val="10"/>
      </rPr>
      <t>Delivery Date</t>
    </r>
    <r>
      <rPr>
        <rFont val="宋体"/>
        <charset val="-122"/>
        <family val="0"/>
        <sz val="10"/>
      </rPr>
      <t>）</t>
    </r>
    <r>
      <rPr>
        <rFont val="Times New Roman"/>
        <family val="1"/>
        <sz val="10"/>
      </rPr>
      <t>: SEE THE L/C.</t>
    </r>
  </si>
  <si>
    <r>
      <t>BENEFICIARY</t>
    </r>
    <r>
      <rPr>
        <rFont val="宋体"/>
        <charset val="-122"/>
        <family val="0"/>
        <sz val="10"/>
      </rPr>
      <t>：</t>
    </r>
    <r>
      <rPr>
        <rFont val="Times New Roman"/>
        <family val="1"/>
        <sz val="10"/>
      </rPr>
      <t>WUJIANG WIN GAME I/E CO</t>
    </r>
    <r>
      <rPr>
        <rFont val="宋体"/>
        <charset val="-122"/>
        <family val="0"/>
        <sz val="10"/>
      </rPr>
      <t>．，</t>
    </r>
    <r>
      <rPr>
        <rFont val="Times New Roman"/>
        <family val="1"/>
        <sz val="10"/>
      </rPr>
      <t>LTD</t>
    </r>
    <r>
      <rPr>
        <rFont val="宋体"/>
        <charset val="-122"/>
        <family val="0"/>
        <sz val="10"/>
      </rPr>
      <t>．</t>
    </r>
  </si>
  <si>
    <r>
      <t>ADDRESS</t>
    </r>
    <r>
      <rPr>
        <rFont val="宋体"/>
        <charset val="-122"/>
        <family val="0"/>
        <sz val="10"/>
      </rPr>
      <t>：</t>
    </r>
    <r>
      <rPr>
        <rFont val="Times New Roman"/>
        <family val="1"/>
        <sz val="10"/>
      </rPr>
      <t>NO.16-89 MEILIGONGYU ZHONG YING ROAD, WUJIANG, SUZHOU, CHINA TEL:0086-512-63318025</t>
    </r>
  </si>
  <si>
    <r>
      <t>BENEFICIARY BANK</t>
    </r>
    <r>
      <rPr>
        <rFont val="宋体"/>
        <charset val="-122"/>
        <family val="0"/>
        <sz val="10"/>
      </rPr>
      <t>：</t>
    </r>
    <r>
      <rPr>
        <rFont val="Times New Roman"/>
        <family val="1"/>
        <sz val="10"/>
      </rPr>
      <t>BANK OF CHINA</t>
    </r>
    <r>
      <rPr>
        <rFont val="宋体"/>
        <charset val="-122"/>
        <family val="0"/>
        <sz val="10"/>
      </rPr>
      <t>，</t>
    </r>
    <r>
      <rPr>
        <rFont val="Times New Roman"/>
        <family val="1"/>
        <sz val="10"/>
      </rPr>
      <t>WUJIANG SUB-BRANCH</t>
    </r>
    <r>
      <rPr>
        <rFont val="宋体"/>
        <charset val="-122"/>
        <family val="0"/>
        <sz val="10"/>
      </rPr>
      <t>，</t>
    </r>
    <r>
      <rPr>
        <rFont val="Times New Roman"/>
        <family val="1"/>
        <sz val="10"/>
      </rPr>
      <t>SUZHOU BRANCH</t>
    </r>
    <r>
      <rPr>
        <rFont val="宋体"/>
        <charset val="-122"/>
        <family val="0"/>
        <sz val="10"/>
      </rPr>
      <t>，</t>
    </r>
    <r>
      <rPr>
        <rFont val="Times New Roman"/>
        <family val="1"/>
        <sz val="10"/>
      </rPr>
      <t>JIANGSU CHINA</t>
    </r>
  </si>
  <si>
    <r>
      <t>ADDRESS</t>
    </r>
    <r>
      <rPr>
        <rFont val="宋体"/>
        <charset val="-122"/>
        <family val="0"/>
        <sz val="10"/>
      </rPr>
      <t>：</t>
    </r>
    <r>
      <rPr>
        <rFont val="Times New Roman"/>
        <family val="1"/>
        <sz val="10"/>
      </rPr>
      <t>NO. 2 LUXIANG NORTH ROAD, WUJIANG , SUZHOU, CHINA .TEL:0086-512-63000201</t>
    </r>
  </si>
  <si>
    <r>
      <t>SWIFT</t>
    </r>
    <r>
      <rPr>
        <rFont val="宋体"/>
        <charset val="-122"/>
        <family val="0"/>
        <sz val="10"/>
      </rPr>
      <t>：</t>
    </r>
    <r>
      <rPr>
        <rFont val="Times New Roman"/>
        <family val="1"/>
        <sz val="10"/>
      </rPr>
      <t xml:space="preserve"> BKCHCNBJ95B                               </t>
    </r>
  </si>
  <si>
    <r>
      <t>A/C</t>
    </r>
    <r>
      <rPr>
        <rFont val="宋体"/>
        <charset val="-122"/>
        <family val="0"/>
        <sz val="10"/>
      </rPr>
      <t>：</t>
    </r>
    <r>
      <rPr>
        <rFont val="Times New Roman"/>
        <family val="1"/>
        <sz val="10"/>
      </rPr>
      <t>47941608092014</t>
    </r>
  </si>
  <si>
    <r>
      <t>运输方式</t>
    </r>
    <r>
      <rPr>
        <rFont val="Times New Roman"/>
        <family val="1"/>
        <sz val="10"/>
      </rPr>
      <t xml:space="preserve">:BY TRUCK </t>
    </r>
  </si>
  <si>
    <r>
      <t>目的地</t>
    </r>
    <r>
      <rPr>
        <rFont val="Times New Roman"/>
        <family val="1"/>
        <sz val="10"/>
      </rPr>
      <t xml:space="preserve">: </t>
    </r>
    <r>
      <rPr>
        <rFont val="宋体"/>
        <charset val="-122"/>
        <family val="0"/>
        <sz val="10"/>
      </rPr>
      <t>天津保税区</t>
    </r>
  </si>
  <si>
    <r>
      <t>最后船期</t>
    </r>
    <r>
      <rPr>
        <rFont val="Times New Roman"/>
        <family val="1"/>
        <sz val="10"/>
      </rPr>
      <t>:2008-11-05</t>
    </r>
  </si>
  <si>
    <r>
      <t xml:space="preserve">Q'TY
</t>
    </r>
    <r>
      <rPr>
        <rFont val="宋体"/>
        <charset val="-122"/>
        <family val="0"/>
        <sz val="10"/>
      </rPr>
      <t>（</t>
    </r>
    <r>
      <rPr>
        <rFont val="Times New Roman"/>
        <family val="1"/>
        <sz val="10"/>
      </rPr>
      <t>MTRS</t>
    </r>
    <r>
      <rPr>
        <rFont val="宋体"/>
        <charset val="-122"/>
        <family val="0"/>
        <sz val="10"/>
      </rPr>
      <t>）</t>
    </r>
  </si>
  <si>
    <r>
      <t xml:space="preserve"> MEASUREMENT</t>
    </r>
    <r>
      <rPr>
        <rFont val="宋体"/>
        <charset val="-122"/>
        <family val="0"/>
        <sz val="10"/>
      </rPr>
      <t>：</t>
    </r>
    <r>
      <rPr>
        <rFont val="Times New Roman"/>
        <family val="1"/>
        <sz val="10"/>
      </rPr>
      <t>3.06CBM</t>
    </r>
  </si>
</sst>
</file>

<file path=xl/styles.xml><?xml version="1.0" encoding="utf-8"?>
<styleSheet xmlns="http://schemas.openxmlformats.org/spreadsheetml/2006/main">
  <numFmts count="5">
    <numFmt numFmtId="300" formatCode="[$USD]\ #,##0.00;[$USD]\ \-#,##0.00"/>
    <numFmt numFmtId="301" formatCode="\$#,##0.00_);[Red]\(\$#,##0.00\)"/>
    <numFmt numFmtId="302" formatCode="0.00_ "/>
    <numFmt numFmtId="303" formatCode="0.0_ "/>
    <numFmt numFmtId="304" formatCode="General"/>
  </numFmts>
  <fonts count="16">
    <font>
      <name val="宋体"/>
      <charset val="-122"/>
      <family val="0"/>
      <sz val="12"/>
    </font>
    <font>
      <name val="宋体"/>
      <charset val="-122"/>
      <family val="0"/>
      <b val="true"/>
      <sz val="16"/>
    </font>
    <font>
      <name val="宋体"/>
      <charset val="-122"/>
      <family val="0"/>
      <b val="true"/>
      <sz val="12"/>
    </font>
    <font>
      <name val="Times New Roman"/>
      <family val="1"/>
      <b val="true"/>
      <sz val="20"/>
    </font>
    <font>
      <name val="Times New Roman"/>
      <family val="1"/>
      <sz val="10"/>
    </font>
    <font>
      <name val="Times New Roman"/>
      <family val="1"/>
      <sz val="12"/>
    </font>
    <font>
      <name val="宋体"/>
      <charset val="-122"/>
      <family val="0"/>
      <sz val="12"/>
    </font>
    <font>
      <name val="Times New Roman"/>
      <family val="1"/>
      <b val="true"/>
      <sz val="10"/>
    </font>
    <font>
      <name val="Times New Roman"/>
      <family val="1"/>
      <b val="true"/>
      <sz val="12"/>
    </font>
    <font>
      <name val="宋体"/>
      <charset val="-122"/>
      <family val="0"/>
      <sz val="10"/>
    </font>
    <font>
      <sz val="12"/>
    </font>
    <font>
      <name val="宋体"/>
      <charset val="-122"/>
      <family val="0"/>
      <b val="true"/>
      <sz val="20"/>
    </font>
    <font>
      <name val="宋体"/>
      <charset val="-122"/>
      <family val="0"/>
      <b val="true"/>
      <sz val="18"/>
    </font>
    <font>
      <name val="宋体"/>
      <charset val="-122"/>
      <family val="0"/>
      <b val="true"/>
      <sz val="14"/>
    </font>
    <font>
      <name val="Times New Roman"/>
      <family val="1"/>
      <sz val="8"/>
    </font>
    <font>
      <name val="宋体"/>
      <sz val="1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CDDFA"/>
        <bgColor auto="true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</border>
    <border>
      <left style="thin">
        <color auto="true"/>
      </left>
      <right>
        <color indexed="0"/>
      </right>
      <top style="thin">
        <color auto="true"/>
      </top>
      <bottom style="thin">
        <color auto="true"/>
      </bottom>
    </border>
    <border>
      <left>
        <color indexed="0"/>
      </left>
      <right>
        <color indexed="0"/>
      </right>
      <top style="thin">
        <color auto="true"/>
      </top>
      <bottom style="thin">
        <color auto="true"/>
      </bottom>
    </border>
    <border>
      <left>
        <color indexed="0"/>
      </left>
      <right style="thin">
        <color auto="true"/>
      </right>
      <top style="thin">
        <color auto="true"/>
      </top>
      <bottom style="thin">
        <color auto="true"/>
      </bottom>
    </border>
    <border>
      <left style="thin">
        <color auto="true"/>
      </left>
      <right>
        <color indexed="0"/>
      </right>
      <top style="thin">
        <color auto="true"/>
      </top>
      <bottom>
        <color indexed="0"/>
      </bottom>
    </border>
    <border>
      <left>
        <color indexed="0"/>
      </left>
      <right>
        <color indexed="0"/>
      </right>
      <top style="thin">
        <color auto="true"/>
      </top>
      <bottom>
        <color indexed="0"/>
      </bottom>
    </border>
    <border>
      <left>
        <color indexed="0"/>
      </left>
      <right style="thin">
        <color auto="true"/>
      </right>
      <top style="thin">
        <color auto="true"/>
      </top>
      <bottom>
        <color indexed="0"/>
      </bottom>
    </border>
    <border>
      <left style="thin">
        <color auto="true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 style="thin">
        <color auto="true"/>
      </right>
      <top>
        <color indexed="0"/>
      </top>
      <bottom>
        <color indexed="0"/>
      </bottom>
    </border>
    <border>
      <left style="thin">
        <color auto="true"/>
      </left>
      <right>
        <color indexed="0"/>
      </right>
      <top>
        <color indexed="0"/>
      </top>
      <bottom style="thin">
        <color auto="true"/>
      </bottom>
    </border>
    <border>
      <left>
        <color indexed="0"/>
      </left>
      <right>
        <color indexed="0"/>
      </right>
      <top>
        <color indexed="0"/>
      </top>
      <bottom style="thin">
        <color auto="true"/>
      </bottom>
    </border>
    <border>
      <left>
        <color indexed="0"/>
      </left>
      <right style="thin">
        <color auto="true"/>
      </right>
      <top>
        <color indexed="0"/>
      </top>
      <bottom style="thin">
        <color auto="true"/>
      </bottom>
    </border>
    <border>
      <left/>
      <right/>
      <top/>
      <bottom/>
    </border>
    <border>
      <left style="thin">
        <color auto="true"/>
      </left>
      <right style="thin">
        <color auto="true"/>
      </right>
      <top style="thin">
        <color auto="true"/>
      </top>
      <bottom>
        <color indexed="0"/>
      </bottom>
    </border>
    <border>
      <left style="thin">
        <color auto="true"/>
      </left>
      <right style="thin">
        <color auto="true"/>
      </right>
      <top>
        <color indexed="0"/>
      </top>
      <bottom>
        <color indexed="0"/>
      </bottom>
    </border>
    <border>
      <left style="thin">
        <color auto="true"/>
      </left>
      <right style="thin">
        <color auto="true"/>
      </right>
      <top>
        <color indexed="0"/>
      </top>
      <bottom style="thin">
        <color auto="true"/>
      </bottom>
    </border>
  </borders>
  <cellStyleXfs>
    <xf numFmtId="0" fontId="6" fillId="2" borderId="1" xfId="0">
      <alignment/>
      <protection/>
    </xf>
    <xf numFmtId="0" fontId="0" fillId="2" borderId="1" xfId="0"/>
    <xf numFmtId="0" fontId="0" fillId="2" borderId="1" xfId="0"/>
    <xf numFmtId="0" fontId="0" fillId="2" borderId="1" xfId="0"/>
    <xf numFmtId="0" fontId="0" fillId="2" borderId="1" xfId="0"/>
    <xf numFmtId="0" fontId="6" fillId="2" borderId="1" xfId="0"/>
    <xf numFmtId="0" fontId="6" fillId="2" borderId="1" xfId="0"/>
    <xf numFmtId="0" fontId="6" fillId="2" borderId="1" xfId="0"/>
    <xf numFmtId="0" fontId="6" fillId="2" borderId="1" xfId="0"/>
    <xf numFmtId="0" fontId="6" fillId="2" borderId="1" xfId="0"/>
    <xf numFmtId="0" fontId="6" fillId="2" borderId="1" xfId="0"/>
    <xf numFmtId="0" fontId="6" fillId="2" borderId="1" xfId="0"/>
    <xf numFmtId="0" fontId="6" fillId="2" borderId="1" xfId="0"/>
    <xf numFmtId="0" fontId="6" fillId="2" borderId="1" xfId="0"/>
    <xf numFmtId="0" fontId="6" fillId="2" borderId="1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" xfId="0"/>
    <xf numFmtId="0" fontId="0" fillId="0" borderId="6" xfId="0"/>
    <xf numFmtId="0" fontId="0" fillId="0" borderId="7" xfId="0"/>
    <xf numFmtId="0" fontId="0" fillId="0" borderId="9" xfId="0"/>
    <xf numFmtId="0" fontId="0" fillId="0" borderId="11" xfId="0"/>
    <xf numFmtId="0" fontId="0" fillId="0" borderId="12" xfId="0"/>
    <xf numFmtId="0" fontId="0" fillId="0" borderId="2" xfId="0"/>
    <xf numFmtId="0" fontId="0" fillId="0" borderId="3" xfId="0"/>
    <xf numFmtId="0" fontId="0" fillId="0" borderId="5" xfId="0"/>
    <xf numFmtId="0" fontId="0" fillId="0" borderId="8" xfId="0"/>
    <xf numFmtId="0" fontId="0" fillId="0" borderId="10" xfId="0"/>
    <xf numFmtId="0" fontId="0" fillId="0" borderId="13" xfId="0"/>
    <xf numFmtId="0" fontId="0" fillId="0" borderId="4" xfId="0"/>
    <xf numFmtId="0" fontId="0" fillId="0" borderId="15" xfId="0"/>
    <xf numFmtId="0" fontId="0" fillId="0" borderId="16" xfId="0"/>
    <xf numFmtId="0" fontId="0" fillId="0" borderId="17" xfId="0"/>
    <xf numFmtId="0" fontId="0" fillId="0" borderId="0" xfId="0"/>
    <xf numFmtId="0" fontId="0" fillId="0" borderId="0" xfId="0"/>
    <xf numFmtId="0" fontId="0" fillId="0" borderId="0" xfId="0"/>
    <xf numFmtId="171" fontId="6" fillId="2" borderId="1" xfId="0"/>
    <xf numFmtId="169" fontId="6" fillId="2" borderId="1" xfId="0"/>
    <xf numFmtId="170" fontId="6" fillId="2" borderId="1" xfId="0"/>
    <xf numFmtId="168" fontId="6" fillId="2" borderId="1" xfId="0"/>
    <xf numFmtId="0" fontId="0" fillId="2" borderId="1" xfId="0"/>
    <xf numFmtId="0" fontId="0" fillId="2" borderId="1" xfId="0"/>
    <xf numFmtId="0" fontId="0" fillId="0" borderId="0" xfId="0"/>
    <xf numFmtId="0" fontId="0" fillId="2" borderId="1" xfId="0"/>
    <xf numFmtId="0" fontId="0" fillId="2" borderId="1" xfId="0"/>
    <xf numFmtId="0" fontId="0" fillId="2" borderId="1" xfId="0"/>
    <xf numFmtId="0" fontId="0" fillId="2" borderId="1" xfId="0"/>
    <xf numFmtId="0" fontId="0" fillId="2" borderId="1" xfId="0"/>
    <xf numFmtId="0" fontId="0" fillId="0" borderId="0" xfId="0"/>
    <xf numFmtId="0" fontId="0" fillId="2" borderId="1" xfId="0"/>
    <xf numFmtId="0" fontId="0" fillId="0" borderId="0" xfId="0"/>
    <xf numFmtId="0" fontId="6" fillId="0" borderId="0" xfId="0"/>
    <xf numFmtId="0" fontId="0" fillId="0" borderId="0" xfId="0"/>
    <xf numFmtId="0" fontId="6" fillId="2" borderId="1" xfId="0"/>
    <xf numFmtId="0" fontId="0" fillId="2" borderId="1" xfId="0"/>
    <xf numFmtId="0" fontId="0" fillId="2" borderId="1" xfId="0"/>
    <xf numFmtId="0" fontId="0" fillId="2" borderId="1" xfId="0"/>
  </cellStyleXfs>
  <cellXfs count="77">
    <xf numFmtId="0" fontId="0" fillId="0" borderId="0" xfId="0">
      <alignment vertical="center"/>
    </xf>
    <xf fontId="0" fillId="0" borderId="0" xfId="0"/>
    <xf numFmtId="0" fontId="1" fillId="2" borderId="1" xfId="0">
      <alignment horizontal="center"/>
    </xf>
    <xf numFmtId="0" fontId="2" fillId="2" borderId="1" xfId="0">
      <alignment horizontal="center"/>
    </xf>
    <xf numFmtId="0" fontId="3" fillId="2" borderId="1" xfId="0">
      <alignment/>
    </xf>
    <xf numFmtId="0" fontId="4" fillId="2" borderId="1" xfId="0">
      <alignment/>
    </xf>
    <xf numFmtId="0" fontId="5" fillId="2" borderId="1" xfId="0">
      <alignment/>
    </xf>
    <xf numFmtId="0" fontId="6" fillId="2" borderId="1" xfId="0">
      <alignment/>
    </xf>
    <xf numFmtId="0" fontId="7" fillId="2" borderId="1" xfId="0">
      <alignment/>
    </xf>
    <xf numFmtId="0" fontId="8" fillId="2" borderId="1" xfId="0">
      <alignment/>
    </xf>
    <xf numFmtId="0" fontId="9" fillId="2" borderId="2" xfId="0">
      <alignment horizontal="center"/>
    </xf>
    <xf numFmtId="0" fontId="4" fillId="2" borderId="2" xfId="0">
      <alignment horizontal="center"/>
    </xf>
    <xf numFmtId="0" fontId="9" fillId="2" borderId="2" xfId="0">
      <alignment wrapText="true"/>
    </xf>
    <xf numFmtId="0" fontId="4" fillId="2" borderId="2" xfId="0">
      <alignment/>
    </xf>
    <xf numFmtId="0" fontId="9" fillId="2" borderId="2" xfId="0">
      <alignment/>
    </xf>
    <xf numFmtId="0" fontId="4" fillId="2" borderId="3" xfId="0">
      <alignment horizontal="center" wrapText="true"/>
    </xf>
    <xf numFmtId="0" fontId="4" fillId="2" borderId="4" xfId="0">
      <alignment horizontal="center" wrapText="true"/>
    </xf>
    <xf numFmtId="0" fontId="4" fillId="2" borderId="5" xfId="0">
      <alignment horizontal="center" wrapText="true"/>
    </xf>
    <xf numFmtId="0" fontId="4" fillId="2" borderId="3" xfId="0">
      <alignment/>
    </xf>
    <xf numFmtId="0" fontId="4" fillId="2" borderId="5" xfId="0">
      <alignment/>
    </xf>
    <xf numFmtId="0" fontId="4" fillId="2" borderId="6" xfId="0">
      <alignment/>
    </xf>
    <xf numFmtId="0" fontId="4" fillId="2" borderId="7" xfId="0">
      <alignment/>
    </xf>
    <xf numFmtId="0" fontId="4" fillId="2" borderId="8" xfId="0">
      <alignment/>
    </xf>
    <xf numFmtId="0" fontId="4" fillId="2" borderId="1" xfId="0">
      <alignment horizontal="center"/>
    </xf>
    <xf numFmtId="0" fontId="4" fillId="2" borderId="9" xfId="0">
      <alignment/>
    </xf>
    <xf numFmtId="0" fontId="4" fillId="2" borderId="10" xfId="0">
      <alignment/>
    </xf>
    <xf numFmtId="0" fontId="4" fillId="2" borderId="1" xfId="0">
      <alignment horizontal="right"/>
    </xf>
    <xf numFmtId="300" fontId="4" fillId="2" borderId="1" xfId="0">
      <alignment horizontal="right"/>
    </xf>
    <xf numFmtId="0" fontId="9" fillId="2" borderId="1" xfId="0">
      <alignment/>
    </xf>
    <xf numFmtId="0" fontId="4" fillId="2" borderId="11" xfId="0">
      <alignment/>
    </xf>
    <xf numFmtId="0" fontId="9" fillId="2" borderId="12" xfId="0">
      <alignment/>
    </xf>
    <xf numFmtId="0" fontId="4" fillId="2" borderId="12" xfId="0">
      <alignment/>
    </xf>
    <xf numFmtId="0" fontId="4" fillId="2" borderId="13" xfId="0">
      <alignment/>
    </xf>
    <xf numFmtId="0" fontId="9" fillId="2" borderId="6" xfId="0">
      <alignment/>
    </xf>
    <xf numFmtId="0" fontId="9" fillId="2" borderId="7" xfId="0">
      <alignment/>
    </xf>
    <xf numFmtId="0" fontId="9" fillId="2" borderId="9" xfId="0">
      <alignment/>
    </xf>
    <xf numFmtId="0" fontId="9" fillId="2" borderId="10" xfId="0">
      <alignment/>
    </xf>
    <xf numFmtId="0" fontId="9" fillId="2" borderId="11" xfId="0">
      <alignment/>
    </xf>
    <xf numFmtId="0" fontId="9" fillId="2" borderId="13" xfId="0">
      <alignment/>
    </xf>
    <xf numFmtId="0" fontId="9" fillId="2" borderId="8" xfId="0">
      <alignment/>
    </xf>
    <xf fontId="10" fillId="0" borderId="0" xfId="0"/>
    <xf fontId="0" fillId="3" borderId="0" xfId="0"/>
    <xf numFmtId="9" fontId="6" fillId="3" borderId="1" xfId="0">
      <alignment/>
    </xf>
    <xf numFmtId="9" fontId="6" fillId="2" borderId="1" xfId="0">
      <alignment/>
    </xf>
    <xf numFmtId="301" fontId="0" fillId="0" borderId="0" xfId="0"/>
    <xf numFmtId="301" fontId="0" fillId="3" borderId="0" xfId="0"/>
    <xf numFmtId="301" fontId="6" fillId="2" borderId="1" xfId="0">
      <alignment/>
    </xf>
    <xf numFmtId="0" fontId="11" fillId="2" borderId="1" xfId="0">
      <alignment/>
    </xf>
    <xf numFmtId="0" fontId="12" fillId="2" borderId="1" xfId="0">
      <alignment/>
    </xf>
    <xf numFmtId="302" fontId="6" fillId="2" borderId="1" xfId="0">
      <alignment vertical="top" wrapText="true"/>
    </xf>
    <xf numFmtId="0" fontId="13" fillId="2" borderId="1" xfId="0">
      <alignment horizontal="center"/>
    </xf>
    <xf numFmtId="0" fontId="8" fillId="2" borderId="1" xfId="0">
      <alignment horizontal="center"/>
    </xf>
    <xf numFmtId="0" fontId="9" fillId="2" borderId="1" xfId="0">
      <alignment horizontal="left" wrapText="true"/>
    </xf>
    <xf numFmtId="0" fontId="4" fillId="2" borderId="1" xfId="0">
      <alignment horizontal="left" wrapText="true"/>
    </xf>
    <xf numFmtId="0" fontId="9" fillId="2" borderId="4" xfId="0">
      <alignment/>
    </xf>
    <xf numFmtId="0" fontId="4" fillId="2" borderId="4" xfId="0">
      <alignment/>
    </xf>
    <xf numFmtId="0" fontId="9" fillId="2" borderId="4" xfId="0">
      <alignment horizontal="center"/>
    </xf>
    <xf numFmtId="0" fontId="9" fillId="2" borderId="12" xfId="0">
      <alignment horizontal="center"/>
    </xf>
    <xf numFmtId="0" fontId="14" fillId="2" borderId="12" xfId="0">
      <alignment/>
    </xf>
    <xf numFmtId="0" fontId="4" fillId="2" borderId="12" xfId="0">
      <alignment horizontal="center"/>
    </xf>
    <xf numFmtId="300" fontId="4" fillId="2" borderId="4" xfId="0">
      <alignment horizontal="right"/>
    </xf>
    <xf numFmtId="0" fontId="3" fillId="2" borderId="1" xfId="0">
      <alignment horizontal="center"/>
    </xf>
    <xf numFmtId="0" fontId="5" fillId="2" borderId="1" xfId="0">
      <alignment horizontal="center"/>
    </xf>
    <xf numFmtId="0" fontId="4" fillId="2" borderId="1" xfId="0">
      <alignment horizontal="left"/>
    </xf>
    <xf numFmtId="9" fontId="15" fillId="2" borderId="14" xfId="0"/>
    <xf numFmtId="0" fontId="14" fillId="2" borderId="1" xfId="0">
      <alignment/>
    </xf>
    <xf numFmtId="0" fontId="4" fillId="2" borderId="2" xfId="0">
      <alignment horizontal="center" vertical="center"/>
    </xf>
    <xf numFmtId="0" fontId="4" fillId="2" borderId="2" xfId="0">
      <alignment horizontal="center" vertical="center" wrapText="true"/>
    </xf>
    <xf numFmtId="0" fontId="4" fillId="2" borderId="3" xfId="0">
      <alignment horizontal="center"/>
    </xf>
    <xf numFmtId="0" fontId="4" fillId="2" borderId="4" xfId="0">
      <alignment horizontal="center"/>
    </xf>
    <xf numFmtId="0" fontId="4" fillId="2" borderId="5" xfId="0">
      <alignment horizontal="center"/>
    </xf>
    <xf numFmtId="0" fontId="4" fillId="2" borderId="15" xfId="0">
      <alignment horizontal="center" vertical="center"/>
    </xf>
    <xf numFmtId="303" fontId="4" fillId="2" borderId="2" xfId="0">
      <alignment horizontal="center"/>
    </xf>
    <xf numFmtId="0" fontId="4" fillId="2" borderId="16" xfId="0">
      <alignment horizontal="center" vertical="center"/>
    </xf>
    <xf numFmtId="0" fontId="4" fillId="2" borderId="17" xfId="0">
      <alignment horizontal="center" vertical="center"/>
    </xf>
    <xf numFmtId="304" fontId="6" fillId="2" borderId="1" xfId="0">
      <alignment/>
    </xf>
    <xf numFmtId="304" fontId="9" fillId="2" borderId="1" xfId="0">
      <alignment/>
    </xf>
  </cellXfs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4" Type="http://schemas.openxmlformats.org/officeDocument/2006/relationships/worksheet" Target="worksheets/sheet2.xml" /><Relationship Id="rId7" Type="http://schemas.openxmlformats.org/officeDocument/2006/relationships/worksheet" Target="worksheets/sheet5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state="hidden"/>
  <dimension ref="AA47"/>
  <sheetViews>
    <sheetView showGridLines="true" topLeftCell="A1" workbookViewId="0">
      <selection pane="topLeft" activeCell="E24" sqref="E24"/>
    </sheetView>
  </sheetViews>
  <sheetFormatPr defaultColWidth="9.16406" defaultRowHeight="15"/>
  <cols>
    <col min="1" max="1" width="15.875"/>
    <col min="2" max="2" width="11.875"/>
    <col min="3" max="3" width="9.125"/>
    <col min="4" max="4" width="5.5" bestFit="true"/>
    <col min="5" max="5" width="11.125"/>
    <col min="6" max="6" width="7.625"/>
    <col min="7" max="7" width="5.625"/>
    <col min="8" max="8" width="8.125"/>
    <col min="9" max="9" width="4.875"/>
    <col min="10" max="10" width="13.375"/>
    <col min="11" max="26" width="9.125"/>
  </cols>
  <sheetData>
    <row r="2" spans="1:10" ht="22.5" customHeight="true">
      <c r="A2" s="47" t="s">
        <v>311</v>
      </c>
      <c r="B2" s="48" t="s"/>
      <c r="C2" s="48" t="s"/>
      <c r="D2" s="48" t="s"/>
      <c r="E2" s="48" t="s"/>
      <c r="F2" s="48" t="s"/>
      <c r="G2" s="49" t="s"/>
      <c r="H2" s="49" t="s">
        <v>312</v>
      </c>
      <c r="I2" s="49" t="s"/>
      <c r="J2" s="49" t="s"/>
    </row>
    <row r="3" spans="1:10" ht="25" customHeight="true">
      <c r="A3" s="4" t="s">
        <v>159</v>
      </c>
      <c r="B3" s="4" t="s"/>
      <c r="C3" s="4" t="s"/>
      <c r="D3" s="4" t="s"/>
      <c r="E3" s="4" t="s"/>
      <c r="F3" s="4" t="s"/>
      <c r="G3" s="49" t="s"/>
      <c r="H3" s="49" t="s"/>
      <c r="I3" s="49" t="s"/>
      <c r="J3" s="49" t="s"/>
    </row>
    <row r="4" spans="1:10" ht="25" customHeight="true">
      <c r="A4" s="4" t="s"/>
      <c r="B4" s="4" t="s"/>
      <c r="C4" s="4" t="s"/>
      <c r="D4" s="4" t="s"/>
      <c r="E4" s="4" t="s"/>
      <c r="F4" s="4" t="s"/>
      <c r="G4" s="49" t="s"/>
      <c r="H4" s="49" t="s"/>
      <c r="I4" s="49" t="s"/>
      <c r="J4" s="49" t="s"/>
    </row>
    <row r="5" spans="1:10" ht="17" customHeight="true">
      <c r="A5" s="50" t="s">
        <v>160</v>
      </c>
      <c r="B5" s="50" t="s"/>
      <c r="C5" s="50" t="s"/>
      <c r="D5" s="50" t="s"/>
      <c r="E5" s="50" t="s"/>
      <c r="F5" s="50" t="s"/>
      <c r="G5" s="50" t="s"/>
      <c r="H5" s="50" t="s"/>
      <c r="I5" s="50" t="s"/>
      <c r="J5" s="50" t="s"/>
    </row>
    <row r="6" spans="1:10" ht="16" customHeight="true">
      <c r="A6" s="51" t="s">
        <v>161</v>
      </c>
      <c r="B6" s="51" t="s"/>
      <c r="C6" s="51" t="s"/>
      <c r="D6" s="51" t="s"/>
      <c r="E6" s="51" t="s"/>
      <c r="F6" s="51" t="s"/>
      <c r="G6" s="51" t="s"/>
      <c r="H6" s="51" t="s"/>
      <c r="I6" s="51" t="s"/>
      <c r="J6" s="51" t="s"/>
    </row>
    <row r="7" spans="1:10" ht="18" customHeight="true">
      <c r="A7" s="52" t="s">
        <v>313</v>
      </c>
      <c r="B7" s="53" t="s"/>
      <c r="C7" s="53" t="s"/>
      <c r="D7" s="53" t="s"/>
      <c r="E7" s="5" t="s"/>
      <c r="F7" s="5" t="s"/>
      <c r="G7" s="28" t="s">
        <v>314</v>
      </c>
      <c r="H7" s="28" t="s"/>
      <c r="I7" s="5" t="s"/>
      <c r="J7" s="5" t="s"/>
    </row>
    <row r="8" spans="1:10" ht="15" customHeight="true">
      <c r="A8" t="s">
        <v>162</v>
      </c>
      <c r="E8" s="5" t="s"/>
      <c r="F8" s="5" t="s"/>
      <c r="G8" s="5" t="s"/>
      <c r="H8" s="5" t="s"/>
      <c r="I8" s="5" t="s"/>
      <c r="J8" s="5" t="s"/>
    </row>
    <row r="9" spans="1:10" ht="15" customHeight="true">
      <c r="A9" s="53" t="s">
        <v>163</v>
      </c>
      <c r="B9" s="53" t="s"/>
      <c r="C9" s="53" t="s"/>
      <c r="D9" s="53" t="s"/>
      <c r="E9" s="5" t="s"/>
      <c r="F9" s="5" t="s"/>
      <c r="G9" s="28" t="s">
        <v>315</v>
      </c>
      <c r="H9" s="28" t="s"/>
      <c r="I9" s="5" t="s"/>
      <c r="J9" s="5" t="s"/>
    </row>
    <row r="10" spans="1:10" ht="15" customHeight="true">
      <c r="A10" s="5" t="s">
        <v>164</v>
      </c>
      <c r="B10" s="5" t="s"/>
      <c r="C10" s="5" t="s"/>
      <c r="D10" s="5" t="s"/>
      <c r="E10" s="5" t="s"/>
      <c r="F10" s="5" t="s"/>
      <c r="G10" s="5" t="s"/>
      <c r="H10" s="5" t="s"/>
      <c r="I10" s="5" t="s"/>
      <c r="J10" s="5" t="s"/>
    </row>
    <row r="11" spans="1:10" ht="15" customHeight="true">
      <c r="A11" s="34" t="s">
        <v>316</v>
      </c>
      <c r="B11" s="21" t="s"/>
      <c r="C11" s="21" t="s"/>
      <c r="D11" s="21" t="s">
        <v>165</v>
      </c>
      <c r="E11" s="21" t="s"/>
      <c r="F11" s="54" t="s">
        <v>317</v>
      </c>
      <c r="G11" s="55" t="s"/>
      <c r="H11" s="55" t="s"/>
      <c r="I11" s="21" t="s"/>
      <c r="J11" s="21" t="s">
        <v>166</v>
      </c>
    </row>
    <row r="12" spans="1:10" ht="15" customHeight="true">
      <c r="A12" s="54" t="s">
        <v>318</v>
      </c>
      <c r="B12" s="55" t="s"/>
      <c r="C12" s="55" t="s"/>
      <c r="D12" s="55" t="s"/>
      <c r="E12" s="55" t="s"/>
      <c r="F12" s="30" t="s">
        <v>167</v>
      </c>
      <c r="G12" s="31" t="s"/>
      <c r="H12" s="31" t="s"/>
      <c r="I12" s="55" t="s"/>
      <c r="J12" s="55" t="s"/>
    </row>
    <row r="13" spans="1:10" ht="15" customHeight="true">
      <c r="A13" s="30" t="s">
        <v>168</v>
      </c>
      <c r="B13" s="31" t="s"/>
      <c r="C13" s="31" t="s"/>
      <c r="D13" s="31" t="s"/>
      <c r="E13" s="31" t="s"/>
      <c r="F13" s="30" t="s"/>
      <c r="G13" s="31" t="s"/>
      <c r="H13" s="31" t="s"/>
      <c r="I13" s="31" t="s"/>
      <c r="J13" s="31" t="s"/>
    </row>
    <row r="14" spans="1:10" ht="15" customHeight="true">
      <c r="A14" s="30" t="s">
        <v>169</v>
      </c>
      <c r="B14" s="31" t="s"/>
      <c r="C14" s="30" t="s">
        <v>170</v>
      </c>
      <c r="D14" s="31" t="s"/>
      <c r="E14" s="31" t="s"/>
      <c r="F14" s="56" t="s">
        <v>171</v>
      </c>
      <c r="G14" s="56" t="s"/>
      <c r="H14" s="56" t="s">
        <v>172</v>
      </c>
      <c r="I14" s="56" t="s"/>
      <c r="J14" s="57" t="s">
        <v>173</v>
      </c>
    </row>
    <row r="15" spans="1:10" ht="15" customHeight="true">
      <c r="A15" s="31" t="s">
        <v>174</v>
      </c>
      <c r="B15" s="31" t="s"/>
      <c r="C15" s="58" t="s">
        <v>175</v>
      </c>
      <c r="D15" s="58" t="s"/>
      <c r="E15" s="58" t="s"/>
      <c r="F15" s="59" t="s">
        <v>176</v>
      </c>
      <c r="G15" s="59" t="s"/>
      <c r="H15" s="59" t="s">
        <v>177</v>
      </c>
      <c r="I15" s="59" t="s"/>
      <c r="J15" s="59" t="s">
        <v>178</v>
      </c>
    </row>
    <row r="16" spans="1:10" ht="18" customHeight="true">
      <c r="A16" s="5" t="s">
        <v>179</v>
      </c>
      <c r="B16" s="5" t="s"/>
      <c r="C16" s="5" t="s"/>
      <c r="D16" s="5" t="s"/>
      <c r="E16" s="5" t="s"/>
      <c r="F16" s="5" t="s"/>
      <c r="G16" s="5" t="s"/>
      <c r="H16" s="5" t="s">
        <v>180</v>
      </c>
      <c r="I16" s="5" t="s"/>
      <c r="J16" s="5" t="s"/>
    </row>
    <row r="17" spans="1:10" ht="15" customHeight="true">
      <c r="A17" s="5" t="s">
        <v>181</v>
      </c>
      <c r="B17" s="5" t="s"/>
      <c r="C17" s="5" t="s">
        <v>182</v>
      </c>
      <c r="D17" s="5" t="s"/>
      <c r="E17" s="5" t="s"/>
      <c r="F17" s="5" t="s"/>
      <c r="G17" s="5" t="s"/>
      <c r="H17" s="5" t="s"/>
      <c r="I17" s="5" t="s"/>
      <c r="J17" s="5" t="s"/>
    </row>
    <row r="18" spans="1:5" ht="15" customHeight="true">
      <c r="A18" s="5" t="s">
        <v>183</v>
      </c>
      <c r="B18" s="5" t="s"/>
      <c r="C18" s="5" t="s">
        <v>184</v>
      </c>
      <c r="D18" s="5" t="s"/>
      <c r="E18" s="5" t="s"/>
    </row>
    <row r="19" spans="1:10" ht="15" customHeight="true">
      <c r="A19" s="5" t="s">
        <v>185</v>
      </c>
      <c r="B19" s="5" t="s"/>
      <c r="C19" s="5" t="s">
        <v>186</v>
      </c>
      <c r="D19" s="5" t="s"/>
      <c r="E19" s="5" t="s"/>
      <c r="F19" s="5" t="s"/>
      <c r="G19" s="5" t="s"/>
      <c r="H19" s="5" t="s"/>
      <c r="I19" s="5" t="s"/>
      <c r="J19" s="5" t="s"/>
    </row>
    <row r="20" spans="1:10" ht="15" customHeight="true">
      <c r="A20" s="5" t="s">
        <v>187</v>
      </c>
      <c r="B20" s="5" t="s"/>
      <c r="C20" s="5" t="s">
        <v>188</v>
      </c>
      <c r="D20" s="5" t="s"/>
      <c r="E20" s="5" t="s"/>
      <c r="F20" s="5" t="s"/>
      <c r="G20" s="5" t="s"/>
      <c r="H20" s="5" t="s"/>
      <c r="I20" s="5" t="s"/>
      <c r="J20" s="5" t="s"/>
    </row>
    <row r="21" spans="1:10" ht="15" customHeight="true">
      <c r="A21" s="5" t="s">
        <v>51</v>
      </c>
      <c r="B21" s="5" t="s"/>
      <c r="C21" s="5" t="s">
        <v>189</v>
      </c>
      <c r="D21" s="5" t="s"/>
      <c r="E21" s="5" t="s"/>
      <c r="F21" s="26">
        <v>3529</v>
      </c>
      <c r="G21" s="5" t="s">
        <v>27</v>
      </c>
      <c r="H21" s="27">
        <v>3.6</v>
      </c>
      <c r="I21" s="5" t="s">
        <v>190</v>
      </c>
      <c r="J21" s="27">
        <f>=F21*H21</f>
        <v>12704.4</v>
      </c>
    </row>
    <row r="22" spans="1:10" ht="15" customHeight="true">
      <c r="A22" s="5" t="s">
        <v>191</v>
      </c>
      <c r="B22" s="28" t="s">
        <v>192</v>
      </c>
      <c r="C22" s="5" t="s"/>
      <c r="D22" s="5" t="s"/>
      <c r="E22" s="5" t="s"/>
      <c r="F22" s="5" t="s"/>
      <c r="G22" s="5" t="s"/>
      <c r="H22" s="5" t="s"/>
      <c r="I22" s="5" t="s"/>
      <c r="J22" s="5" t="s"/>
    </row>
    <row r="23" spans="1:10" ht="15" customHeight="true">
      <c r="A23" s="5" t="s"/>
      <c r="B23" s="5" t="s">
        <v>193</v>
      </c>
      <c r="C23" s="5" t="s"/>
      <c r="D23" s="5" t="s"/>
      <c r="E23" s="5" t="s"/>
      <c r="F23" s="5" t="s"/>
      <c r="G23" s="5" t="s"/>
      <c r="H23" s="5" t="s"/>
      <c r="I23" s="5" t="s"/>
      <c r="J23" s="5" t="s"/>
    </row>
    <row r="24" spans="1:10" ht="15" customHeight="true">
      <c r="A24" s="5" t="s"/>
      <c r="B24" s="5" t="s"/>
      <c r="C24" s="5" t="s"/>
      <c r="D24" s="5" t="s"/>
      <c r="E24" s="5" t="s"/>
      <c r="F24" s="5" t="s"/>
      <c r="G24" s="5" t="s"/>
      <c r="H24" s="5" t="s"/>
      <c r="I24" s="5" t="s"/>
      <c r="J24" s="5" t="s"/>
    </row>
    <row r="25" spans="1:10" ht="15" customHeight="true">
      <c r="A25" s="5" t="s">
        <v>319</v>
      </c>
      <c r="B25" s="5" t="s"/>
      <c r="C25" s="5" t="s"/>
      <c r="D25" s="5" t="s"/>
      <c r="E25" s="5" t="s"/>
      <c r="F25" s="5" t="s"/>
      <c r="G25" s="5" t="s"/>
      <c r="H25" s="5" t="s"/>
      <c r="I25" s="5" t="s"/>
      <c r="J25" s="5" t="s"/>
    </row>
    <row r="26" spans="1:10" ht="15" customHeight="true">
      <c r="A26" s="55" t="s"/>
      <c r="B26" s="55" t="s"/>
      <c r="C26" s="55" t="s"/>
      <c r="D26" s="55" t="s"/>
      <c r="E26" s="55" t="s"/>
      <c r="F26" s="55">
        <f>=SUM(F19:F25)</f>
        <v>3529</v>
      </c>
      <c r="G26" s="55" t="s">
        <v>27</v>
      </c>
      <c r="H26" s="55" t="s"/>
      <c r="I26" s="55" t="s"/>
      <c r="J26" s="60">
        <f>=SUM(J19:J25)</f>
        <v>12704.4</v>
      </c>
    </row>
    <row r="27" spans="1:10" ht="15" customHeight="true">
      <c r="A27" s="28" t="s">
        <v>320</v>
      </c>
      <c r="B27" s="5" t="s"/>
      <c r="C27" s="5" t="s"/>
      <c r="D27" s="5" t="s"/>
      <c r="E27" s="5" t="s"/>
      <c r="F27" s="5" t="s"/>
      <c r="G27" s="5" t="s"/>
      <c r="H27" s="5" t="s"/>
      <c r="I27" s="5" t="s"/>
      <c r="J27" s="5" t="s"/>
    </row>
    <row r="28" spans="1:10" ht="15" customHeight="true">
      <c r="A28" s="5" t="s">
        <v>321</v>
      </c>
      <c r="B28" s="5" t="s"/>
      <c r="C28" s="5" t="s"/>
      <c r="D28" s="5" t="s"/>
      <c r="E28" s="5" t="s"/>
      <c r="F28" s="5" t="s"/>
      <c r="G28" s="5" t="s"/>
      <c r="H28" s="5" t="s"/>
      <c r="I28" s="5" t="s"/>
      <c r="J28" s="5" t="s"/>
    </row>
    <row r="29" spans="1:10" ht="15" customHeight="true">
      <c r="A29" s="5" t="s">
        <v>322</v>
      </c>
      <c r="B29" s="5" t="s"/>
      <c r="C29" s="5" t="s"/>
      <c r="D29" s="5" t="s"/>
      <c r="E29" s="5" t="s"/>
      <c r="F29" s="5" t="s"/>
      <c r="G29" s="5" t="s"/>
      <c r="H29" s="5" t="s"/>
      <c r="I29" s="5" t="s"/>
      <c r="J29" s="5" t="s"/>
    </row>
    <row r="30" spans="1:10" ht="15" customHeight="true">
      <c r="A30" s="5" t="s">
        <v>323</v>
      </c>
      <c r="B30" s="5" t="s"/>
      <c r="C30" s="5" t="s"/>
      <c r="D30" s="5" t="s"/>
      <c r="E30" s="5" t="s"/>
      <c r="F30" s="5" t="s"/>
      <c r="G30" s="5" t="s"/>
      <c r="H30" s="5" t="s"/>
      <c r="I30" s="5" t="s"/>
      <c r="J30" s="5" t="s"/>
    </row>
    <row r="31" spans="1:1" ht="15" customHeight="true">
      <c r="A31" s="5" t="s">
        <v>324</v>
      </c>
    </row>
    <row r="32" spans="1:1" ht="15" customHeight="true">
      <c r="A32" s="5" t="s">
        <v>325</v>
      </c>
    </row>
    <row r="33" spans="1:1" ht="15" customHeight="true">
      <c r="A33" s="5" t="s">
        <v>326</v>
      </c>
    </row>
    <row r="34" spans="1:1" ht="15" customHeight="true">
      <c r="A34" s="5" t="s">
        <v>327</v>
      </c>
    </row>
    <row r="36" spans="1:1" ht="15" customHeight="true">
      <c r="A36" s="5" t="s">
        <v>328</v>
      </c>
    </row>
    <row r="37" spans="1:1" ht="15" customHeight="true">
      <c r="A37" s="5" t="s">
        <v>329</v>
      </c>
    </row>
    <row r="39" spans="1:1" ht="15" customHeight="true">
      <c r="A39" s="5" t="s">
        <v>330</v>
      </c>
    </row>
    <row r="40" spans="1:1" ht="15" customHeight="true">
      <c r="A40" s="5" t="s">
        <v>331</v>
      </c>
    </row>
    <row r="41" spans="1:1" ht="15" customHeight="true">
      <c r="A41" s="5" t="s">
        <v>332</v>
      </c>
    </row>
    <row r="42" spans="1:1" ht="15" customHeight="true">
      <c r="A42" s="5" t="s">
        <v>333</v>
      </c>
    </row>
    <row r="47" spans="1:8" ht="15" customHeight="true">
      <c r="A47" t="s">
        <v>194</v>
      </c>
      <c r="H47" t="s">
        <v>195</v>
      </c>
    </row>
  </sheetData>
  <mergeCells count="9">
    <mergeCell ref="F15:G15"/>
    <mergeCell ref="H15:I15"/>
    <mergeCell ref="H2:J4"/>
    <mergeCell ref="A5:J5"/>
    <mergeCell ref="A6:J6"/>
    <mergeCell ref="A7:D7"/>
    <mergeCell ref="A9:D9"/>
    <mergeCell ref="F14:G14"/>
    <mergeCell ref="H14:I14"/>
  </mergeCells>
</worksheet>
</file>

<file path=xl/worksheets/sheet2.xml><?xml version="1.0" encoding="utf-8"?>
<worksheet xmlns="http://schemas.openxmlformats.org/spreadsheetml/2006/main">
  <sheetPr codeName="产品目录" state="visible"/>
  <dimension ref="AA198"/>
  <sheetViews>
    <sheetView showGridLines="true" tabSelected="true" topLeftCell="A1" zoomScaleSheetLayoutView="100" workbookViewId="0">
      <selection pane="topLeft" activeCell="A3" sqref="A3"/>
    </sheetView>
  </sheetViews>
  <sheetFormatPr defaultColWidth="9.16406" defaultRowHeight="15"/>
  <cols>
    <col min="1" max="1" width="12.0312" bestFit="true" customWidth="true"/>
    <col min="2" max="3" width="12.0312" customWidth="true"/>
    <col min="4" max="4" width="12.0312" bestFit="true" customWidth="true"/>
    <col min="5" max="5" width="12.0312" bestFit="true" customWidth="true"/>
    <col min="6" max="6" width="12.0312" customWidth="true"/>
    <col min="7" max="7" width="12.0312" customWidth="true"/>
    <col min="8" max="8" width="12.0312" customWidth="true"/>
    <col min="9" max="9" width="11.0117" customWidth="true"/>
    <col min="10" max="10" width="12.0312" customWidth="true"/>
    <col min="11" max="11" width="12.0312" customWidth="true"/>
    <col min="12" max="12" width="12.0312" customWidth="true"/>
    <col min="13" max="13" width="12.0312" customWidth="true"/>
    <col min="14" max="14" width="12.0312" customWidth="true"/>
    <col min="15" max="15" width="12.0312" bestFit="true" customWidth="true"/>
    <col min="16" max="16" width="12.0312" customWidth="true"/>
    <col min="17" max="17" width="12.0312" customWidth="true"/>
    <col min="18" max="18" width="12.0312" style="41" customWidth="true"/>
    <col min="19" max="19" width="12.0312" style="41" customWidth="true"/>
    <col min="20" max="20" width="2.80859" bestFit="true" customWidth="true"/>
    <col min="21" max="21" width="12.0312" bestFit="true" customWidth="true"/>
    <col min="22" max="22" width="12.0312" style="41" customWidth="true"/>
    <col min="23" max="23" width="12.0312" customWidth="true"/>
    <col min="24" max="24" width="12.0312" bestFit="true" customWidth="true"/>
    <col min="25" max="25" width="12.0312" bestFit="true" customWidth="true"/>
    <col min="26" max="26" width="12.0312" bestFit="true" customWidth="true"/>
  </cols>
  <sheetData>
    <row r="1" spans="1:26" ht="24" customHeight="true">
      <c r="A1" t="s">
        <v>56</v>
      </c>
      <c r="B1" t="s">
        <v>57</v>
      </c>
      <c r="C1" t="s">
        <v>58</v>
      </c>
      <c r="D1" t="s">
        <v>59</v>
      </c>
      <c r="E1" t="s">
        <v>60</v>
      </c>
      <c r="F1" s="40" t="s">
        <v>61</v>
      </c>
      <c r="G1" s="40" t="s">
        <v>62</v>
      </c>
      <c r="H1" s="40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s="41" t="s">
        <v>73</v>
      </c>
      <c r="S1" s="41" t="s">
        <v>74</v>
      </c>
      <c r="T1" t="s">
        <v>75</v>
      </c>
      <c r="U1" t="s">
        <v>76</v>
      </c>
      <c r="V1" s="42" t="s">
        <v>77</v>
      </c>
      <c r="W1" s="43" t="s">
        <v>78</v>
      </c>
      <c r="X1" t="s">
        <v>79</v>
      </c>
      <c r="Y1" t="s">
        <v>80</v>
      </c>
      <c r="Z1" t="s">
        <v>80</v>
      </c>
    </row>
    <row r="2" spans="10:26" ht="24" customHeight="true">
      <c r="J2" t="s">
        <v>81</v>
      </c>
      <c r="K2" t="s">
        <v>66</v>
      </c>
      <c r="L2" t="s">
        <v>67</v>
      </c>
      <c r="M2" t="s">
        <v>82</v>
      </c>
      <c r="O2" t="s">
        <v>83</v>
      </c>
      <c r="R2" s="41" t="s">
        <v>84</v>
      </c>
      <c r="S2" s="41" t="s">
        <v>85</v>
      </c>
      <c r="Y2" s="43" t="s">
        <v>86</v>
      </c>
      <c r="Z2" t="s">
        <v>87</v>
      </c>
    </row>
    <row r="3" spans="2:26" ht="24" customHeight="true">
      <c r="B3">
        <v>98839</v>
      </c>
      <c r="G3">
        <v>28.7</v>
      </c>
      <c r="I3">
        <f>=IF(ISNUMBER(H3),H3*((1000/K3/L3)*100),G3)</f>
        <v>28.7</v>
      </c>
      <c r="K3">
        <v>185</v>
      </c>
      <c r="L3">
        <v>280</v>
      </c>
      <c r="M3">
        <v>7</v>
      </c>
      <c r="N3">
        <f>=M3/O3</f>
        <v>0.985915492957746</v>
      </c>
      <c r="O3">
        <v>7.1</v>
      </c>
      <c r="P3">
        <f>=(I3+M3)/O3</f>
        <v>5.02816901408451</v>
      </c>
      <c r="Q3">
        <f>=P3/((1000/K3/L3)*100)</f>
        <v>2.60459154929578</v>
      </c>
      <c r="R3" s="41">
        <f>=P3*(1+T3)</f>
        <v>6.53661971830986</v>
      </c>
      <c r="S3" s="41">
        <f>=Q3*(1+T3)</f>
        <v>3.38596901408451</v>
      </c>
      <c r="T3" s="43">
        <v>0.3</v>
      </c>
      <c r="U3">
        <f>=S3*0.92</f>
        <v>3.11509149295775</v>
      </c>
      <c r="V3" s="41">
        <f>=S3*0.9</f>
        <v>3.04737211267606</v>
      </c>
      <c r="W3">
        <f>=S3*0.95</f>
        <v>3.21667056338028</v>
      </c>
      <c r="X3">
        <f>=S3*0.92</f>
        <v>3.11509149295775</v>
      </c>
      <c r="Y3">
        <f>=S3*0.95</f>
        <v>3.21667056338028</v>
      </c>
      <c r="Z3">
        <f>=S3*0.97</f>
        <v>3.28438994366197</v>
      </c>
    </row>
    <row r="4" spans="2:26" ht="24" customHeight="true">
      <c r="B4">
        <v>98808</v>
      </c>
      <c r="G4">
        <v>22.2</v>
      </c>
      <c r="I4">
        <f>=IF(ISNUMBER(H4),H4*((1000/K4/L4)*100),G4)</f>
        <v>22.2</v>
      </c>
      <c r="J4">
        <f>=((1000/K4/L4)*100)</f>
        <v>2.06782464846981</v>
      </c>
      <c r="K4">
        <v>186</v>
      </c>
      <c r="L4">
        <v>260</v>
      </c>
      <c r="M4">
        <v>7</v>
      </c>
      <c r="N4">
        <f>=M4/O4</f>
        <v>0.985915492957746</v>
      </c>
      <c r="O4">
        <v>7.1</v>
      </c>
      <c r="P4">
        <f>=(I4+M4)/O4</f>
        <v>4.11267605633803</v>
      </c>
      <c r="Q4">
        <f>=P4/((1000/K4/L4)*100)</f>
        <v>1.98889014084507</v>
      </c>
      <c r="R4" s="41">
        <f>=P4*(1+T4)</f>
        <v>5.34647887323944</v>
      </c>
      <c r="S4" s="41">
        <f>=Q4*(1+T4)</f>
        <v>2.58555718309859</v>
      </c>
      <c r="T4" s="43">
        <v>0.3</v>
      </c>
      <c r="U4">
        <f>=S4*0.92</f>
        <v>2.3787126084507</v>
      </c>
      <c r="V4" s="41">
        <f>=S4*0.9</f>
        <v>2.32700146478873</v>
      </c>
      <c r="W4">
        <f>=S4*0.95</f>
        <v>2.45627932394366</v>
      </c>
      <c r="X4">
        <f>=S4*0.92</f>
        <v>2.3787126084507</v>
      </c>
      <c r="Y4">
        <f>=S4*0.95</f>
        <v>2.45627932394366</v>
      </c>
      <c r="Z4">
        <f>=S4*0.97</f>
        <v>2.50799046760563</v>
      </c>
    </row>
    <row r="5" spans="2:26" ht="24" customHeight="true">
      <c r="B5">
        <v>98817</v>
      </c>
      <c r="G5">
        <v>21.2</v>
      </c>
      <c r="I5">
        <f>=IF(ISNUMBER(H5),H5*((1000/K5/L5)*100),G5)</f>
        <v>21.2</v>
      </c>
      <c r="J5">
        <f>=((1000/K5/L5)*100)</f>
        <v>2.45700245700246</v>
      </c>
      <c r="K5">
        <v>185</v>
      </c>
      <c r="L5">
        <v>220</v>
      </c>
      <c r="M5">
        <v>7</v>
      </c>
      <c r="N5">
        <f>=M5/O5</f>
        <v>0.985915492957746</v>
      </c>
      <c r="O5">
        <v>7.1</v>
      </c>
      <c r="P5">
        <f>=(I5+M5)/O5</f>
        <v>3.97183098591549</v>
      </c>
      <c r="Q5">
        <f>=P5/((1000/K5/L5)*100)</f>
        <v>1.61653521126761</v>
      </c>
      <c r="R5" s="41">
        <f>=P5*(1+T5)</f>
        <v>5.16338028169014</v>
      </c>
      <c r="S5" s="41">
        <f>=Q5*(1+T5)</f>
        <v>2.10149577464789</v>
      </c>
      <c r="T5" s="43">
        <v>0.3</v>
      </c>
      <c r="U5">
        <f>=S5*0.92</f>
        <v>1.93337611267606</v>
      </c>
      <c r="V5" s="41">
        <f>=S5*0.9</f>
        <v>1.8913461971831</v>
      </c>
      <c r="W5">
        <f>=S5*0.95</f>
        <v>1.99642098591549</v>
      </c>
      <c r="X5">
        <f>=S5*0.92</f>
        <v>1.93337611267606</v>
      </c>
      <c r="Y5">
        <f>=S5*0.95</f>
        <v>1.99642098591549</v>
      </c>
      <c r="Z5">
        <f>=S5*0.97</f>
        <v>2.03845090140845</v>
      </c>
    </row>
    <row r="6" spans="2:26" ht="24" customHeight="true">
      <c r="B6">
        <v>98803</v>
      </c>
      <c r="G6">
        <v>21.7</v>
      </c>
      <c r="I6">
        <f>=IF(ISNUMBER(H6),H6*((1000/K6/L6)*100),G6)</f>
        <v>21.7</v>
      </c>
      <c r="J6">
        <f>=((1000/K6/L6)*100)</f>
        <v>1.93050193050193</v>
      </c>
      <c r="K6">
        <v>185</v>
      </c>
      <c r="L6">
        <v>280</v>
      </c>
      <c r="M6">
        <v>7</v>
      </c>
      <c r="N6">
        <f>=M6/O6</f>
        <v>0.985915492957746</v>
      </c>
      <c r="O6">
        <v>7.1</v>
      </c>
      <c r="P6">
        <f>=(I6+M6)/O6</f>
        <v>4.04225352112676</v>
      </c>
      <c r="Q6">
        <f>=P6/((1000/K6/L6)*100)</f>
        <v>2.09388732394366</v>
      </c>
      <c r="R6" s="41">
        <f>=P6*(1+T6)</f>
        <v>5.25492957746479</v>
      </c>
      <c r="S6" s="41">
        <f>=Q6*(1+T6)</f>
        <v>2.72205352112676</v>
      </c>
      <c r="T6" s="43">
        <v>0.3</v>
      </c>
      <c r="U6">
        <f>=S6*0.92</f>
        <v>2.50428923943662</v>
      </c>
      <c r="V6" s="41">
        <f>=S6*0.9</f>
        <v>2.44984816901409</v>
      </c>
      <c r="W6">
        <f>=S6*0.95</f>
        <v>2.58595084507042</v>
      </c>
      <c r="X6">
        <f>=S6*0.92</f>
        <v>2.50428923943662</v>
      </c>
      <c r="Y6">
        <f>=S6*0.95</f>
        <v>2.58595084507042</v>
      </c>
      <c r="Z6">
        <f>=S6*0.97</f>
        <v>2.64039191549296</v>
      </c>
    </row>
    <row r="7" spans="9:26" ht="24" customHeight="true">
      <c r="I7">
        <f>=IF(ISNUMBER(H7),H7*((1000/K7/L7)*100),G7)</f>
        <v>0</v>
      </c>
      <c r="J7">
        <f>=((1000/K7/L7)*100)</f>
        <v>4.76190476190476</v>
      </c>
      <c r="K7">
        <v>140</v>
      </c>
      <c r="L7">
        <v>150</v>
      </c>
      <c r="M7">
        <v>7</v>
      </c>
      <c r="N7">
        <f>=M7/O7</f>
        <v>0.985915492957746</v>
      </c>
      <c r="O7">
        <v>7.1</v>
      </c>
      <c r="P7">
        <f>=(I7+M7)/O7</f>
        <v>0.985915492957746</v>
      </c>
      <c r="Q7">
        <f>=P7/((1000/K7/L7)*100)</f>
        <v>0.207042253521127</v>
      </c>
      <c r="R7" s="41">
        <f>=P7*(1+T7)</f>
        <v>1.28169014084507</v>
      </c>
      <c r="S7" s="41">
        <f>=Q7*(1+T7)</f>
        <v>0.269154929577465</v>
      </c>
      <c r="T7" s="43">
        <v>0.3</v>
      </c>
      <c r="U7">
        <f>=S7*0.92</f>
        <v>0.247622535211268</v>
      </c>
      <c r="V7" s="41">
        <f>=S7*0.9</f>
        <v>0.242239436619718</v>
      </c>
      <c r="W7">
        <f>=S7*0.95</f>
        <v>0.255697183098592</v>
      </c>
      <c r="X7">
        <f>=S7*0.92</f>
        <v>0.247622535211268</v>
      </c>
      <c r="Y7">
        <f>=S7*0.95</f>
        <v>0.255697183098592</v>
      </c>
      <c r="Z7">
        <f>=S7*0.97</f>
        <v>0.261080281690141</v>
      </c>
    </row>
    <row r="8" spans="1:26" ht="24" customHeight="true">
      <c r="A8" t="s">
        <v>88</v>
      </c>
      <c r="B8">
        <v>98650</v>
      </c>
      <c r="D8" t="s">
        <v>89</v>
      </c>
      <c r="E8" t="s">
        <v>90</v>
      </c>
      <c r="F8" t="s">
        <v>91</v>
      </c>
      <c r="G8">
        <v>17.5</v>
      </c>
      <c r="I8">
        <f>=IF(ISNUMBER(H8),H8*((1000/K8/L8)*100),G8)</f>
        <v>17.5</v>
      </c>
      <c r="J8">
        <f>=((1000/K8/L8)*100)</f>
        <v>2.71739130434783</v>
      </c>
      <c r="K8">
        <v>160</v>
      </c>
      <c r="L8">
        <v>230</v>
      </c>
      <c r="M8">
        <v>7</v>
      </c>
      <c r="N8">
        <f>=M8/O8</f>
        <v>0.985915492957746</v>
      </c>
      <c r="O8">
        <v>7.1</v>
      </c>
      <c r="P8">
        <f>=(I8+M8)/O8</f>
        <v>3.45070422535211</v>
      </c>
      <c r="Q8">
        <f>=P8/((1000/K8/L8)*100)</f>
        <v>1.26985915492958</v>
      </c>
      <c r="R8" s="41">
        <f>=P8*(1+T8)</f>
        <v>4.48591549295775</v>
      </c>
      <c r="S8" s="41">
        <f>=Q8*(1+T8)</f>
        <v>1.65081690140845</v>
      </c>
      <c r="T8" s="43">
        <v>0.3</v>
      </c>
      <c r="U8">
        <f>=S8*0.92</f>
        <v>1.51875154929577</v>
      </c>
      <c r="V8" s="41">
        <f>=S8*0.9</f>
        <v>1.48573521126761</v>
      </c>
      <c r="W8">
        <f>=S8*0.95</f>
        <v>1.56827605633803</v>
      </c>
      <c r="X8">
        <f>=S8*0.92</f>
        <v>1.51875154929577</v>
      </c>
      <c r="Y8">
        <f>=S8*0.95</f>
        <v>1.56827605633803</v>
      </c>
      <c r="Z8">
        <f>=S8*0.97</f>
        <v>1.6012923943662</v>
      </c>
    </row>
    <row r="9" spans="2:26" ht="24" customHeight="true">
      <c r="B9">
        <v>98638</v>
      </c>
      <c r="D9" t="s">
        <v>89</v>
      </c>
      <c r="E9" t="s">
        <v>90</v>
      </c>
      <c r="G9">
        <v>17.3</v>
      </c>
      <c r="I9">
        <f>=IF(ISNUMBER(H9),H9*((1000/K9/L9)*100),G9)</f>
        <v>17.3</v>
      </c>
      <c r="J9" t="e">
        <f>=((1000/K9/L9)*100)</f>
        <v>#DIV/0!</v>
      </c>
      <c r="M9">
        <v>7</v>
      </c>
      <c r="N9">
        <f>=M9/O9</f>
        <v>0.985915492957746</v>
      </c>
      <c r="O9">
        <v>7.1</v>
      </c>
      <c r="P9">
        <f>=(I9+M9)/O9</f>
        <v>3.42253521126761</v>
      </c>
      <c r="Q9" t="e">
        <f>=P9/((1000/K9/L9)*100)</f>
        <v>#DIV/0!</v>
      </c>
      <c r="R9" s="41">
        <f>=P9*(1+T9)</f>
        <v>4.44929577464789</v>
      </c>
      <c r="S9" s="41" t="e">
        <f>=Q9*(1+T9)</f>
        <v>#DIV/0!</v>
      </c>
      <c r="T9" s="43">
        <v>0.3</v>
      </c>
      <c r="U9" t="e">
        <f>=S9*0.92</f>
        <v>#DIV/0!</v>
      </c>
      <c r="V9" s="41" t="e">
        <f>=S9*0.9</f>
        <v>#DIV/0!</v>
      </c>
      <c r="W9" t="e">
        <f>=S9*0.95</f>
        <v>#DIV/0!</v>
      </c>
      <c r="X9" t="e">
        <f>=S9*0.92</f>
        <v>#DIV/0!</v>
      </c>
      <c r="Y9" t="e">
        <f>=S9*0.95</f>
        <v>#DIV/0!</v>
      </c>
      <c r="Z9" t="e">
        <f>=S9*0.97</f>
        <v>#DIV/0!</v>
      </c>
    </row>
    <row r="10" spans="2:26" ht="24" customHeight="true">
      <c r="B10">
        <v>98830</v>
      </c>
      <c r="D10" t="s">
        <v>89</v>
      </c>
      <c r="E10" t="s">
        <v>90</v>
      </c>
      <c r="G10">
        <v>30</v>
      </c>
      <c r="I10">
        <f>=IF(ISNUMBER(H10),H10*((1000/K10/L10)*100),G10)</f>
        <v>30</v>
      </c>
      <c r="J10">
        <f>=((1000/K10/L10)*100)</f>
        <v>2.92397660818713</v>
      </c>
      <c r="K10">
        <v>180</v>
      </c>
      <c r="L10">
        <v>190</v>
      </c>
      <c r="M10">
        <v>7</v>
      </c>
      <c r="N10">
        <f>=M10/O10</f>
        <v>0.985915492957746</v>
      </c>
      <c r="O10">
        <v>7.1</v>
      </c>
      <c r="P10">
        <f>=(I10+M10)/O10</f>
        <v>5.2112676056338</v>
      </c>
      <c r="Q10">
        <f>=P10/((1000/K10/L10)*100)</f>
        <v>1.78225352112676</v>
      </c>
      <c r="R10" s="41">
        <f>=P10*(1+T10)</f>
        <v>6.77464788732394</v>
      </c>
      <c r="S10" s="41">
        <f>=Q10*(1+T10)</f>
        <v>2.31692957746479</v>
      </c>
      <c r="T10" s="43">
        <v>0.3</v>
      </c>
      <c r="U10">
        <f>=S10*0.92</f>
        <v>2.13157521126761</v>
      </c>
      <c r="V10" s="41">
        <f>=S10*0.9</f>
        <v>2.08523661971831</v>
      </c>
      <c r="W10">
        <f>=S10*0.95</f>
        <v>2.20108309859155</v>
      </c>
      <c r="X10">
        <f>=S10*0.92</f>
        <v>2.13157521126761</v>
      </c>
      <c r="Y10">
        <f>=S10*0.95</f>
        <v>2.20108309859155</v>
      </c>
      <c r="Z10">
        <f>=S10*0.97</f>
        <v>2.24742169014085</v>
      </c>
    </row>
    <row r="11" spans="2:26" ht="24" customHeight="true">
      <c r="B11">
        <v>98642</v>
      </c>
      <c r="D11" t="s">
        <v>89</v>
      </c>
      <c r="E11" t="s">
        <v>90</v>
      </c>
      <c r="F11" t="s">
        <v>92</v>
      </c>
      <c r="G11">
        <v>16.3</v>
      </c>
      <c r="I11">
        <f>=IF(ISNUMBER(H11),H11*((1000/K11/L11)*100),G11)</f>
        <v>16.3</v>
      </c>
      <c r="J11">
        <f>=((1000/K11/L11)*100)</f>
        <v>2.42424242424242</v>
      </c>
      <c r="K11">
        <v>165</v>
      </c>
      <c r="L11">
        <v>250</v>
      </c>
      <c r="M11">
        <v>7</v>
      </c>
      <c r="N11">
        <f>=M11/O11</f>
        <v>0.985915492957746</v>
      </c>
      <c r="O11">
        <v>7.1</v>
      </c>
      <c r="P11">
        <f>=(I11+M11)/O11</f>
        <v>3.28169014084507</v>
      </c>
      <c r="Q11">
        <f>=P11/((1000/K11/L11)*100)</f>
        <v>1.35369718309859</v>
      </c>
      <c r="R11" s="41">
        <f>=P11*(1+T11)</f>
        <v>4.26619718309859</v>
      </c>
      <c r="S11" s="41">
        <f>=Q11*(1+T11)</f>
        <v>1.75980633802817</v>
      </c>
      <c r="T11" s="43">
        <v>0.3</v>
      </c>
      <c r="U11">
        <f>=S11*0.92</f>
        <v>1.61902183098592</v>
      </c>
      <c r="V11" s="41">
        <f>=S11*0.9</f>
        <v>1.58382570422535</v>
      </c>
      <c r="W11">
        <f>=S11*0.95</f>
        <v>1.67181602112676</v>
      </c>
      <c r="X11">
        <f>=S11*0.92</f>
        <v>1.61902183098592</v>
      </c>
      <c r="Y11">
        <f>=S11*0.95</f>
        <v>1.67181602112676</v>
      </c>
      <c r="Z11">
        <f>=S11*0.97</f>
        <v>1.70701214788732</v>
      </c>
    </row>
    <row r="12" spans="2:26" ht="24" customHeight="true">
      <c r="B12">
        <v>98678</v>
      </c>
      <c r="D12" t="s">
        <v>89</v>
      </c>
      <c r="E12" t="s">
        <v>90</v>
      </c>
      <c r="G12">
        <v>20</v>
      </c>
      <c r="I12">
        <f>=IF(ISNUMBER(H12),H12*((1000/K12/L12)*100),G12)</f>
        <v>20</v>
      </c>
      <c r="J12">
        <f>=((1000/K12/L12)*100)</f>
        <v>2.7027027027027</v>
      </c>
      <c r="K12">
        <v>185</v>
      </c>
      <c r="L12">
        <v>200</v>
      </c>
      <c r="M12">
        <v>7</v>
      </c>
      <c r="N12">
        <f>=M12/O12</f>
        <v>0.985915492957746</v>
      </c>
      <c r="O12">
        <v>7.1</v>
      </c>
      <c r="P12">
        <f>=(I12+M12)/O12</f>
        <v>3.80281690140845</v>
      </c>
      <c r="Q12">
        <f>=P12/((1000/K12/L12)*100)</f>
        <v>1.40704225352113</v>
      </c>
      <c r="R12" s="41">
        <f>=P12*(1+T12)</f>
        <v>4.94366197183099</v>
      </c>
      <c r="S12" s="41">
        <f>=Q12*(1+T12)</f>
        <v>1.82915492957746</v>
      </c>
      <c r="T12" s="43">
        <v>0.3</v>
      </c>
      <c r="U12">
        <f>=S12*0.92</f>
        <v>1.68282253521127</v>
      </c>
      <c r="V12" s="41">
        <f>=S12*0.9</f>
        <v>1.64623943661972</v>
      </c>
      <c r="W12">
        <f>=S12*0.95</f>
        <v>1.73769718309859</v>
      </c>
      <c r="X12">
        <f>=S12*0.92</f>
        <v>1.68282253521127</v>
      </c>
      <c r="Y12">
        <f>=S12*0.95</f>
        <v>1.73769718309859</v>
      </c>
      <c r="Z12">
        <f>=S12*0.97</f>
        <v>1.77428028169014</v>
      </c>
    </row>
    <row r="13" spans="2:26" ht="24" customHeight="true">
      <c r="B13">
        <v>98680</v>
      </c>
      <c r="D13" t="s">
        <v>89</v>
      </c>
      <c r="E13" t="s">
        <v>90</v>
      </c>
      <c r="G13">
        <v>20.5</v>
      </c>
      <c r="I13">
        <f>=IF(ISNUMBER(H13),H13*((1000/K13/L13)*100),G13)</f>
        <v>20.5</v>
      </c>
      <c r="J13">
        <f>=((1000/K13/L13)*100)</f>
        <v>2.63504611330698</v>
      </c>
      <c r="K13">
        <v>165</v>
      </c>
      <c r="L13">
        <v>230</v>
      </c>
      <c r="M13">
        <v>7</v>
      </c>
      <c r="N13">
        <f>=M13/O13</f>
        <v>0.985915492957746</v>
      </c>
      <c r="O13">
        <v>7.1</v>
      </c>
      <c r="P13">
        <f>=(I13+M13)/O13</f>
        <v>3.87323943661972</v>
      </c>
      <c r="Q13">
        <f>=P13/((1000/K13/L13)*100)</f>
        <v>1.46989436619718</v>
      </c>
      <c r="R13" s="41">
        <f>=P13*(1+T13)</f>
        <v>5.03521126760563</v>
      </c>
      <c r="S13" s="41">
        <f>=Q13*(1+T13)</f>
        <v>1.91086267605634</v>
      </c>
      <c r="T13" s="43">
        <v>0.3</v>
      </c>
      <c r="U13">
        <f>=S13*0.92</f>
        <v>1.75799366197183</v>
      </c>
      <c r="V13" s="41">
        <f>=S13*0.9</f>
        <v>1.7197764084507</v>
      </c>
      <c r="W13">
        <f>=S13*0.95</f>
        <v>1.81531954225352</v>
      </c>
      <c r="X13">
        <f>=S13*0.92</f>
        <v>1.75799366197183</v>
      </c>
      <c r="Y13">
        <f>=S13*0.95</f>
        <v>1.81531954225352</v>
      </c>
      <c r="Z13">
        <f>=S13*0.97</f>
        <v>1.85353679577465</v>
      </c>
    </row>
    <row r="14" spans="2:26" ht="24" customHeight="true">
      <c r="B14">
        <v>98649</v>
      </c>
      <c r="D14" t="s">
        <v>89</v>
      </c>
      <c r="E14" t="s">
        <v>90</v>
      </c>
      <c r="G14">
        <v>16.7</v>
      </c>
      <c r="I14">
        <f>=IF(ISNUMBER(H14),H14*((1000/K14/L14)*100),G14)</f>
        <v>16.7</v>
      </c>
      <c r="J14">
        <f>=((1000/K14/L14)*100)</f>
        <v>2.63504611330698</v>
      </c>
      <c r="K14">
        <v>165</v>
      </c>
      <c r="L14">
        <v>230</v>
      </c>
      <c r="M14">
        <v>7</v>
      </c>
      <c r="N14">
        <f>=M14/O14</f>
        <v>0.985915492957746</v>
      </c>
      <c r="O14">
        <v>7.1</v>
      </c>
      <c r="P14">
        <f>=(I14+M14)/O14</f>
        <v>3.33802816901408</v>
      </c>
      <c r="Q14">
        <f>=P14/((1000/K14/L14)*100)</f>
        <v>1.26678169014085</v>
      </c>
      <c r="R14" s="41">
        <f>=P14*(1+T14)</f>
        <v>4.33943661971831</v>
      </c>
      <c r="S14" s="41">
        <f>=Q14*(1+T14)</f>
        <v>1.6468161971831</v>
      </c>
      <c r="T14" s="43">
        <v>0.3</v>
      </c>
      <c r="U14">
        <f>=S14*0.92</f>
        <v>1.51507090140845</v>
      </c>
      <c r="V14" s="41">
        <f>=S14*0.9</f>
        <v>1.48213457746479</v>
      </c>
      <c r="W14">
        <f>=S14*0.95</f>
        <v>1.56447538732394</v>
      </c>
      <c r="X14">
        <f>=S14*0.92</f>
        <v>1.51507090140845</v>
      </c>
      <c r="Y14">
        <f>=S14*0.95</f>
        <v>1.56447538732394</v>
      </c>
      <c r="Z14">
        <f>=S14*0.97</f>
        <v>1.59741171126761</v>
      </c>
    </row>
    <row r="15" spans="2:26" ht="24" customHeight="true">
      <c r="B15">
        <v>98837</v>
      </c>
      <c r="D15" t="s">
        <v>89</v>
      </c>
      <c r="E15" t="s">
        <v>90</v>
      </c>
      <c r="G15">
        <v>30</v>
      </c>
      <c r="I15">
        <f>=IF(ISNUMBER(H15),H15*((1000/K15/L15)*100),G15)</f>
        <v>30</v>
      </c>
      <c r="J15">
        <f>=((1000/K15/L15)*100)</f>
        <v>2.13675213675214</v>
      </c>
      <c r="K15">
        <v>180</v>
      </c>
      <c r="L15">
        <v>260</v>
      </c>
      <c r="M15">
        <v>7</v>
      </c>
      <c r="N15">
        <f>=M15/O15</f>
        <v>0.985915492957746</v>
      </c>
      <c r="O15">
        <v>7.1</v>
      </c>
      <c r="P15">
        <f>=(I15+M15)/O15</f>
        <v>5.2112676056338</v>
      </c>
      <c r="Q15">
        <f>=P15/((1000/K15/L15)*100)</f>
        <v>2.43887323943662</v>
      </c>
      <c r="R15" s="41">
        <f>=P15*(1+T15)</f>
        <v>6.77464788732394</v>
      </c>
      <c r="S15" s="41">
        <f>=Q15*(1+T15)</f>
        <v>3.17053521126761</v>
      </c>
      <c r="T15" s="43">
        <v>0.3</v>
      </c>
      <c r="U15">
        <f>=S15*0.92</f>
        <v>2.9168923943662</v>
      </c>
      <c r="V15" s="41">
        <f>=S15*0.9</f>
        <v>2.85348169014085</v>
      </c>
      <c r="W15">
        <f>=S15*0.95</f>
        <v>3.01200845070423</v>
      </c>
      <c r="X15">
        <f>=S15*0.92</f>
        <v>2.9168923943662</v>
      </c>
      <c r="Y15">
        <f>=S15*0.95</f>
        <v>3.01200845070423</v>
      </c>
      <c r="Z15">
        <f>=S15*0.97</f>
        <v>3.07541915492958</v>
      </c>
    </row>
    <row r="16" spans="2:26" ht="24" customHeight="true">
      <c r="B16">
        <v>98674</v>
      </c>
      <c r="E16" t="s">
        <v>93</v>
      </c>
      <c r="F16" t="s">
        <v>94</v>
      </c>
      <c r="G16">
        <v>18.5</v>
      </c>
      <c r="I16">
        <f>=IF(ISNUMBER(H16),H16*((1000/K16/L16)*100),G16)</f>
        <v>18.5</v>
      </c>
      <c r="J16">
        <f>=((1000/K16/L16)*100)</f>
        <v>2.5974025974026</v>
      </c>
      <c r="K16">
        <v>175</v>
      </c>
      <c r="L16">
        <v>220</v>
      </c>
      <c r="M16">
        <v>7</v>
      </c>
      <c r="N16">
        <f>=M16/O16</f>
        <v>0.985915492957746</v>
      </c>
      <c r="O16">
        <v>7.1</v>
      </c>
      <c r="P16">
        <f>=(I16+M16)/O16</f>
        <v>3.59154929577465</v>
      </c>
      <c r="Q16">
        <f>=P16/((1000/K16/L16)*100)</f>
        <v>1.38274647887324</v>
      </c>
      <c r="R16" s="41">
        <f>=P16*(1+T16)</f>
        <v>4.66901408450704</v>
      </c>
      <c r="S16" s="41">
        <f>=Q16*(1+T16)</f>
        <v>1.79757042253521</v>
      </c>
      <c r="T16" s="43">
        <v>0.3</v>
      </c>
      <c r="U16">
        <f>=S16*0.92</f>
        <v>1.65376478873239</v>
      </c>
      <c r="V16" s="41">
        <f>=S16*0.9</f>
        <v>1.61781338028169</v>
      </c>
      <c r="W16">
        <f>=S16*0.95</f>
        <v>1.70769190140845</v>
      </c>
      <c r="X16">
        <f>=S16*0.92</f>
        <v>1.65376478873239</v>
      </c>
      <c r="Y16">
        <f>=S16*0.95</f>
        <v>1.70769190140845</v>
      </c>
      <c r="Z16">
        <f>=S16*0.97</f>
        <v>1.74364330985916</v>
      </c>
    </row>
    <row r="17" spans="2:26" ht="24" customHeight="true">
      <c r="B17">
        <v>98803</v>
      </c>
      <c r="E17" t="s">
        <v>95</v>
      </c>
      <c r="F17" t="s">
        <v>96</v>
      </c>
      <c r="G17">
        <v>22</v>
      </c>
      <c r="I17">
        <f>=IF(ISNUMBER(H17),H17*((1000/K17/L17)*100),G17)</f>
        <v>22</v>
      </c>
      <c r="J17">
        <f>=((1000/K17/L17)*100)</f>
        <v>1.93050193050193</v>
      </c>
      <c r="K17">
        <v>185</v>
      </c>
      <c r="L17">
        <v>280</v>
      </c>
      <c r="M17">
        <v>7</v>
      </c>
      <c r="N17">
        <f>=M17/O17</f>
        <v>0.985915492957746</v>
      </c>
      <c r="O17">
        <v>7.1</v>
      </c>
      <c r="P17">
        <f>=(I17+M17)/O17</f>
        <v>4.08450704225352</v>
      </c>
      <c r="Q17">
        <f>=P17/((1000/K17/L17)*100)</f>
        <v>2.11577464788732</v>
      </c>
      <c r="R17" s="41">
        <f>=P17*(1+T17)</f>
        <v>5.30985915492958</v>
      </c>
      <c r="S17" s="41">
        <f>=Q17*(1+T17)</f>
        <v>2.75050704225352</v>
      </c>
      <c r="T17" s="43">
        <v>0.3</v>
      </c>
      <c r="U17">
        <f>=S17*0.92</f>
        <v>2.53046647887324</v>
      </c>
      <c r="V17" s="41">
        <f>=S17*0.9</f>
        <v>2.47545633802817</v>
      </c>
      <c r="W17">
        <f>=S17*0.95</f>
        <v>2.61298169014084</v>
      </c>
      <c r="X17">
        <f>=S17*0.92</f>
        <v>2.53046647887324</v>
      </c>
      <c r="Y17">
        <f>=S17*0.95</f>
        <v>2.61298169014084</v>
      </c>
      <c r="Z17">
        <f>=S17*0.97</f>
        <v>2.66799183098592</v>
      </c>
    </row>
    <row r="18" spans="2:26" ht="24" customHeight="true">
      <c r="B18">
        <v>98817</v>
      </c>
      <c r="E18" t="s">
        <v>95</v>
      </c>
      <c r="F18" t="s">
        <v>96</v>
      </c>
      <c r="G18">
        <v>21.5</v>
      </c>
      <c r="I18">
        <f>=IF(ISNUMBER(H18),H18*((1000/K18/L18)*100),G18)</f>
        <v>21.5</v>
      </c>
      <c r="J18">
        <f>=((1000/K18/L18)*100)</f>
        <v>3.6036036036036</v>
      </c>
      <c r="K18">
        <v>185</v>
      </c>
      <c r="L18">
        <v>150</v>
      </c>
      <c r="M18">
        <v>7</v>
      </c>
      <c r="N18">
        <f>=M18/O18</f>
        <v>0.985915492957746</v>
      </c>
      <c r="O18">
        <v>7.1</v>
      </c>
      <c r="P18">
        <f>=(I18+M18)/O18</f>
        <v>4.01408450704225</v>
      </c>
      <c r="Q18">
        <f>=P18/((1000/K18/L18)*100)</f>
        <v>1.11390845070423</v>
      </c>
      <c r="R18" s="41">
        <f>=P18*(1+T18)</f>
        <v>5.21830985915493</v>
      </c>
      <c r="S18" s="41">
        <f>=Q18*(1+T18)</f>
        <v>1.44808098591549</v>
      </c>
      <c r="T18" s="43">
        <v>0.3</v>
      </c>
      <c r="U18">
        <f>=S18*0.92</f>
        <v>1.33223450704225</v>
      </c>
      <c r="V18" s="41">
        <f>=S18*0.9</f>
        <v>1.30327288732394</v>
      </c>
      <c r="W18">
        <f>=S18*0.95</f>
        <v>1.37567693661972</v>
      </c>
      <c r="X18">
        <f>=S18*0.92</f>
        <v>1.33223450704225</v>
      </c>
      <c r="Y18">
        <f>=S18*0.95</f>
        <v>1.37567693661972</v>
      </c>
      <c r="Z18">
        <f>=S18*0.97</f>
        <v>1.40463855633803</v>
      </c>
    </row>
    <row r="19" spans="2:26" ht="24" customHeight="true">
      <c r="B19">
        <v>98679</v>
      </c>
      <c r="D19" t="s">
        <v>89</v>
      </c>
      <c r="E19" t="s">
        <v>90</v>
      </c>
      <c r="G19">
        <v>20</v>
      </c>
      <c r="I19">
        <f>=IF(ISNUMBER(H19),H19*((1000/K19/L19)*100),G19)</f>
        <v>20</v>
      </c>
      <c r="J19">
        <f>=((1000/K19/L19)*100)</f>
        <v>2.42424242424242</v>
      </c>
      <c r="K19">
        <v>165</v>
      </c>
      <c r="L19">
        <v>250</v>
      </c>
      <c r="M19">
        <v>7</v>
      </c>
      <c r="N19">
        <f>=M19/O19</f>
        <v>0.985915492957746</v>
      </c>
      <c r="O19">
        <v>7.1</v>
      </c>
      <c r="P19">
        <f>=(I19+M19)/O19</f>
        <v>3.80281690140845</v>
      </c>
      <c r="Q19">
        <f>=P19/((1000/K19/L19)*100)</f>
        <v>1.56866197183099</v>
      </c>
      <c r="R19" s="41">
        <f>=P19*(1+T19)</f>
        <v>4.94366197183099</v>
      </c>
      <c r="S19" s="41">
        <f>=Q19*(1+T19)</f>
        <v>2.03926056338028</v>
      </c>
      <c r="T19" s="43">
        <v>0.3</v>
      </c>
      <c r="U19">
        <f>=S19*0.92</f>
        <v>1.87611971830986</v>
      </c>
      <c r="V19" s="41">
        <f>=S19*0.9</f>
        <v>1.83533450704225</v>
      </c>
      <c r="W19">
        <f>=S19*0.95</f>
        <v>1.93729753521127</v>
      </c>
      <c r="X19">
        <f>=S19*0.92</f>
        <v>1.87611971830986</v>
      </c>
      <c r="Y19">
        <f>=S19*0.95</f>
        <v>1.93729753521127</v>
      </c>
      <c r="Z19">
        <f>=S19*0.97</f>
        <v>1.97808274647887</v>
      </c>
    </row>
    <row r="20" spans="2:26" s="44" ht="24" customHeight="true">
      <c r="B20">
        <v>98677</v>
      </c>
      <c r="D20" t="s">
        <v>89</v>
      </c>
      <c r="E20" t="s">
        <v>90</v>
      </c>
      <c r="F20" t="s">
        <v>97</v>
      </c>
      <c r="G20">
        <v>17.9</v>
      </c>
      <c r="I20">
        <f>=IF(ISNUMBER(H20),H20*((1000/K20/L20)*100),G20)</f>
        <v>17.9</v>
      </c>
      <c r="J20">
        <f>=((1000/K20/L20)*100)</f>
        <v>2.42424242424242</v>
      </c>
      <c r="K20">
        <v>165</v>
      </c>
      <c r="L20">
        <v>250</v>
      </c>
      <c r="M20">
        <v>7</v>
      </c>
      <c r="N20">
        <f>=M20/O20</f>
        <v>0.985915492957746</v>
      </c>
      <c r="O20">
        <v>7.1</v>
      </c>
      <c r="P20" s="44">
        <f>=(I20+M20)/O20</f>
        <v>3.50704225352113</v>
      </c>
      <c r="Q20" s="44">
        <f>=P20/((1000/K20/L20)*100)</f>
        <v>1.44665492957746</v>
      </c>
      <c r="R20" s="45">
        <f>=P20*(1+T20)</f>
        <v>4.55915492957746</v>
      </c>
      <c r="S20" s="45">
        <f>=Q20*(1+T20)</f>
        <v>1.8806514084507</v>
      </c>
      <c r="T20" s="46">
        <v>0.3</v>
      </c>
      <c r="U20" s="44">
        <f>=S20*0.92</f>
        <v>1.73019929577465</v>
      </c>
      <c r="V20" s="45">
        <f>=S20*0.9</f>
        <v>1.69258626760563</v>
      </c>
      <c r="W20" s="44">
        <f>=S20*0.95</f>
        <v>1.78661883802817</v>
      </c>
      <c r="X20" s="44">
        <f>=S20*0.92</f>
        <v>1.73019929577465</v>
      </c>
      <c r="Y20" s="44">
        <f>=S20*0.95</f>
        <v>1.78661883802817</v>
      </c>
      <c r="Z20" s="44">
        <f>=S20*0.97</f>
        <v>1.82423186619718</v>
      </c>
    </row>
    <row r="21" spans="2:26" ht="24" customHeight="true">
      <c r="B21">
        <v>98832</v>
      </c>
      <c r="D21" t="s">
        <v>89</v>
      </c>
      <c r="E21" t="s">
        <v>90</v>
      </c>
      <c r="G21">
        <v>32</v>
      </c>
      <c r="I21">
        <f>=IF(ISNUMBER(H21),H21*((1000/K21/L21)*100),G21)</f>
        <v>32</v>
      </c>
      <c r="J21">
        <f>=((1000/K21/L21)*100)</f>
        <v>3.50877192982456</v>
      </c>
      <c r="K21">
        <v>150</v>
      </c>
      <c r="L21">
        <v>190</v>
      </c>
      <c r="M21">
        <v>7</v>
      </c>
      <c r="N21">
        <f>=M21/O21</f>
        <v>0.985915492957746</v>
      </c>
      <c r="O21">
        <v>7.1</v>
      </c>
      <c r="P21">
        <f>=(I21+M21)/O21</f>
        <v>5.49295774647887</v>
      </c>
      <c r="Q21">
        <f>=P21/((1000/K21/L21)*100)</f>
        <v>1.56549295774648</v>
      </c>
      <c r="R21" s="41">
        <f>=P21*(1+T21)</f>
        <v>7.14084507042254</v>
      </c>
      <c r="S21" s="41">
        <f>=Q21*(1+T21)</f>
        <v>2.03514084507042</v>
      </c>
      <c r="T21" s="43">
        <v>0.3</v>
      </c>
      <c r="U21">
        <f>=S21*0.92</f>
        <v>1.87232957746479</v>
      </c>
      <c r="V21" s="41">
        <f>=S21*0.9</f>
        <v>1.83162676056338</v>
      </c>
      <c r="W21">
        <f>=S21*0.95</f>
        <v>1.9333838028169</v>
      </c>
      <c r="X21">
        <f>=S21*0.92</f>
        <v>1.87232957746479</v>
      </c>
      <c r="Y21">
        <f>=S21*0.95</f>
        <v>1.9333838028169</v>
      </c>
      <c r="Z21">
        <f>=S21*0.97</f>
        <v>1.97408661971831</v>
      </c>
    </row>
    <row r="22" spans="2:26" ht="24" customHeight="true">
      <c r="B22">
        <v>98833</v>
      </c>
      <c r="D22" t="s">
        <v>89</v>
      </c>
      <c r="E22" t="s">
        <v>90</v>
      </c>
      <c r="G22">
        <v>32</v>
      </c>
      <c r="I22">
        <f>=IF(ISNUMBER(H22),H22*((1000/K22/L22)*100),G22)</f>
        <v>32</v>
      </c>
      <c r="J22">
        <f>=((1000/K22/L22)*100)</f>
        <v>3.50877192982456</v>
      </c>
      <c r="K22">
        <v>150</v>
      </c>
      <c r="L22">
        <v>190</v>
      </c>
      <c r="M22">
        <v>7</v>
      </c>
      <c r="N22">
        <f>=M22/O22</f>
        <v>0.985915492957746</v>
      </c>
      <c r="O22">
        <v>7.1</v>
      </c>
      <c r="P22">
        <f>=(I22+M22)/O22</f>
        <v>5.49295774647887</v>
      </c>
      <c r="Q22">
        <f>=P22/((1000/K22/L22)*100)</f>
        <v>1.56549295774648</v>
      </c>
      <c r="R22" s="41">
        <f>=P22*(1+T22)</f>
        <v>7.14084507042254</v>
      </c>
      <c r="S22" s="41">
        <f>=Q22*(1+T22)</f>
        <v>2.03514084507042</v>
      </c>
      <c r="T22" s="43">
        <v>0.3</v>
      </c>
      <c r="U22">
        <f>=S22*0.92</f>
        <v>1.87232957746479</v>
      </c>
      <c r="V22" s="41">
        <f>=S22*0.9</f>
        <v>1.83162676056338</v>
      </c>
      <c r="W22">
        <f>=S22*0.95</f>
        <v>1.9333838028169</v>
      </c>
      <c r="X22">
        <f>=S22*0.92</f>
        <v>1.87232957746479</v>
      </c>
      <c r="Y22">
        <f>=S22*0.95</f>
        <v>1.9333838028169</v>
      </c>
      <c r="Z22">
        <f>=S22*0.97</f>
        <v>1.97408661971831</v>
      </c>
    </row>
    <row r="23" spans="2:26" ht="24" customHeight="true">
      <c r="B23">
        <v>98686</v>
      </c>
      <c r="E23" t="s">
        <v>93</v>
      </c>
      <c r="F23" t="s">
        <v>98</v>
      </c>
      <c r="G23">
        <v>18</v>
      </c>
      <c r="I23">
        <f>=IF(ISNUMBER(H23),H23*((1000/K23/L23)*100),G23)</f>
        <v>18</v>
      </c>
      <c r="J23">
        <f>=((1000/K23/L23)*100)</f>
        <v>2.5974025974026</v>
      </c>
      <c r="K23">
        <v>175</v>
      </c>
      <c r="L23">
        <v>220</v>
      </c>
      <c r="M23">
        <v>7</v>
      </c>
      <c r="N23">
        <f>=M23/O23</f>
        <v>0.985915492957746</v>
      </c>
      <c r="O23">
        <v>7.1</v>
      </c>
      <c r="P23">
        <f>=(I23+M23)/O23</f>
        <v>3.52112676056338</v>
      </c>
      <c r="Q23">
        <f>=P23/((1000/K23/L23)*100)</f>
        <v>1.3556338028169</v>
      </c>
      <c r="R23" s="41">
        <f>=P23*(1+T23)</f>
        <v>5.63380281690141</v>
      </c>
      <c r="S23" s="41">
        <f>=Q23*(1+T23)</f>
        <v>2.16901408450704</v>
      </c>
      <c r="T23" s="43">
        <v>0.6</v>
      </c>
      <c r="U23">
        <f>=S23*0.92</f>
        <v>1.99549295774648</v>
      </c>
      <c r="V23" s="41">
        <f>=S23*0.9</f>
        <v>1.95211267605634</v>
      </c>
      <c r="W23">
        <f>=S23*0.95</f>
        <v>2.06056338028169</v>
      </c>
      <c r="X23">
        <f>=S23*0.92</f>
        <v>1.99549295774648</v>
      </c>
      <c r="Y23">
        <f>=S23*0.95</f>
        <v>2.06056338028169</v>
      </c>
      <c r="Z23">
        <f>=S23*0.97</f>
        <v>2.10394366197183</v>
      </c>
    </row>
    <row r="24" spans="2:26" ht="24" customHeight="true">
      <c r="B24">
        <v>98805</v>
      </c>
      <c r="E24" t="s">
        <v>99</v>
      </c>
      <c r="G24">
        <v>24.5</v>
      </c>
      <c r="I24">
        <f>=IF(ISNUMBER(H24),H24*((1000/K24/L24)*100),G24)</f>
        <v>24.5</v>
      </c>
      <c r="J24">
        <f>=((1000/K24/L24)*100)</f>
        <v>1.93050193050193</v>
      </c>
      <c r="K24">
        <v>185</v>
      </c>
      <c r="L24">
        <v>280</v>
      </c>
      <c r="M24">
        <v>7</v>
      </c>
      <c r="N24">
        <f>=M24/O24</f>
        <v>0.985915492957746</v>
      </c>
      <c r="O24">
        <v>7.1</v>
      </c>
      <c r="P24">
        <f>=(I24+M24)/O24</f>
        <v>4.43661971830986</v>
      </c>
      <c r="Q24">
        <f>=P24/((1000/K24/L24)*100)</f>
        <v>2.29816901408451</v>
      </c>
      <c r="R24" s="41">
        <f>=P24*(1+T24)</f>
        <v>5.76760563380282</v>
      </c>
      <c r="S24" s="41">
        <f>=Q24*(1+T24)</f>
        <v>2.98761971830986</v>
      </c>
      <c r="T24" s="43">
        <v>0.3</v>
      </c>
      <c r="U24">
        <f>=S24*0.92</f>
        <v>2.74861014084507</v>
      </c>
      <c r="V24" s="41">
        <f>=S24*0.9</f>
        <v>2.68885774647887</v>
      </c>
      <c r="W24">
        <f>=S24*0.95</f>
        <v>2.83823873239437</v>
      </c>
      <c r="X24">
        <f>=S24*0.92</f>
        <v>2.74861014084507</v>
      </c>
      <c r="Y24">
        <f>=S24*0.95</f>
        <v>2.83823873239437</v>
      </c>
      <c r="Z24">
        <f>=S24*0.97</f>
        <v>2.89799112676056</v>
      </c>
    </row>
    <row r="25" spans="2:26" ht="24" customHeight="true">
      <c r="B25">
        <v>98839</v>
      </c>
      <c r="E25" t="s">
        <v>95</v>
      </c>
      <c r="F25" t="s">
        <v>96</v>
      </c>
      <c r="G25">
        <v>28.5</v>
      </c>
      <c r="I25">
        <f>=IF(ISNUMBER(H25),H25*((1000/K25/L25)*100),G25)</f>
        <v>28.5</v>
      </c>
      <c r="J25">
        <f>=((1000/K25/L25)*100)</f>
        <v>1.93050193050193</v>
      </c>
      <c r="K25">
        <v>185</v>
      </c>
      <c r="L25">
        <v>280</v>
      </c>
      <c r="M25">
        <v>7</v>
      </c>
      <c r="N25">
        <f>=M25/O25</f>
        <v>0.985915492957746</v>
      </c>
      <c r="O25">
        <v>7.1</v>
      </c>
      <c r="P25">
        <f>=(I25+M25)/O25</f>
        <v>5</v>
      </c>
      <c r="Q25">
        <f>=P25/((1000/K25/L25)*100)</f>
        <v>2.59</v>
      </c>
      <c r="R25" s="41">
        <f>=P25*(1+T25)</f>
        <v>6.5</v>
      </c>
      <c r="S25" s="41">
        <f>=Q25*(1+T25)</f>
        <v>3.367</v>
      </c>
      <c r="T25" s="43">
        <v>0.3</v>
      </c>
      <c r="U25">
        <f>=S25*0.92</f>
        <v>3.09764</v>
      </c>
      <c r="V25" s="41">
        <f>=S25*0.9</f>
        <v>3.0303</v>
      </c>
      <c r="W25">
        <f>=S25*0.95</f>
        <v>3.19865</v>
      </c>
      <c r="X25">
        <f>=S25*0.92</f>
        <v>3.09764</v>
      </c>
      <c r="Y25">
        <f>=S25*0.95</f>
        <v>3.19865</v>
      </c>
      <c r="Z25">
        <f>=S25*0.97</f>
        <v>3.26599</v>
      </c>
    </row>
    <row r="26" spans="2:26" ht="24" customHeight="true">
      <c r="B26">
        <v>98808</v>
      </c>
      <c r="E26" t="s">
        <v>95</v>
      </c>
      <c r="F26" t="s">
        <v>96</v>
      </c>
      <c r="G26">
        <v>22.5</v>
      </c>
      <c r="I26">
        <f>=IF(ISNUMBER(H26),H26*((1000/K26/L26)*100),G26)</f>
        <v>22.5</v>
      </c>
      <c r="J26">
        <f>=((1000/K26/L26)*100)</f>
        <v>2.07900207900208</v>
      </c>
      <c r="K26">
        <v>185</v>
      </c>
      <c r="L26">
        <v>260</v>
      </c>
      <c r="M26">
        <v>7</v>
      </c>
      <c r="N26">
        <f>=M26/O26</f>
        <v>0.985915492957746</v>
      </c>
      <c r="O26">
        <v>7.1</v>
      </c>
      <c r="P26">
        <f>=(I26+M26)/O26</f>
        <v>4.15492957746479</v>
      </c>
      <c r="Q26">
        <f>=P26/((1000/K26/L26)*100)</f>
        <v>1.99852112676056</v>
      </c>
      <c r="R26" s="41">
        <f>=P26*(1+T26)</f>
        <v>5.40140845070423</v>
      </c>
      <c r="S26" s="41">
        <f>=Q26*(1+T26)</f>
        <v>2.59807746478873</v>
      </c>
      <c r="T26" s="43">
        <v>0.3</v>
      </c>
      <c r="U26">
        <f>=S26*0.92</f>
        <v>2.39023126760563</v>
      </c>
      <c r="V26" s="41">
        <f>=S26*0.9</f>
        <v>2.33826971830986</v>
      </c>
      <c r="W26">
        <f>=S26*0.95</f>
        <v>2.4681735915493</v>
      </c>
      <c r="X26">
        <f>=S26*0.92</f>
        <v>2.39023126760563</v>
      </c>
      <c r="Y26">
        <f>=S26*0.95</f>
        <v>2.4681735915493</v>
      </c>
      <c r="Z26">
        <f>=S26*0.97</f>
        <v>2.52013514084507</v>
      </c>
    </row>
    <row r="27" spans="2:26" ht="24" customHeight="true">
      <c r="B27">
        <v>98816</v>
      </c>
      <c r="E27" t="s">
        <v>95</v>
      </c>
      <c r="F27" t="s">
        <v>96</v>
      </c>
      <c r="G27">
        <v>24</v>
      </c>
      <c r="I27">
        <f>=IF(ISNUMBER(H27),H27*((1000/K27/L27)*100),G27)</f>
        <v>24</v>
      </c>
      <c r="J27">
        <f>=((1000/K27/L27)*100)</f>
        <v>2.7027027027027</v>
      </c>
      <c r="K27">
        <v>185</v>
      </c>
      <c r="L27">
        <v>200</v>
      </c>
      <c r="M27">
        <v>7</v>
      </c>
      <c r="N27">
        <f>=M27/O27</f>
        <v>0.985915492957746</v>
      </c>
      <c r="O27">
        <v>7.1</v>
      </c>
      <c r="P27">
        <f>=(I27+M27)/O27</f>
        <v>4.36619718309859</v>
      </c>
      <c r="Q27">
        <f>=P27/((1000/K27/L27)*100)</f>
        <v>1.61549295774648</v>
      </c>
      <c r="R27" s="41">
        <f>=P27*(1+T27)</f>
        <v>5.67605633802817</v>
      </c>
      <c r="S27" s="41">
        <f>=Q27*(1+T27)</f>
        <v>2.10014084507042</v>
      </c>
      <c r="T27" s="43">
        <v>0.3</v>
      </c>
      <c r="U27">
        <f>=S27*0.92</f>
        <v>1.93212957746479</v>
      </c>
      <c r="V27" s="41">
        <f>=S27*0.9</f>
        <v>1.89012676056338</v>
      </c>
      <c r="W27">
        <f>=S27*0.95</f>
        <v>1.9951338028169</v>
      </c>
      <c r="X27">
        <f>=S27*0.92</f>
        <v>1.93212957746479</v>
      </c>
      <c r="Y27">
        <f>=S27*0.95</f>
        <v>1.9951338028169</v>
      </c>
      <c r="Z27">
        <f>=S27*0.97</f>
        <v>2.03713661971831</v>
      </c>
    </row>
    <row r="28" spans="9:26" ht="24" customHeight="true">
      <c r="I28">
        <f>=IF(ISNUMBER(H28),H28*((1000/K28/L28)*100),G28)</f>
        <v>0</v>
      </c>
      <c r="J28">
        <f>=((1000/K28/L28)*100)</f>
        <v>4.76190476190476</v>
      </c>
      <c r="K28">
        <v>140</v>
      </c>
      <c r="L28">
        <v>150</v>
      </c>
      <c r="M28">
        <v>7</v>
      </c>
      <c r="N28">
        <f>=M28/O28</f>
        <v>0.985915492957746</v>
      </c>
      <c r="O28">
        <v>7.1</v>
      </c>
      <c r="P28">
        <f>=(I28+M28)/O28</f>
        <v>0.985915492957746</v>
      </c>
      <c r="Q28">
        <f>=P28/((1000/K28/L28)*100)</f>
        <v>0.207042253521127</v>
      </c>
      <c r="R28" s="41">
        <f>=P28*(1+T28)</f>
        <v>1.28169014084507</v>
      </c>
      <c r="S28" s="41">
        <f>=Q28*(1+T28)</f>
        <v>0.269154929577465</v>
      </c>
      <c r="T28" s="43">
        <v>0.3</v>
      </c>
      <c r="U28">
        <f>=S28*0.92</f>
        <v>0.247622535211268</v>
      </c>
      <c r="V28" s="41">
        <f>=S28*0.9</f>
        <v>0.242239436619718</v>
      </c>
      <c r="W28">
        <f>=S28*0.95</f>
        <v>0.255697183098592</v>
      </c>
      <c r="X28">
        <f>=S28*0.92</f>
        <v>0.247622535211268</v>
      </c>
      <c r="Y28">
        <f>=S28*0.95</f>
        <v>0.255697183098592</v>
      </c>
      <c r="Z28">
        <f>=S28*0.97</f>
        <v>0.261080281690141</v>
      </c>
    </row>
    <row r="29" spans="2:26" ht="24" customHeight="true">
      <c r="B29">
        <v>98601</v>
      </c>
      <c r="E29" t="s">
        <v>100</v>
      </c>
      <c r="F29" t="s">
        <v>101</v>
      </c>
      <c r="G29">
        <v>18</v>
      </c>
      <c r="I29">
        <f>=IF(ISNUMBER(H29),H29*((1000/K29/L29)*100),G29)</f>
        <v>18</v>
      </c>
      <c r="J29">
        <f>=((1000/K29/L29)*100)</f>
        <v>4.08163265306122</v>
      </c>
      <c r="K29">
        <v>175</v>
      </c>
      <c r="L29">
        <v>140</v>
      </c>
      <c r="M29">
        <v>7</v>
      </c>
      <c r="N29">
        <f>=M29/O29</f>
        <v>0.985915492957746</v>
      </c>
      <c r="O29">
        <v>7.1</v>
      </c>
      <c r="P29">
        <f>=(I29+M29)/O29</f>
        <v>3.52112676056338</v>
      </c>
      <c r="Q29">
        <f>=P29/((1000/K29/L29)*100)</f>
        <v>0.862676056338028</v>
      </c>
      <c r="R29" s="41">
        <f>=P29*(1+T29)</f>
        <v>4.57746478873239</v>
      </c>
      <c r="S29" s="41">
        <f>=Q29*(1+T29)</f>
        <v>1.12147887323944</v>
      </c>
      <c r="T29" s="43">
        <v>0.3</v>
      </c>
      <c r="U29">
        <f>=S29*0.92</f>
        <v>1.03176056338028</v>
      </c>
      <c r="V29" s="41">
        <f>=S29*0.9</f>
        <v>1.00933098591549</v>
      </c>
      <c r="W29">
        <f>=S29*0.95</f>
        <v>1.06540492957746</v>
      </c>
      <c r="X29">
        <f>=S29*0.92</f>
        <v>1.03176056338028</v>
      </c>
      <c r="Y29">
        <f>=S29*0.95</f>
        <v>1.06540492957746</v>
      </c>
      <c r="Z29">
        <f>=S29*0.97</f>
        <v>1.08783450704225</v>
      </c>
    </row>
    <row r="30" spans="2:26" ht="24" customHeight="true">
      <c r="B30">
        <v>98605</v>
      </c>
      <c r="E30" t="s">
        <v>100</v>
      </c>
      <c r="F30" t="s">
        <v>101</v>
      </c>
      <c r="G30">
        <v>19</v>
      </c>
      <c r="I30">
        <f>=IF(ISNUMBER(H30),H30*((1000/K30/L30)*100),G30)</f>
        <v>19</v>
      </c>
      <c r="J30">
        <f>=((1000/K30/L30)*100)</f>
        <v>2.95508274231678</v>
      </c>
      <c r="K30">
        <v>188</v>
      </c>
      <c r="L30">
        <v>180</v>
      </c>
      <c r="M30">
        <v>7</v>
      </c>
      <c r="N30">
        <f>=M30/O30</f>
        <v>0.985915492957746</v>
      </c>
      <c r="O30">
        <v>7.1</v>
      </c>
      <c r="P30">
        <f>=(I30+M30)/O30</f>
        <v>3.66197183098592</v>
      </c>
      <c r="Q30">
        <f>=P30/((1000/K30/L30)*100)</f>
        <v>1.23921126760563</v>
      </c>
      <c r="R30" s="41">
        <f>=P30*(1+T30)</f>
        <v>4.76056338028169</v>
      </c>
      <c r="S30" s="41">
        <f>=Q30*(1+T30)</f>
        <v>1.61097464788732</v>
      </c>
      <c r="T30" s="43">
        <v>0.3</v>
      </c>
      <c r="U30">
        <f>=S30*0.92</f>
        <v>1.48209667605634</v>
      </c>
      <c r="V30" s="41">
        <f>=S30*0.9</f>
        <v>1.44987718309859</v>
      </c>
      <c r="W30">
        <f>=S30*0.95</f>
        <v>1.53042591549296</v>
      </c>
      <c r="X30">
        <f>=S30*0.92</f>
        <v>1.48209667605634</v>
      </c>
      <c r="Y30">
        <f>=S30*0.95</f>
        <v>1.53042591549296</v>
      </c>
      <c r="Z30">
        <f>=S30*0.97</f>
        <v>1.5626454084507</v>
      </c>
    </row>
    <row r="31" spans="2:26" ht="24" customHeight="true">
      <c r="B31">
        <v>98603</v>
      </c>
      <c r="E31" t="s">
        <v>100</v>
      </c>
      <c r="F31" t="s">
        <v>101</v>
      </c>
      <c r="G31">
        <v>18.5</v>
      </c>
      <c r="I31">
        <f>=IF(ISNUMBER(H31),H31*((1000/K31/L31)*100),G31)</f>
        <v>18.5</v>
      </c>
      <c r="J31">
        <f>=((1000/K31/L31)*100)</f>
        <v>3.17965023847377</v>
      </c>
      <c r="K31">
        <v>185</v>
      </c>
      <c r="L31">
        <v>170</v>
      </c>
      <c r="M31">
        <v>7</v>
      </c>
      <c r="N31">
        <f>=M31/O31</f>
        <v>0.985915492957746</v>
      </c>
      <c r="O31">
        <v>7.1</v>
      </c>
      <c r="P31">
        <f>=(I31+M31)/O31</f>
        <v>3.59154929577465</v>
      </c>
      <c r="Q31">
        <f>=P31/((1000/K31/L31)*100)</f>
        <v>1.12954225352113</v>
      </c>
      <c r="R31" s="41">
        <f>=P31*(1+T31)</f>
        <v>4.66901408450704</v>
      </c>
      <c r="S31" s="41">
        <f>=Q31*(1+T31)</f>
        <v>1.46840492957747</v>
      </c>
      <c r="T31" s="43">
        <v>0.3</v>
      </c>
      <c r="U31">
        <f>=S31*0.92</f>
        <v>1.35093253521127</v>
      </c>
      <c r="V31" s="41">
        <f>=S31*0.9</f>
        <v>1.32156443661972</v>
      </c>
      <c r="W31">
        <f>=S31*0.95</f>
        <v>1.39498468309859</v>
      </c>
      <c r="X31">
        <f>=S31*0.92</f>
        <v>1.35093253521127</v>
      </c>
      <c r="Y31">
        <f>=S31*0.95</f>
        <v>1.39498468309859</v>
      </c>
      <c r="Z31">
        <f>=S31*0.97</f>
        <v>1.42435278169014</v>
      </c>
    </row>
    <row r="32" spans="2:26" ht="24" customHeight="true">
      <c r="B32">
        <v>98666</v>
      </c>
      <c r="D32" t="s">
        <v>89</v>
      </c>
      <c r="E32" t="s">
        <v>90</v>
      </c>
      <c r="G32" t="s">
        <v>102</v>
      </c>
      <c r="I32" t="s">
        <f>=IF(ISNUMBER(H32),H32*((1000/K32/L32)*100),G32)</f>
        <v>102</v>
      </c>
      <c r="J32">
        <f>=((1000/K32/L32)*100)</f>
        <v>4.03225806451613</v>
      </c>
      <c r="K32">
        <v>155</v>
      </c>
      <c r="L32">
        <v>160</v>
      </c>
      <c r="M32">
        <v>7</v>
      </c>
      <c r="N32">
        <f>=M32/O32</f>
        <v>0.985915492957746</v>
      </c>
      <c r="O32">
        <v>7.1</v>
      </c>
      <c r="P32" t="e">
        <f>=(I32+M32)/O32</f>
        <v>#VALUE!</v>
      </c>
      <c r="Q32" t="e">
        <f>=P32/((1000/K32/L32)*100)</f>
        <v>#VALUE!</v>
      </c>
      <c r="R32" s="41" t="e">
        <f>=P32*(1+T32)</f>
        <v>#VALUE!</v>
      </c>
      <c r="S32" s="41" t="e">
        <f>=Q32*(1+T32)</f>
        <v>#VALUE!</v>
      </c>
      <c r="T32" s="43">
        <v>0.3</v>
      </c>
      <c r="U32" t="e">
        <f>=S32*0.92</f>
        <v>#VALUE!</v>
      </c>
      <c r="V32" s="41" t="e">
        <f>=S32*0.9</f>
        <v>#VALUE!</v>
      </c>
      <c r="W32" t="e">
        <f>=S32*0.95</f>
        <v>#VALUE!</v>
      </c>
      <c r="X32" t="e">
        <f>=S32*0.92</f>
        <v>#VALUE!</v>
      </c>
      <c r="Y32" t="e">
        <f>=S32*0.95</f>
        <v>#VALUE!</v>
      </c>
      <c r="Z32" t="e">
        <f>=S32*0.97</f>
        <v>#VALUE!</v>
      </c>
    </row>
    <row r="33" spans="9:26" ht="24" customHeight="true">
      <c r="I33">
        <f>=IF(ISNUMBER(H33),H33*((1000/K33/L33)*100),G33)</f>
        <v>0</v>
      </c>
      <c r="J33">
        <f>=((1000/K33/L33)*100)</f>
        <v>4.76190476190476</v>
      </c>
      <c r="K33">
        <v>140</v>
      </c>
      <c r="L33">
        <v>150</v>
      </c>
      <c r="M33">
        <v>7</v>
      </c>
      <c r="N33">
        <f>=M33/O33</f>
        <v>0.985915492957746</v>
      </c>
      <c r="O33">
        <v>7.1</v>
      </c>
      <c r="P33">
        <f>=(I33+M33)/O33</f>
        <v>0.985915492957746</v>
      </c>
      <c r="Q33">
        <f>=P33/((1000/K33/L33)*100)</f>
        <v>0.207042253521127</v>
      </c>
      <c r="R33" s="41">
        <f>=P33*(1+T33)</f>
        <v>1.28169014084507</v>
      </c>
      <c r="S33" s="41">
        <f>=Q33*(1+T33)</f>
        <v>0.269154929577465</v>
      </c>
      <c r="T33" s="43">
        <v>0.3</v>
      </c>
      <c r="U33">
        <f>=S33*0.92</f>
        <v>0.247622535211268</v>
      </c>
      <c r="V33" s="41">
        <f>=S33*0.9</f>
        <v>0.242239436619718</v>
      </c>
      <c r="W33">
        <f>=S33*0.95</f>
        <v>0.255697183098592</v>
      </c>
      <c r="X33">
        <f>=S33*0.92</f>
        <v>0.247622535211268</v>
      </c>
      <c r="Y33">
        <f>=S33*0.95</f>
        <v>0.255697183098592</v>
      </c>
      <c r="Z33">
        <f>=S33*0.97</f>
        <v>0.261080281690141</v>
      </c>
    </row>
    <row r="34" spans="2:26" ht="24" customHeight="true">
      <c r="B34">
        <v>989060</v>
      </c>
      <c r="E34" t="s">
        <v>103</v>
      </c>
      <c r="F34" t="s">
        <v>104</v>
      </c>
      <c r="H34">
        <v>12.6</v>
      </c>
      <c r="I34">
        <f>=IF(ISNUMBER(H34),H34*((1000/K34/L34)*100),G34)</f>
        <v>35.7446808510638</v>
      </c>
      <c r="J34">
        <f>=((1000/K34/L34)*100)</f>
        <v>2.83687943262411</v>
      </c>
      <c r="K34">
        <v>150</v>
      </c>
      <c r="L34">
        <v>235</v>
      </c>
      <c r="M34">
        <v>7</v>
      </c>
      <c r="N34">
        <f>=M34/O34</f>
        <v>0.985915492957746</v>
      </c>
      <c r="O34">
        <v>7.1</v>
      </c>
      <c r="P34">
        <f>=(I34+M34)/O34</f>
        <v>6.02037758465688</v>
      </c>
      <c r="Q34">
        <f>=P34/((1000/K34/L34)*100)</f>
        <v>2.12218309859155</v>
      </c>
      <c r="R34" s="41">
        <f>=P34*(1+T34)</f>
        <v>7.82649086005394</v>
      </c>
      <c r="S34" s="41">
        <f>=Q34*(1+T34)</f>
        <v>2.75883802816901</v>
      </c>
      <c r="T34" s="43">
        <v>0.3</v>
      </c>
      <c r="U34">
        <f>=S34*0.92</f>
        <v>2.53813098591549</v>
      </c>
      <c r="V34" s="41">
        <f>=S34*0.9</f>
        <v>2.48295422535211</v>
      </c>
      <c r="W34">
        <f>=S34*0.95</f>
        <v>2.62089612676056</v>
      </c>
      <c r="X34">
        <f>=S34*0.92</f>
        <v>2.53813098591549</v>
      </c>
      <c r="Y34">
        <f>=S34*0.95</f>
        <v>2.62089612676056</v>
      </c>
      <c r="Z34">
        <f>=S34*0.97</f>
        <v>2.67607288732394</v>
      </c>
    </row>
    <row r="35" spans="2:26" ht="24" customHeight="true">
      <c r="B35" t="s">
        <v>105</v>
      </c>
      <c r="E35" t="s">
        <v>103</v>
      </c>
      <c r="F35" t="s">
        <v>106</v>
      </c>
      <c r="H35">
        <v>8.3</v>
      </c>
      <c r="I35">
        <f>=IF(ISNUMBER(H35),H35*((1000/K35/L35)*100),G35)</f>
        <v>47.8496483339098</v>
      </c>
      <c r="J35">
        <f>=((1000/K35/L35)*100)</f>
        <v>5.7650178715554</v>
      </c>
      <c r="K35">
        <v>147</v>
      </c>
      <c r="L35">
        <v>118</v>
      </c>
      <c r="M35">
        <v>7</v>
      </c>
      <c r="N35">
        <f>=M35/O35</f>
        <v>0.985915492957746</v>
      </c>
      <c r="O35">
        <v>7.1</v>
      </c>
      <c r="P35">
        <f>=(I35+M35)/O35</f>
        <v>7.72530258224082</v>
      </c>
      <c r="Q35">
        <f>=P35/((1000/K35/L35)*100)</f>
        <v>1.34003098591549</v>
      </c>
      <c r="R35" s="41">
        <f>=P35*(1+T35)</f>
        <v>10.0428933569131</v>
      </c>
      <c r="S35" s="41">
        <f>=Q35*(1+T35)</f>
        <v>1.74204028169014</v>
      </c>
      <c r="T35" s="43">
        <v>0.3</v>
      </c>
      <c r="U35">
        <f>=S35*0.92</f>
        <v>1.60267705915493</v>
      </c>
      <c r="V35" s="41">
        <f>=S35*0.9</f>
        <v>1.56783625352113</v>
      </c>
      <c r="W35">
        <f>=S35*0.95</f>
        <v>1.65493826760563</v>
      </c>
      <c r="X35">
        <f>=S35*0.92</f>
        <v>1.60267705915493</v>
      </c>
      <c r="Y35">
        <f>=S35*0.95</f>
        <v>1.65493826760563</v>
      </c>
      <c r="Z35">
        <f>=S35*0.97</f>
        <v>1.68977907323944</v>
      </c>
    </row>
    <row r="36" spans="2:26" ht="24" customHeight="true">
      <c r="B36">
        <v>989040</v>
      </c>
      <c r="E36" t="s">
        <v>103</v>
      </c>
      <c r="F36" t="s">
        <v>107</v>
      </c>
      <c r="H36">
        <v>10.8</v>
      </c>
      <c r="I36">
        <f>=IF(ISNUMBER(H36),H36*((1000/K36/L36)*100),G36)</f>
        <v>59.1780821917808</v>
      </c>
      <c r="J36">
        <f>=((1000/K36/L36)*100)</f>
        <v>5.47945205479452</v>
      </c>
      <c r="K36">
        <v>146</v>
      </c>
      <c r="L36">
        <v>125</v>
      </c>
      <c r="M36">
        <v>7</v>
      </c>
      <c r="N36">
        <f>=M36/O36</f>
        <v>0.985915492957746</v>
      </c>
      <c r="O36">
        <v>7.1</v>
      </c>
      <c r="P36">
        <f>=(I36+M36)/O36</f>
        <v>9.32085664672969</v>
      </c>
      <c r="Q36">
        <f>=P36/((1000/K36/L36)*100)</f>
        <v>1.70105633802817</v>
      </c>
      <c r="R36" s="41">
        <f>=P36*(1+T36)</f>
        <v>12.1171136407486</v>
      </c>
      <c r="S36" s="41">
        <f>=Q36*(1+T36)</f>
        <v>2.21137323943662</v>
      </c>
      <c r="T36" s="43">
        <v>0.3</v>
      </c>
      <c r="U36">
        <f>=S36*0.92</f>
        <v>2.03446338028169</v>
      </c>
      <c r="V36" s="41">
        <f>=S36*0.9</f>
        <v>1.99023591549296</v>
      </c>
      <c r="W36">
        <f>=S36*0.95</f>
        <v>2.10080457746479</v>
      </c>
      <c r="X36">
        <f>=S36*0.92</f>
        <v>2.03446338028169</v>
      </c>
      <c r="Y36">
        <f>=S36*0.95</f>
        <v>2.10080457746479</v>
      </c>
      <c r="Z36">
        <f>=S36*0.97</f>
        <v>2.14503204225352</v>
      </c>
    </row>
    <row r="37" spans="2:26" ht="24" customHeight="true">
      <c r="B37">
        <v>989100</v>
      </c>
      <c r="E37" t="s">
        <v>103</v>
      </c>
      <c r="F37" t="s">
        <v>108</v>
      </c>
      <c r="H37">
        <v>9.7</v>
      </c>
      <c r="I37">
        <f>=IF(ISNUMBER(H37),H37*((1000/K37/L37)*100),G37)</f>
        <v>47.8303747534517</v>
      </c>
      <c r="J37">
        <f>=((1000/K37/L37)*100)</f>
        <v>4.93096646942801</v>
      </c>
      <c r="K37">
        <v>156</v>
      </c>
      <c r="L37">
        <v>130</v>
      </c>
      <c r="M37">
        <v>7</v>
      </c>
      <c r="N37">
        <f>=M37/O37</f>
        <v>0.985915492957746</v>
      </c>
      <c r="O37">
        <v>7.1</v>
      </c>
      <c r="P37">
        <f>=(I37+M37)/O37</f>
        <v>7.7225879934439</v>
      </c>
      <c r="Q37">
        <f>=P37/((1000/K37/L37)*100)</f>
        <v>1.56614084507042</v>
      </c>
      <c r="R37" s="41">
        <f>=P37*(1+T37)</f>
        <v>10.0393643914771</v>
      </c>
      <c r="S37" s="41">
        <f>=Q37*(1+T37)</f>
        <v>2.03598309859155</v>
      </c>
      <c r="T37" s="43">
        <v>0.3</v>
      </c>
      <c r="U37">
        <f>=S37*0.92</f>
        <v>1.87310445070423</v>
      </c>
      <c r="V37" s="41">
        <f>=S37*0.9</f>
        <v>1.83238478873239</v>
      </c>
      <c r="W37">
        <f>=S37*0.95</f>
        <v>1.93418394366197</v>
      </c>
      <c r="X37">
        <f>=S37*0.92</f>
        <v>1.87310445070423</v>
      </c>
      <c r="Y37">
        <f>=S37*0.95</f>
        <v>1.93418394366197</v>
      </c>
      <c r="Z37">
        <f>=S37*0.97</f>
        <v>1.9749036056338</v>
      </c>
    </row>
    <row r="38" spans="2:26" ht="24" customHeight="true">
      <c r="B38">
        <v>989080</v>
      </c>
      <c r="E38" t="s">
        <v>103</v>
      </c>
      <c r="F38" t="s">
        <v>109</v>
      </c>
      <c r="H38">
        <v>11.7</v>
      </c>
      <c r="I38">
        <f>=IF(ISNUMBER(H38),H38*((1000/K38/L38)*100),G38)</f>
        <v>72.3562152133581</v>
      </c>
      <c r="J38">
        <f>=((1000/K38/L38)*100)</f>
        <v>6.18429189857761</v>
      </c>
      <c r="K38">
        <v>147</v>
      </c>
      <c r="L38">
        <v>110</v>
      </c>
      <c r="M38">
        <v>7</v>
      </c>
      <c r="N38">
        <f>=M38/O38</f>
        <v>0.985915492957746</v>
      </c>
      <c r="O38">
        <v>7.1</v>
      </c>
      <c r="P38">
        <f>=(I38+M38)/O38</f>
        <v>11.1769317201913</v>
      </c>
      <c r="Q38">
        <f>=P38/((1000/K38/L38)*100)</f>
        <v>1.80730985915493</v>
      </c>
      <c r="R38" s="41">
        <f>=P38*(1+T38)</f>
        <v>14.5300112362487</v>
      </c>
      <c r="S38" s="41">
        <f>=Q38*(1+T38)</f>
        <v>2.34950281690141</v>
      </c>
      <c r="T38" s="43">
        <v>0.3</v>
      </c>
      <c r="U38">
        <f>=S38*0.92</f>
        <v>2.1615425915493</v>
      </c>
      <c r="V38" s="41">
        <f>=S38*0.9</f>
        <v>2.11455253521127</v>
      </c>
      <c r="W38">
        <f>=S38*0.95</f>
        <v>2.23202767605634</v>
      </c>
      <c r="X38">
        <f>=S38*0.92</f>
        <v>2.1615425915493</v>
      </c>
      <c r="Y38">
        <f>=S38*0.95</f>
        <v>2.23202767605634</v>
      </c>
      <c r="Z38">
        <f>=S38*0.97</f>
        <v>2.27901773239437</v>
      </c>
    </row>
    <row r="39" spans="2:26" ht="24" customHeight="true">
      <c r="B39">
        <v>986538</v>
      </c>
      <c r="E39" t="s">
        <v>103</v>
      </c>
      <c r="F39" t="s">
        <v>110</v>
      </c>
      <c r="H39">
        <v>7.1</v>
      </c>
      <c r="I39">
        <f>=IF(ISNUMBER(H39),H39*((1000/K39/L39)*100),G39)</f>
        <v>40.1504681205283</v>
      </c>
      <c r="J39">
        <f>=((1000/K39/L39)*100)</f>
        <v>5.65499550993357</v>
      </c>
      <c r="K39">
        <f>=59*2.54</f>
        <v>149.86</v>
      </c>
      <c r="L39">
        <v>118</v>
      </c>
      <c r="M39">
        <v>7</v>
      </c>
      <c r="N39">
        <f>=M39/O39</f>
        <v>0.985915492957746</v>
      </c>
      <c r="O39">
        <v>7.1</v>
      </c>
      <c r="P39">
        <f>=(I39+M39)/O39</f>
        <v>6.64091100289131</v>
      </c>
      <c r="Q39">
        <f>=P39/((1000/K39/L39)*100)</f>
        <v>1.17434416901408</v>
      </c>
      <c r="R39" s="41">
        <f>=P39*(1+T39)</f>
        <v>8.63318430375871</v>
      </c>
      <c r="S39" s="41">
        <f>=Q39*(1+T39)</f>
        <v>1.52664741971831</v>
      </c>
      <c r="T39" s="43">
        <v>0.3</v>
      </c>
      <c r="U39">
        <f>=S39*0.92</f>
        <v>1.40451562614085</v>
      </c>
      <c r="V39" s="41">
        <f>=S39*0.9</f>
        <v>1.37398267774648</v>
      </c>
      <c r="W39">
        <f>=S39*0.95</f>
        <v>1.45031504873239</v>
      </c>
      <c r="X39">
        <f>=S39*0.92</f>
        <v>1.40451562614085</v>
      </c>
      <c r="Y39">
        <f>=S39*0.95</f>
        <v>1.45031504873239</v>
      </c>
      <c r="Z39">
        <f>=S39*0.97</f>
        <v>1.48084799712676</v>
      </c>
    </row>
    <row r="40" spans="2:26" ht="24" customHeight="true">
      <c r="B40" t="s">
        <v>111</v>
      </c>
      <c r="E40" t="s">
        <v>103</v>
      </c>
      <c r="F40" t="s">
        <v>112</v>
      </c>
      <c r="H40">
        <v>6.7</v>
      </c>
      <c r="I40">
        <f>=IF(ISNUMBER(H40),H40*((1000/K40/L40)*100),G40)</f>
        <v>37.8531073446328</v>
      </c>
      <c r="J40">
        <f>=((1000/K40/L40)*100)</f>
        <v>5.64971751412429</v>
      </c>
      <c r="K40">
        <v>150</v>
      </c>
      <c r="L40">
        <v>118</v>
      </c>
      <c r="M40">
        <v>7</v>
      </c>
      <c r="N40">
        <f>=M40/O40</f>
        <v>0.985915492957746</v>
      </c>
      <c r="O40">
        <v>7.1</v>
      </c>
      <c r="P40">
        <f>=(I40+M40)/O40</f>
        <v>6.31733906262433</v>
      </c>
      <c r="Q40">
        <f>=P40/((1000/K40/L40)*100)</f>
        <v>1.11816901408451</v>
      </c>
      <c r="R40" s="41">
        <f>=P40*(1+T40)</f>
        <v>8.21254078141163</v>
      </c>
      <c r="S40" s="41">
        <f>=Q40*(1+T40)</f>
        <v>1.45361971830986</v>
      </c>
      <c r="T40" s="43">
        <v>0.3</v>
      </c>
      <c r="U40">
        <f>=S40*0.92</f>
        <v>1.33733014084507</v>
      </c>
      <c r="V40" s="41">
        <f>=S40*0.9</f>
        <v>1.30825774647887</v>
      </c>
      <c r="W40">
        <f>=S40*0.95</f>
        <v>1.38093873239437</v>
      </c>
      <c r="X40">
        <f>=S40*0.92</f>
        <v>1.33733014084507</v>
      </c>
      <c r="Y40">
        <f>=S40*0.95</f>
        <v>1.38093873239437</v>
      </c>
      <c r="Z40">
        <f>=S40*0.97</f>
        <v>1.41001112676056</v>
      </c>
    </row>
    <row r="41" spans="2:26" ht="24" customHeight="true">
      <c r="B41">
        <v>989006</v>
      </c>
      <c r="E41" t="s">
        <v>103</v>
      </c>
      <c r="F41" t="s">
        <v>113</v>
      </c>
      <c r="H41">
        <v>12.8</v>
      </c>
      <c r="I41">
        <f>=IF(ISNUMBER(H41),H41*((1000/K41/L41)*100),G41)</f>
        <v>69.6598639455782</v>
      </c>
      <c r="J41">
        <f>=((1000/K41/L41)*100)</f>
        <v>5.4421768707483</v>
      </c>
      <c r="K41">
        <v>147</v>
      </c>
      <c r="L41">
        <v>125</v>
      </c>
      <c r="M41">
        <v>7</v>
      </c>
      <c r="N41">
        <f>=M41/O41</f>
        <v>0.985915492957746</v>
      </c>
      <c r="O41">
        <v>7.1</v>
      </c>
      <c r="P41">
        <f>=(I41+M41)/O41</f>
        <v>10.7971639359969</v>
      </c>
      <c r="Q41">
        <f>=P41/((1000/K41/L41)*100)</f>
        <v>1.98397887323944</v>
      </c>
      <c r="R41" s="41">
        <f>=P41*(1+T41)</f>
        <v>14.036313116796</v>
      </c>
      <c r="S41" s="41">
        <f>=Q41*(1+T41)</f>
        <v>2.57917253521127</v>
      </c>
      <c r="T41" s="43">
        <v>0.3</v>
      </c>
      <c r="U41">
        <f>=S41*0.92</f>
        <v>2.37283873239437</v>
      </c>
      <c r="V41" s="41">
        <f>=S41*0.9</f>
        <v>2.32125528169014</v>
      </c>
      <c r="W41">
        <f>=S41*0.95</f>
        <v>2.4502139084507</v>
      </c>
      <c r="X41">
        <f>=S41*0.92</f>
        <v>2.37283873239437</v>
      </c>
      <c r="Y41">
        <f>=S41*0.95</f>
        <v>2.4502139084507</v>
      </c>
      <c r="Z41">
        <f>=S41*0.97</f>
        <v>2.50179735915493</v>
      </c>
    </row>
    <row r="42" spans="2:26" ht="24" customHeight="true">
      <c r="B42" t="s">
        <v>114</v>
      </c>
      <c r="E42" t="s">
        <v>103</v>
      </c>
      <c r="F42" t="s">
        <v>115</v>
      </c>
      <c r="H42">
        <v>10.8</v>
      </c>
      <c r="I42">
        <f>=IF(ISNUMBER(H42),H42*((1000/K42/L42)*100),G42)</f>
        <v>31.2635692574902</v>
      </c>
      <c r="J42">
        <f>=((1000/K42/L42)*100)</f>
        <v>2.8947749312491</v>
      </c>
      <c r="K42">
        <v>147</v>
      </c>
      <c r="L42">
        <v>235</v>
      </c>
      <c r="M42">
        <v>7</v>
      </c>
      <c r="N42">
        <f>=M42/O42</f>
        <v>0.985915492957746</v>
      </c>
      <c r="O42">
        <v>7.1</v>
      </c>
      <c r="P42">
        <f>=(I42+M42)/O42</f>
        <v>5.38923510668877</v>
      </c>
      <c r="Q42">
        <f>=P42/((1000/K42/L42)*100)</f>
        <v>1.86171126760563</v>
      </c>
      <c r="R42" s="41">
        <f>=P42*(1+T42)</f>
        <v>7.0060056386954</v>
      </c>
      <c r="S42" s="41">
        <f>=Q42*(1+T42)</f>
        <v>2.42022464788732</v>
      </c>
      <c r="T42" s="43">
        <v>0.3</v>
      </c>
      <c r="U42">
        <f>=S42*0.92</f>
        <v>2.22660667605634</v>
      </c>
      <c r="V42" s="41">
        <f>=S42*0.9</f>
        <v>2.17820218309859</v>
      </c>
      <c r="W42">
        <f>=S42*0.95</f>
        <v>2.29921341549296</v>
      </c>
      <c r="X42">
        <f>=S42*0.92</f>
        <v>2.22660667605634</v>
      </c>
      <c r="Y42">
        <f>=S42*0.95</f>
        <v>2.29921341549296</v>
      </c>
      <c r="Z42">
        <f>=S42*0.97</f>
        <v>2.3476179084507</v>
      </c>
    </row>
    <row r="43" spans="2:26" ht="24" customHeight="true">
      <c r="B43" t="s">
        <v>116</v>
      </c>
      <c r="E43" t="s">
        <v>103</v>
      </c>
      <c r="F43" t="s">
        <v>112</v>
      </c>
      <c r="H43">
        <v>7</v>
      </c>
      <c r="I43">
        <f>=IF(ISNUMBER(H43),H43*((1000/K43/L43)*100),G43)</f>
        <v>39.5480225988701</v>
      </c>
      <c r="J43">
        <f>=((1000/K43/L43)*100)</f>
        <v>5.64971751412429</v>
      </c>
      <c r="K43">
        <v>150</v>
      </c>
      <c r="L43">
        <v>118</v>
      </c>
      <c r="M43">
        <v>7</v>
      </c>
      <c r="N43">
        <f>=M43/O43</f>
        <v>0.985915492957746</v>
      </c>
      <c r="O43">
        <v>7.1</v>
      </c>
      <c r="P43">
        <f>=(I43+M43)/O43</f>
        <v>6.55605952096762</v>
      </c>
      <c r="Q43">
        <f>=P43/((1000/K43/L43)*100)</f>
        <v>1.16042253521127</v>
      </c>
      <c r="R43" s="41">
        <f>=P43*(1+T43)</f>
        <v>8.5228773772579</v>
      </c>
      <c r="S43" s="41">
        <f>=Q43*(1+T43)</f>
        <v>1.50854929577465</v>
      </c>
      <c r="T43" s="43">
        <v>0.3</v>
      </c>
      <c r="U43">
        <f>=S43*0.92</f>
        <v>1.38786535211268</v>
      </c>
      <c r="V43" s="41">
        <f>=S43*0.9</f>
        <v>1.35769436619718</v>
      </c>
      <c r="W43">
        <f>=S43*0.95</f>
        <v>1.43312183098592</v>
      </c>
      <c r="X43">
        <f>=S43*0.92</f>
        <v>1.38786535211268</v>
      </c>
      <c r="Y43">
        <f>=S43*0.95</f>
        <v>1.43312183098592</v>
      </c>
      <c r="Z43">
        <f>=S43*0.97</f>
        <v>1.46329281690141</v>
      </c>
    </row>
    <row r="44" spans="2:26" ht="24" customHeight="true">
      <c r="B44" t="s">
        <v>117</v>
      </c>
      <c r="E44" t="s">
        <v>103</v>
      </c>
      <c r="F44" t="s">
        <v>118</v>
      </c>
      <c r="H44">
        <v>8.8</v>
      </c>
      <c r="I44">
        <f>=IF(ISNUMBER(H44),H44*((1000/K44/L44)*100),G44)</f>
        <v>51.9425326706725</v>
      </c>
      <c r="J44">
        <f>=((1000/K44/L44)*100)</f>
        <v>5.90256053075824</v>
      </c>
      <c r="K44">
        <f>=58*2.54</f>
        <v>147.32</v>
      </c>
      <c r="L44">
        <v>115</v>
      </c>
      <c r="M44">
        <v>7</v>
      </c>
      <c r="N44">
        <f>=M44/O44</f>
        <v>0.985915492957746</v>
      </c>
      <c r="O44">
        <v>7.1</v>
      </c>
      <c r="P44">
        <f>=(I44+M44)/O44</f>
        <v>8.30176516488346</v>
      </c>
      <c r="Q44">
        <f>=P44/((1000/K44/L44)*100)</f>
        <v>1.40646845070423</v>
      </c>
      <c r="R44" s="41">
        <f>=P44*(1+T44)</f>
        <v>10.7922947143485</v>
      </c>
      <c r="S44" s="41">
        <f>=Q44*(1+T44)</f>
        <v>1.82840898591549</v>
      </c>
      <c r="T44" s="43">
        <v>0.3</v>
      </c>
      <c r="U44">
        <f>=S44*0.92</f>
        <v>1.68213626704225</v>
      </c>
      <c r="V44" s="41">
        <f>=S44*0.9</f>
        <v>1.64556808732394</v>
      </c>
      <c r="W44">
        <f>=S44*0.95</f>
        <v>1.73698853661972</v>
      </c>
      <c r="X44">
        <f>=S44*0.92</f>
        <v>1.68213626704225</v>
      </c>
      <c r="Y44">
        <f>=S44*0.95</f>
        <v>1.73698853661972</v>
      </c>
      <c r="Z44">
        <f>=S44*0.97</f>
        <v>1.77355671633803</v>
      </c>
    </row>
    <row r="45" spans="2:26" ht="24" customHeight="true">
      <c r="B45">
        <v>989120</v>
      </c>
      <c r="E45" t="s">
        <v>103</v>
      </c>
      <c r="F45" t="s">
        <v>119</v>
      </c>
      <c r="H45">
        <v>10.6</v>
      </c>
      <c r="I45">
        <f>=IF(ISNUMBER(H45),H45*((1000/K45/L45)*100),G45)</f>
        <v>67.3015873015873</v>
      </c>
      <c r="J45">
        <f>=((1000/K45/L45)*100)</f>
        <v>6.34920634920635</v>
      </c>
      <c r="K45">
        <v>150</v>
      </c>
      <c r="L45">
        <v>105</v>
      </c>
      <c r="M45">
        <v>7</v>
      </c>
      <c r="N45">
        <f>=M45/O45</f>
        <v>0.985915492957746</v>
      </c>
      <c r="O45">
        <v>7.1</v>
      </c>
      <c r="P45">
        <f>=(I45+M45)/O45</f>
        <v>10.4650122959982</v>
      </c>
      <c r="Q45">
        <f>=P45/((1000/K45/L45)*100)</f>
        <v>1.64823943661972</v>
      </c>
      <c r="R45" s="41">
        <f>=P45*(1+T45)</f>
        <v>13.6045159847977</v>
      </c>
      <c r="S45" s="41">
        <f>=Q45*(1+T45)</f>
        <v>2.14271126760563</v>
      </c>
      <c r="T45" s="43">
        <v>0.3</v>
      </c>
      <c r="U45">
        <f>=S45*0.92</f>
        <v>1.97129436619718</v>
      </c>
      <c r="V45" s="41">
        <f>=S45*0.9</f>
        <v>1.92844014084507</v>
      </c>
      <c r="W45">
        <f>=S45*0.95</f>
        <v>2.03557570422535</v>
      </c>
      <c r="X45">
        <f>=S45*0.92</f>
        <v>1.97129436619718</v>
      </c>
      <c r="Y45">
        <f>=S45*0.95</f>
        <v>2.03557570422535</v>
      </c>
      <c r="Z45">
        <f>=S45*0.97</f>
        <v>2.07842992957746</v>
      </c>
    </row>
    <row r="46" spans="2:26" ht="24" customHeight="true">
      <c r="B46">
        <v>989999</v>
      </c>
      <c r="E46" t="s">
        <v>103</v>
      </c>
      <c r="F46" t="s">
        <v>119</v>
      </c>
      <c r="H46">
        <v>11.7</v>
      </c>
      <c r="I46">
        <f>=IF(ISNUMBER(H46),H46*((1000/K46/L46)*100),G46)</f>
        <v>57.6752440106477</v>
      </c>
      <c r="J46">
        <f>=((1000/K46/L46)*100)</f>
        <v>4.9295080350981</v>
      </c>
      <c r="K46">
        <v>147</v>
      </c>
      <c r="L46">
        <v>138</v>
      </c>
      <c r="M46">
        <v>7</v>
      </c>
      <c r="N46">
        <f>=M46/O46</f>
        <v>0.985915492957746</v>
      </c>
      <c r="O46">
        <v>7.1</v>
      </c>
      <c r="P46">
        <f>=(I46+M46)/O46</f>
        <v>9.10918929727433</v>
      </c>
      <c r="Q46">
        <f>=P46/((1000/K46/L46)*100)</f>
        <v>1.84789014084507</v>
      </c>
      <c r="R46" s="41">
        <f>=P46*(1+T46)</f>
        <v>11.8419460864566</v>
      </c>
      <c r="S46" s="41">
        <f>=Q46*(1+T46)</f>
        <v>2.40225718309859</v>
      </c>
      <c r="T46" s="43">
        <v>0.3</v>
      </c>
      <c r="U46">
        <f>=S46*0.92</f>
        <v>2.2100766084507</v>
      </c>
      <c r="V46" s="41">
        <f>=S46*0.9</f>
        <v>2.16203146478873</v>
      </c>
      <c r="W46">
        <f>=S46*0.95</f>
        <v>2.28214432394366</v>
      </c>
      <c r="X46">
        <f>=S46*0.92</f>
        <v>2.2100766084507</v>
      </c>
      <c r="Y46">
        <f>=S46*0.95</f>
        <v>2.28214432394366</v>
      </c>
      <c r="Z46">
        <f>=S46*0.97</f>
        <v>2.33018946760563</v>
      </c>
    </row>
    <row r="47" spans="2:26" ht="24" customHeight="true">
      <c r="B47" t="s">
        <v>120</v>
      </c>
      <c r="E47" t="s">
        <v>103</v>
      </c>
      <c r="F47" t="s">
        <v>121</v>
      </c>
      <c r="H47">
        <v>12.6</v>
      </c>
      <c r="I47">
        <f>=IF(ISNUMBER(H47),H47*((1000/K47/L47)*100),G47)</f>
        <v>36.4741641337386</v>
      </c>
      <c r="J47">
        <f>=((1000/K47/L47)*100)</f>
        <v>2.8947749312491</v>
      </c>
      <c r="K47">
        <v>147</v>
      </c>
      <c r="L47">
        <v>235</v>
      </c>
      <c r="M47">
        <v>7</v>
      </c>
      <c r="N47">
        <f>=M47/O47</f>
        <v>0.985915492957746</v>
      </c>
      <c r="O47">
        <v>7.1</v>
      </c>
      <c r="P47">
        <f>=(I47+M47)/O47</f>
        <v>6.12312170897727</v>
      </c>
      <c r="Q47">
        <f>=P47/((1000/K47/L47)*100)</f>
        <v>2.1152323943662</v>
      </c>
      <c r="R47" s="41">
        <f>=P47*(1+T47)</f>
        <v>7.96005822167045</v>
      </c>
      <c r="S47" s="41">
        <f>=Q47*(1+T47)</f>
        <v>2.74980211267606</v>
      </c>
      <c r="T47" s="43">
        <v>0.3</v>
      </c>
      <c r="U47">
        <f>=S47*0.92</f>
        <v>2.52981794366197</v>
      </c>
      <c r="V47" s="41">
        <f>=S47*0.9</f>
        <v>2.47482190140845</v>
      </c>
      <c r="W47">
        <f>=S47*0.95</f>
        <v>2.61231200704225</v>
      </c>
      <c r="X47">
        <f>=S47*0.92</f>
        <v>2.52981794366197</v>
      </c>
      <c r="Y47">
        <f>=S47*0.95</f>
        <v>2.61231200704225</v>
      </c>
      <c r="Z47">
        <f>=S47*0.97</f>
        <v>2.66730804929577</v>
      </c>
    </row>
    <row r="48" spans="5:26" ht="24" customHeight="true">
      <c r="E48" t="s">
        <v>103</v>
      </c>
      <c r="I48">
        <f>=IF(ISNUMBER(H48),H48*((1000/K48/L48)*100),G48)</f>
        <v>0</v>
      </c>
      <c r="J48">
        <f>=((1000/K48/L48)*100)</f>
        <v>2.8947749312491</v>
      </c>
      <c r="K48">
        <v>147</v>
      </c>
      <c r="L48">
        <v>235</v>
      </c>
      <c r="M48">
        <v>7</v>
      </c>
      <c r="N48">
        <f>=M48/O48</f>
        <v>0.985915492957746</v>
      </c>
      <c r="O48">
        <v>7.1</v>
      </c>
      <c r="P48">
        <f>=(I48+M48)/O48</f>
        <v>0.985915492957746</v>
      </c>
      <c r="Q48">
        <f>=P48/((1000/K48/L48)*100)</f>
        <v>0.340584507042254</v>
      </c>
      <c r="R48" s="41">
        <f>=P48*(1+T48)</f>
        <v>1.28169014084507</v>
      </c>
      <c r="S48" s="41">
        <f>=Q48*(1+T48)</f>
        <v>0.44275985915493</v>
      </c>
      <c r="T48" s="43">
        <v>0.3</v>
      </c>
      <c r="U48">
        <f>=S48*0.92</f>
        <v>0.407339070422535</v>
      </c>
      <c r="V48" s="41">
        <f>=S48*0.9</f>
        <v>0.398483873239437</v>
      </c>
      <c r="W48">
        <f>=S48*0.95</f>
        <v>0.420621866197183</v>
      </c>
      <c r="X48">
        <f>=S48*0.92</f>
        <v>0.407339070422535</v>
      </c>
      <c r="Y48">
        <f>=S48*0.95</f>
        <v>0.420621866197183</v>
      </c>
      <c r="Z48">
        <f>=S48*0.97</f>
        <v>0.429477063380282</v>
      </c>
    </row>
    <row r="49" spans="2:26" ht="24" customHeight="true">
      <c r="B49">
        <v>98616</v>
      </c>
      <c r="E49" t="s">
        <v>103</v>
      </c>
      <c r="F49" t="s">
        <v>122</v>
      </c>
      <c r="H49">
        <v>8.6</v>
      </c>
      <c r="I49">
        <f>=IF(ISNUMBER(H49),H49*((1000/K49/L49)*100),G49)</f>
        <v>57.3333333333333</v>
      </c>
      <c r="J49">
        <f>=((1000/K49/L49)*100)</f>
        <v>6.66666666666667</v>
      </c>
      <c r="K49">
        <v>150</v>
      </c>
      <c r="L49">
        <v>100</v>
      </c>
      <c r="M49">
        <v>7</v>
      </c>
      <c r="N49">
        <f>=M49/O49</f>
        <v>0.985915492957746</v>
      </c>
      <c r="O49">
        <v>7.1</v>
      </c>
      <c r="P49">
        <f>=(I49+M49)/O49</f>
        <v>9.06103286384977</v>
      </c>
      <c r="Q49">
        <f>=P49/((1000/K49/L49)*100)</f>
        <v>1.35915492957747</v>
      </c>
      <c r="R49" s="41">
        <f>=P49*(1+T49)</f>
        <v>11.7793427230047</v>
      </c>
      <c r="S49" s="41">
        <f>=Q49*(1+T49)</f>
        <v>1.7669014084507</v>
      </c>
      <c r="T49" s="43">
        <v>0.3</v>
      </c>
      <c r="U49">
        <f>=S49*0.92</f>
        <v>1.62554929577465</v>
      </c>
      <c r="V49" s="41">
        <f>=S49*0.9</f>
        <v>1.59021126760563</v>
      </c>
      <c r="W49">
        <f>=S49*0.95</f>
        <v>1.67855633802817</v>
      </c>
      <c r="X49">
        <f>=S49*0.92</f>
        <v>1.62554929577465</v>
      </c>
      <c r="Y49">
        <f>=S49*0.95</f>
        <v>1.67855633802817</v>
      </c>
      <c r="Z49">
        <f>=S49*0.97</f>
        <v>1.71389436619718</v>
      </c>
    </row>
    <row r="50" spans="2:26" ht="24" customHeight="true">
      <c r="B50">
        <v>989113</v>
      </c>
      <c r="E50" t="s">
        <v>103</v>
      </c>
      <c r="F50" t="s">
        <v>123</v>
      </c>
      <c r="H50">
        <v>11.2</v>
      </c>
      <c r="I50">
        <f>=IF(ISNUMBER(H50),H50*((1000/K50/L50)*100),G50)</f>
        <v>64.927536231884</v>
      </c>
      <c r="J50">
        <f>=((1000/K50/L50)*100)</f>
        <v>5.79710144927536</v>
      </c>
      <c r="K50">
        <v>150</v>
      </c>
      <c r="L50">
        <v>115</v>
      </c>
      <c r="M50">
        <v>7</v>
      </c>
      <c r="N50">
        <f>=M50/O50</f>
        <v>0.985915492957746</v>
      </c>
      <c r="O50">
        <v>7.1</v>
      </c>
      <c r="P50">
        <f>=(I50+M50)/O50</f>
        <v>10.1306389058992</v>
      </c>
      <c r="Q50">
        <f>=P50/((1000/K50/L50)*100)</f>
        <v>1.74753521126761</v>
      </c>
      <c r="R50" s="41">
        <f>=P50*(1+T50)</f>
        <v>13.1698305776689</v>
      </c>
      <c r="S50" s="41">
        <f>=Q50*(1+T50)</f>
        <v>2.27179577464789</v>
      </c>
      <c r="T50" s="43">
        <v>0.3</v>
      </c>
      <c r="U50">
        <f>=S50*0.92</f>
        <v>2.09005211267606</v>
      </c>
      <c r="V50" s="41">
        <f>=S50*0.9</f>
        <v>2.0446161971831</v>
      </c>
      <c r="W50">
        <f>=S50*0.95</f>
        <v>2.15820598591549</v>
      </c>
      <c r="X50">
        <f>=S50*0.92</f>
        <v>2.09005211267606</v>
      </c>
      <c r="Y50">
        <f>=S50*0.95</f>
        <v>2.15820598591549</v>
      </c>
      <c r="Z50">
        <f>=S50*0.97</f>
        <v>2.20364190140845</v>
      </c>
    </row>
    <row r="51" spans="2:26" ht="24" customHeight="true">
      <c r="B51" t="s">
        <v>124</v>
      </c>
      <c r="E51" t="s">
        <v>103</v>
      </c>
      <c r="F51" t="s">
        <v>125</v>
      </c>
      <c r="H51">
        <v>15.1</v>
      </c>
      <c r="I51">
        <f>=IF(ISNUMBER(H51),H51*((1000/K51/L51)*100),G51)</f>
        <v>41.0884353741497</v>
      </c>
      <c r="J51">
        <f>=((1000/K51/L51)*100)</f>
        <v>2.72108843537415</v>
      </c>
      <c r="K51">
        <v>150</v>
      </c>
      <c r="L51">
        <v>245</v>
      </c>
      <c r="M51">
        <v>7</v>
      </c>
      <c r="N51">
        <f>=M51/O51</f>
        <v>0.985915492957746</v>
      </c>
      <c r="O51">
        <v>7.1</v>
      </c>
      <c r="P51">
        <f>=(I51+M51)/O51</f>
        <v>6.77301906678164</v>
      </c>
      <c r="Q51">
        <f>=P51/((1000/K51/L51)*100)</f>
        <v>2.48908450704225</v>
      </c>
      <c r="R51" s="41">
        <f>=P51*(1+T51)</f>
        <v>8.80492478681614</v>
      </c>
      <c r="S51" s="41">
        <f>=Q51*(1+T51)</f>
        <v>3.23580985915493</v>
      </c>
      <c r="T51" s="43">
        <v>0.3</v>
      </c>
      <c r="U51">
        <f>=S51*0.92</f>
        <v>2.97694507042254</v>
      </c>
      <c r="V51" s="41">
        <f>=S51*0.9</f>
        <v>2.91222887323944</v>
      </c>
      <c r="W51">
        <f>=S51*0.95</f>
        <v>3.07401936619718</v>
      </c>
      <c r="X51">
        <f>=S51*0.92</f>
        <v>2.97694507042254</v>
      </c>
      <c r="Y51">
        <f>=S51*0.95</f>
        <v>3.07401936619718</v>
      </c>
      <c r="Z51">
        <f>=S51*0.97</f>
        <v>3.13873556338028</v>
      </c>
    </row>
    <row r="52" spans="2:26" ht="24" customHeight="true">
      <c r="B52">
        <v>989110</v>
      </c>
      <c r="E52" t="s">
        <v>103</v>
      </c>
      <c r="F52" t="s">
        <v>126</v>
      </c>
      <c r="H52">
        <v>9.3</v>
      </c>
      <c r="I52">
        <f>=IF(ISNUMBER(H52),H52*((1000/K52/L52)*100),G52)</f>
        <v>66.1450924608819</v>
      </c>
      <c r="J52">
        <f>=((1000/K52/L52)*100)</f>
        <v>7.11237553342817</v>
      </c>
      <c r="K52">
        <v>148</v>
      </c>
      <c r="L52">
        <v>95</v>
      </c>
      <c r="M52">
        <v>7</v>
      </c>
      <c r="N52">
        <f>=M52/O52</f>
        <v>0.985915492957746</v>
      </c>
      <c r="O52">
        <v>7.1</v>
      </c>
      <c r="P52">
        <f>=(I52+M52)/O52</f>
        <v>10.3021256987158</v>
      </c>
      <c r="Q52">
        <f>=P52/((1000/K52/L52)*100)</f>
        <v>1.44847887323944</v>
      </c>
      <c r="R52" s="41">
        <f>=P52*(1+T52)</f>
        <v>13.3927634083305</v>
      </c>
      <c r="S52" s="41">
        <f>=Q52*(1+T52)</f>
        <v>1.88302253521127</v>
      </c>
      <c r="T52" s="43">
        <v>0.3</v>
      </c>
      <c r="U52">
        <f>=S52*0.92</f>
        <v>1.73238073239437</v>
      </c>
      <c r="V52" s="41">
        <f>=S52*0.9</f>
        <v>1.69472028169014</v>
      </c>
      <c r="W52">
        <f>=S52*0.95</f>
        <v>1.7888714084507</v>
      </c>
      <c r="X52">
        <f>=S52*0.92</f>
        <v>1.73238073239437</v>
      </c>
      <c r="Y52">
        <f>=S52*0.95</f>
        <v>1.7888714084507</v>
      </c>
      <c r="Z52">
        <f>=S52*0.97</f>
        <v>1.82653185915493</v>
      </c>
    </row>
    <row r="53" spans="2:26" ht="24" customHeight="true">
      <c r="B53" t="s">
        <v>127</v>
      </c>
      <c r="E53" t="s">
        <v>103</v>
      </c>
      <c r="F53" t="s">
        <v>128</v>
      </c>
      <c r="H53">
        <v>9.6</v>
      </c>
      <c r="I53">
        <f>=IF(ISNUMBER(H53),H53*((1000/K53/L53)*100),G53)</f>
        <v>42.0414633932716</v>
      </c>
      <c r="J53">
        <f>=((1000/K53/L53)*100)</f>
        <v>4.37931910346579</v>
      </c>
      <c r="K53">
        <f>=58*2.54</f>
        <v>147.32</v>
      </c>
      <c r="L53">
        <v>155</v>
      </c>
      <c r="M53">
        <v>7</v>
      </c>
      <c r="N53">
        <f>=M53/O53</f>
        <v>0.985915492957746</v>
      </c>
      <c r="O53">
        <v>7.1</v>
      </c>
      <c r="P53">
        <f>=(I53+M53)/O53</f>
        <v>6.90724836524952</v>
      </c>
      <c r="Q53">
        <f>=P53/((1000/K53/L53)*100)</f>
        <v>1.57724253521127</v>
      </c>
      <c r="R53" s="41">
        <f>=P53*(1+T53)</f>
        <v>8.97942287482438</v>
      </c>
      <c r="S53" s="41">
        <f>=Q53*(1+T53)</f>
        <v>2.05041529577465</v>
      </c>
      <c r="T53" s="43">
        <v>0.3</v>
      </c>
      <c r="U53">
        <f>=S53*0.92</f>
        <v>1.88638207211268</v>
      </c>
      <c r="V53" s="41">
        <f>=S53*0.9</f>
        <v>1.84537376619718</v>
      </c>
      <c r="W53">
        <f>=S53*0.95</f>
        <v>1.94789453098592</v>
      </c>
      <c r="X53">
        <f>=S53*0.92</f>
        <v>1.88638207211268</v>
      </c>
      <c r="Y53">
        <f>=S53*0.95</f>
        <v>1.94789453098592</v>
      </c>
      <c r="Z53">
        <f>=S53*0.97</f>
        <v>1.98890283690141</v>
      </c>
    </row>
    <row r="54" spans="2:26" ht="24" customHeight="true">
      <c r="B54">
        <v>989090</v>
      </c>
      <c r="E54" t="s">
        <v>103</v>
      </c>
      <c r="F54" t="s">
        <v>129</v>
      </c>
      <c r="H54">
        <v>10.2</v>
      </c>
      <c r="I54">
        <f>=IF(ISNUMBER(H54),H54*((1000/K54/L54)*100),G54)</f>
        <v>46.7032967032967</v>
      </c>
      <c r="J54">
        <f>=((1000/K54/L54)*100)</f>
        <v>4.57875457875458</v>
      </c>
      <c r="K54">
        <v>156</v>
      </c>
      <c r="L54">
        <v>140</v>
      </c>
      <c r="M54">
        <v>7</v>
      </c>
      <c r="N54">
        <f>=M54/O54</f>
        <v>0.985915492957746</v>
      </c>
      <c r="O54">
        <v>7.1</v>
      </c>
      <c r="P54">
        <f>=(I54+M54)/O54</f>
        <v>7.56384460609813</v>
      </c>
      <c r="Q54">
        <f>=P54/((1000/K54/L54)*100)</f>
        <v>1.65194366197183</v>
      </c>
      <c r="R54" s="41">
        <f>=P54*(1+T54)</f>
        <v>9.83299798792757</v>
      </c>
      <c r="S54" s="41">
        <f>=Q54*(1+T54)</f>
        <v>2.14752676056338</v>
      </c>
      <c r="T54" s="43">
        <v>0.3</v>
      </c>
      <c r="U54">
        <f>=S54*0.92</f>
        <v>1.97572461971831</v>
      </c>
      <c r="V54" s="41">
        <f>=S54*0.9</f>
        <v>1.93277408450704</v>
      </c>
      <c r="W54">
        <f>=S54*0.95</f>
        <v>2.04015042253521</v>
      </c>
      <c r="X54">
        <f>=S54*0.92</f>
        <v>1.97572461971831</v>
      </c>
      <c r="Y54">
        <f>=S54*0.95</f>
        <v>2.04015042253521</v>
      </c>
      <c r="Z54">
        <f>=S54*0.97</f>
        <v>2.08310095774648</v>
      </c>
    </row>
    <row r="55" spans="2:26" ht="24" customHeight="true">
      <c r="B55">
        <v>989070</v>
      </c>
      <c r="E55" t="s">
        <v>103</v>
      </c>
      <c r="F55" t="s">
        <v>130</v>
      </c>
      <c r="H55">
        <v>9</v>
      </c>
      <c r="I55">
        <f>=IF(ISNUMBER(H55),H55*((1000/K55/L55)*100),G55)</f>
        <v>42.2535211267606</v>
      </c>
      <c r="J55">
        <f>=((1000/K55/L55)*100)</f>
        <v>4.69483568075117</v>
      </c>
      <c r="K55">
        <v>150</v>
      </c>
      <c r="L55">
        <v>142</v>
      </c>
      <c r="M55">
        <v>7</v>
      </c>
      <c r="N55">
        <f>=M55/O55</f>
        <v>0.985915492957746</v>
      </c>
      <c r="O55">
        <v>7.1</v>
      </c>
      <c r="P55">
        <f>=(I55+M55)/O55</f>
        <v>6.93711565165642</v>
      </c>
      <c r="Q55">
        <f>=P55/((1000/K55/L55)*100)</f>
        <v>1.47760563380282</v>
      </c>
      <c r="R55" s="41">
        <f>=P55*(1+T55)</f>
        <v>9.01825034715334</v>
      </c>
      <c r="S55" s="41">
        <f>=Q55*(1+T55)</f>
        <v>1.92088732394366</v>
      </c>
      <c r="T55" s="43">
        <v>0.3</v>
      </c>
      <c r="U55">
        <f>=S55*0.92</f>
        <v>1.76721633802817</v>
      </c>
      <c r="V55" s="41">
        <f>=S55*0.9</f>
        <v>1.7287985915493</v>
      </c>
      <c r="W55">
        <f>=S55*0.95</f>
        <v>1.82484295774648</v>
      </c>
      <c r="X55">
        <f>=S55*0.92</f>
        <v>1.76721633802817</v>
      </c>
      <c r="Y55">
        <f>=S55*0.95</f>
        <v>1.82484295774648</v>
      </c>
      <c r="Z55">
        <f>=S55*0.97</f>
        <v>1.86326070422535</v>
      </c>
    </row>
    <row r="56" spans="2:26" ht="24" customHeight="true">
      <c r="B56">
        <v>98818</v>
      </c>
      <c r="E56" t="s">
        <v>103</v>
      </c>
      <c r="F56" t="s">
        <v>131</v>
      </c>
      <c r="H56">
        <v>10.6</v>
      </c>
      <c r="I56">
        <f>=IF(ISNUMBER(H56),H56*((1000/K56/L56)*100),G56)</f>
        <v>51.7578125</v>
      </c>
      <c r="J56">
        <f>=((1000/K56/L56)*100)</f>
        <v>4.8828125</v>
      </c>
      <c r="K56">
        <v>160</v>
      </c>
      <c r="L56">
        <v>128</v>
      </c>
      <c r="M56">
        <v>7</v>
      </c>
      <c r="N56">
        <f>=M56/O56</f>
        <v>0.985915492957746</v>
      </c>
      <c r="O56">
        <v>7.1</v>
      </c>
      <c r="P56">
        <f>=(I56+M56)/O56</f>
        <v>8.27574823943662</v>
      </c>
      <c r="Q56">
        <f>=P56/((1000/K56/L56)*100)</f>
        <v>1.69487323943662</v>
      </c>
      <c r="R56" s="41">
        <f>=P56*(1+T56)</f>
        <v>10.7584727112676</v>
      </c>
      <c r="S56" s="41">
        <f>=Q56*(1+T56)</f>
        <v>2.20333521126761</v>
      </c>
      <c r="T56" s="43">
        <v>0.3</v>
      </c>
      <c r="U56">
        <f>=S56*0.92</f>
        <v>2.0270683943662</v>
      </c>
      <c r="V56" s="41">
        <f>=S56*0.9</f>
        <v>1.98300169014085</v>
      </c>
      <c r="W56">
        <f>=S56*0.95</f>
        <v>2.09316845070423</v>
      </c>
      <c r="X56">
        <f>=S56*0.92</f>
        <v>2.0270683943662</v>
      </c>
      <c r="Y56">
        <f>=S56*0.95</f>
        <v>2.09316845070423</v>
      </c>
      <c r="Z56">
        <f>=S56*0.97</f>
        <v>2.13723515492958</v>
      </c>
    </row>
    <row r="57" spans="2:26" ht="24" customHeight="true">
      <c r="B57" t="s">
        <v>132</v>
      </c>
      <c r="E57" t="s">
        <v>103</v>
      </c>
      <c r="F57" t="s">
        <v>133</v>
      </c>
      <c r="H57">
        <v>8.8</v>
      </c>
      <c r="I57">
        <f>=IF(ISNUMBER(H57),H57*((1000/K57/L57)*100),G57)</f>
        <v>51.9425326706725</v>
      </c>
      <c r="J57">
        <f>=((1000/K57/L57)*100)</f>
        <v>5.90256053075824</v>
      </c>
      <c r="K57">
        <f>=58*2.54</f>
        <v>147.32</v>
      </c>
      <c r="L57">
        <v>115</v>
      </c>
      <c r="M57">
        <v>7</v>
      </c>
      <c r="N57">
        <f>=M57/O57</f>
        <v>0.985915492957746</v>
      </c>
      <c r="O57">
        <v>7.1</v>
      </c>
      <c r="P57">
        <f>=(I57+M57)/O57</f>
        <v>8.30176516488346</v>
      </c>
      <c r="Q57">
        <f>=P57/((1000/K57/L57)*100)</f>
        <v>1.40646845070423</v>
      </c>
      <c r="R57" s="41">
        <f>=P57*(1+T57)</f>
        <v>10.7922947143485</v>
      </c>
      <c r="S57" s="41">
        <f>=Q57*(1+T57)</f>
        <v>1.82840898591549</v>
      </c>
      <c r="T57" s="43">
        <v>0.3</v>
      </c>
      <c r="U57">
        <f>=S57*0.92</f>
        <v>1.68213626704225</v>
      </c>
      <c r="V57" s="41">
        <f>=S57*0.9</f>
        <v>1.64556808732394</v>
      </c>
      <c r="W57">
        <f>=S57*0.95</f>
        <v>1.73698853661972</v>
      </c>
      <c r="X57">
        <f>=S57*0.92</f>
        <v>1.68213626704225</v>
      </c>
      <c r="Y57">
        <f>=S57*0.95</f>
        <v>1.73698853661972</v>
      </c>
      <c r="Z57">
        <f>=S57*0.97</f>
        <v>1.77355671633803</v>
      </c>
    </row>
    <row r="58" spans="2:26" ht="24" customHeight="true">
      <c r="B58" t="s">
        <v>134</v>
      </c>
      <c r="E58" t="s">
        <v>103</v>
      </c>
      <c r="F58" t="s">
        <v>135</v>
      </c>
      <c r="H58">
        <v>7.6</v>
      </c>
      <c r="I58">
        <f>=IF(ISNUMBER(H58),H58*((1000/K58/L58)*100),G58)</f>
        <v>47.7670176285436</v>
      </c>
      <c r="J58">
        <f>=((1000/K58/L58)*100)</f>
        <v>6.28513389849257</v>
      </c>
      <c r="K58">
        <f>=58*2.54</f>
        <v>147.32</v>
      </c>
      <c r="L58">
        <v>108</v>
      </c>
      <c r="M58">
        <v>7</v>
      </c>
      <c r="N58">
        <f>=M58/O58</f>
        <v>0.985915492957746</v>
      </c>
      <c r="O58">
        <v>7.1</v>
      </c>
      <c r="P58">
        <f>=(I58+M58)/O58</f>
        <v>7.71366445472445</v>
      </c>
      <c r="Q58">
        <f>=P58/((1000/K58/L58)*100)</f>
        <v>1.22728721126761</v>
      </c>
      <c r="R58" s="41">
        <f>=P58*(1+T58)</f>
        <v>10.0277637911418</v>
      </c>
      <c r="S58" s="41">
        <f>=Q58*(1+T58)</f>
        <v>1.59547337464789</v>
      </c>
      <c r="T58" s="43">
        <v>0.3</v>
      </c>
      <c r="U58">
        <f>=S58*0.92</f>
        <v>1.46783550467606</v>
      </c>
      <c r="V58" s="41">
        <f>=S58*0.9</f>
        <v>1.4359260371831</v>
      </c>
      <c r="W58">
        <f>=S58*0.95</f>
        <v>1.51569970591549</v>
      </c>
      <c r="X58">
        <f>=S58*0.92</f>
        <v>1.46783550467606</v>
      </c>
      <c r="Y58">
        <f>=S58*0.95</f>
        <v>1.51569970591549</v>
      </c>
      <c r="Z58">
        <f>=S58*0.97</f>
        <v>1.54760917340845</v>
      </c>
    </row>
    <row r="59" spans="2:26" ht="24" customHeight="true">
      <c r="B59" t="s">
        <v>136</v>
      </c>
      <c r="E59" t="s">
        <v>103</v>
      </c>
      <c r="F59" t="s">
        <v>137</v>
      </c>
      <c r="H59">
        <v>8.5</v>
      </c>
      <c r="I59">
        <f>=IF(ISNUMBER(H59),H59*((1000/K59/L59)*100),G59)</f>
        <v>49.2753623188406</v>
      </c>
      <c r="J59">
        <f>=((1000/K59/L59)*100)</f>
        <v>5.79710144927536</v>
      </c>
      <c r="K59">
        <v>150</v>
      </c>
      <c r="L59">
        <v>115</v>
      </c>
      <c r="M59">
        <v>7</v>
      </c>
      <c r="N59">
        <f>=M59/O59</f>
        <v>0.985915492957746</v>
      </c>
      <c r="O59">
        <v>7.1</v>
      </c>
      <c r="P59">
        <f>=(I59+M59)/O59</f>
        <v>7.92610736885079</v>
      </c>
      <c r="Q59">
        <f>=P59/((1000/K59/L59)*100)</f>
        <v>1.36725352112676</v>
      </c>
      <c r="R59" s="41">
        <f>=P59*(1+T59)</f>
        <v>10.303939579506</v>
      </c>
      <c r="S59" s="41">
        <f>=Q59*(1+T59)</f>
        <v>1.77742957746479</v>
      </c>
      <c r="T59" s="43">
        <v>0.3</v>
      </c>
      <c r="U59">
        <f>=S59*0.92</f>
        <v>1.63523521126761</v>
      </c>
      <c r="V59" s="41">
        <f>=S59*0.9</f>
        <v>1.59968661971831</v>
      </c>
      <c r="W59">
        <f>=S59*0.95</f>
        <v>1.68855809859155</v>
      </c>
      <c r="X59">
        <f>=S59*0.92</f>
        <v>1.63523521126761</v>
      </c>
      <c r="Y59">
        <f>=S59*0.95</f>
        <v>1.68855809859155</v>
      </c>
      <c r="Z59">
        <f>=S59*0.97</f>
        <v>1.72410669014085</v>
      </c>
    </row>
    <row r="60" spans="2:26" ht="24" customHeight="true">
      <c r="B60" t="s">
        <v>138</v>
      </c>
      <c r="E60" t="s">
        <v>103</v>
      </c>
      <c r="F60" t="s">
        <v>139</v>
      </c>
      <c r="H60">
        <v>7.8</v>
      </c>
      <c r="I60">
        <f>=IF(ISNUMBER(H60),H60*((1000/K60/L60)*100),G60)</f>
        <v>46.0399721399143</v>
      </c>
      <c r="J60">
        <f>=((1000/K60/L60)*100)</f>
        <v>5.90256053075824</v>
      </c>
      <c r="K60">
        <f>=58*2.54</f>
        <v>147.32</v>
      </c>
      <c r="L60">
        <v>115</v>
      </c>
      <c r="M60">
        <v>7</v>
      </c>
      <c r="N60">
        <f>=M60/O60</f>
        <v>0.985915492957746</v>
      </c>
      <c r="O60">
        <v>7.1</v>
      </c>
      <c r="P60">
        <f>=(I60+M60)/O60</f>
        <v>7.47041861125553</v>
      </c>
      <c r="Q60">
        <f>=P60/((1000/K60/L60)*100)</f>
        <v>1.26562338028169</v>
      </c>
      <c r="R60" s="41">
        <f>=P60*(1+T60)</f>
        <v>9.71154419463219</v>
      </c>
      <c r="S60" s="41">
        <f>=Q60*(1+T60)</f>
        <v>1.6453103943662</v>
      </c>
      <c r="T60" s="43">
        <v>0.3</v>
      </c>
      <c r="U60">
        <f>=S60*0.92</f>
        <v>1.5136855628169</v>
      </c>
      <c r="V60" s="41">
        <f>=S60*0.9</f>
        <v>1.48077935492958</v>
      </c>
      <c r="W60">
        <f>=S60*0.95</f>
        <v>1.56304487464789</v>
      </c>
      <c r="X60">
        <f>=S60*0.92</f>
        <v>1.5136855628169</v>
      </c>
      <c r="Y60">
        <f>=S60*0.95</f>
        <v>1.56304487464789</v>
      </c>
      <c r="Z60">
        <f>=S60*0.97</f>
        <v>1.59595108253521</v>
      </c>
    </row>
    <row r="61" spans="2:26" ht="24" customHeight="true">
      <c r="B61" t="s">
        <v>140</v>
      </c>
      <c r="E61" t="s">
        <v>103</v>
      </c>
      <c r="F61" t="s">
        <v>141</v>
      </c>
      <c r="H61">
        <v>8.8</v>
      </c>
      <c r="I61">
        <f>=IF(ISNUMBER(H61),H61*((1000/K61/L61)*100),G61)</f>
        <v>38.538008110499</v>
      </c>
      <c r="J61">
        <f>=((1000/K61/L61)*100)</f>
        <v>4.37931910346579</v>
      </c>
      <c r="K61">
        <f>=58*2.54</f>
        <v>147.32</v>
      </c>
      <c r="L61">
        <v>155</v>
      </c>
      <c r="M61">
        <v>7</v>
      </c>
      <c r="N61">
        <f>=M61/O61</f>
        <v>0.985915492957746</v>
      </c>
      <c r="O61">
        <v>7.1</v>
      </c>
      <c r="P61">
        <f>=(I61+M61)/O61</f>
        <v>6.41380395922521</v>
      </c>
      <c r="Q61">
        <f>=P61/((1000/K61/L61)*100)</f>
        <v>1.46456647887324</v>
      </c>
      <c r="R61" s="41">
        <f>=P61*(1+T61)</f>
        <v>8.33794514699277</v>
      </c>
      <c r="S61" s="41">
        <f>=Q61*(1+T61)</f>
        <v>1.90393642253521</v>
      </c>
      <c r="T61" s="43">
        <v>0.3</v>
      </c>
      <c r="U61">
        <f>=S61*0.92</f>
        <v>1.75162150873239</v>
      </c>
      <c r="V61" s="41">
        <f>=S61*0.9</f>
        <v>1.71354278028169</v>
      </c>
      <c r="W61">
        <f>=S61*0.95</f>
        <v>1.80873960140845</v>
      </c>
      <c r="X61">
        <f>=S61*0.92</f>
        <v>1.75162150873239</v>
      </c>
      <c r="Y61">
        <f>=S61*0.95</f>
        <v>1.80873960140845</v>
      </c>
      <c r="Z61">
        <f>=S61*0.97</f>
        <v>1.84681832985916</v>
      </c>
    </row>
    <row r="62" spans="2:26" ht="24" customHeight="true">
      <c r="B62" t="s">
        <v>142</v>
      </c>
      <c r="E62" t="s">
        <v>103</v>
      </c>
      <c r="F62" t="s">
        <v>135</v>
      </c>
      <c r="H62">
        <v>6.8</v>
      </c>
      <c r="I62">
        <f>=IF(ISNUMBER(H62),H62*((1000/K62/L62)*100),G62)</f>
        <v>42.0145221960249</v>
      </c>
      <c r="J62">
        <f>=((1000/K62/L62)*100)</f>
        <v>6.17860620529778</v>
      </c>
      <c r="K62">
        <f>=59*2.54</f>
        <v>149.86</v>
      </c>
      <c r="L62">
        <v>108</v>
      </c>
      <c r="M62">
        <v>7</v>
      </c>
      <c r="N62">
        <f>=M62/O62</f>
        <v>0.985915492957746</v>
      </c>
      <c r="O62">
        <v>7.1</v>
      </c>
      <c r="P62">
        <f>=(I62+M62)/O62</f>
        <v>6.90345383042605</v>
      </c>
      <c r="Q62">
        <f>=P62/((1000/K62/L62)*100)</f>
        <v>1.11731571830986</v>
      </c>
      <c r="R62" s="41">
        <f>=P62*(1+T62)</f>
        <v>8.97448997955386</v>
      </c>
      <c r="S62" s="41">
        <f>=Q62*(1+T62)</f>
        <v>1.45251043380282</v>
      </c>
      <c r="T62" s="43">
        <v>0.3</v>
      </c>
      <c r="U62">
        <f>=S62*0.92</f>
        <v>1.33630959909859</v>
      </c>
      <c r="V62" s="41">
        <f>=S62*0.9</f>
        <v>1.30725939042254</v>
      </c>
      <c r="W62">
        <f>=S62*0.95</f>
        <v>1.37988491211268</v>
      </c>
      <c r="X62">
        <f>=S62*0.92</f>
        <v>1.33630959909859</v>
      </c>
      <c r="Y62">
        <f>=S62*0.95</f>
        <v>1.37988491211268</v>
      </c>
      <c r="Z62">
        <f>=S62*0.97</f>
        <v>1.40893512078873</v>
      </c>
    </row>
    <row r="63" spans="2:26" ht="24" customHeight="true">
      <c r="B63">
        <v>989088</v>
      </c>
      <c r="E63" t="s">
        <v>103</v>
      </c>
      <c r="F63" t="s">
        <v>143</v>
      </c>
      <c r="H63">
        <v>7.6</v>
      </c>
      <c r="I63">
        <f>=IF(ISNUMBER(H63),H63*((1000/K63/L63)*100),G63)</f>
        <v>72.7969348659004</v>
      </c>
      <c r="J63">
        <f>=((1000/K63/L63)*100)</f>
        <v>9.57854406130268</v>
      </c>
      <c r="K63">
        <v>145</v>
      </c>
      <c r="L63">
        <v>72</v>
      </c>
      <c r="M63">
        <v>7</v>
      </c>
      <c r="N63">
        <f>=M63/O63</f>
        <v>0.985915492957746</v>
      </c>
      <c r="O63">
        <v>7.1</v>
      </c>
      <c r="P63">
        <f>=(I63+M63)/O63</f>
        <v>11.2390049106902</v>
      </c>
      <c r="Q63">
        <f>=P63/((1000/K63/L63)*100)</f>
        <v>1.17335211267606</v>
      </c>
      <c r="R63" s="41">
        <f>=P63*(1+T63)</f>
        <v>14.6107063838973</v>
      </c>
      <c r="S63" s="41">
        <f>=Q63*(1+T63)</f>
        <v>1.52535774647887</v>
      </c>
      <c r="T63" s="43">
        <v>0.3</v>
      </c>
      <c r="U63">
        <f>=S63*0.92</f>
        <v>1.40332912676056</v>
      </c>
      <c r="V63" s="41">
        <f>=S63*0.9</f>
        <v>1.37282197183099</v>
      </c>
      <c r="W63">
        <f>=S63*0.95</f>
        <v>1.44908985915493</v>
      </c>
      <c r="X63">
        <f>=S63*0.92</f>
        <v>1.40332912676056</v>
      </c>
      <c r="Y63">
        <f>=S63*0.95</f>
        <v>1.44908985915493</v>
      </c>
      <c r="Z63">
        <f>=S63*0.97</f>
        <v>1.47959701408451</v>
      </c>
    </row>
    <row r="64" spans="2:26" ht="24" customHeight="true">
      <c r="B64">
        <v>989072</v>
      </c>
      <c r="E64" t="s">
        <v>103</v>
      </c>
      <c r="F64" t="s">
        <v>144</v>
      </c>
      <c r="H64">
        <v>8.8</v>
      </c>
      <c r="I64">
        <f>=IF(ISNUMBER(H64),H64*((1000/K64/L64)*100),G64)</f>
        <v>48.8888888888889</v>
      </c>
      <c r="J64">
        <f>=((1000/K64/L64)*100)</f>
        <v>5.55555555555556</v>
      </c>
      <c r="K64">
        <v>150</v>
      </c>
      <c r="L64">
        <v>120</v>
      </c>
      <c r="M64">
        <v>7</v>
      </c>
      <c r="N64">
        <f>=M64/O64</f>
        <v>0.985915492957746</v>
      </c>
      <c r="O64">
        <v>7.1</v>
      </c>
      <c r="P64">
        <f>=(I64+M64)/O64</f>
        <v>7.8716744913928</v>
      </c>
      <c r="Q64">
        <f>=P64/((1000/K64/L64)*100)</f>
        <v>1.4169014084507</v>
      </c>
      <c r="R64" s="41">
        <f>=P64*(1+T64)</f>
        <v>10.2331768388106</v>
      </c>
      <c r="S64" s="41">
        <f>=Q64*(1+T64)</f>
        <v>1.84197183098592</v>
      </c>
      <c r="T64" s="43">
        <v>0.3</v>
      </c>
      <c r="U64">
        <f>=S64*0.92</f>
        <v>1.69461408450704</v>
      </c>
      <c r="V64" s="41">
        <f>=S64*0.9</f>
        <v>1.65777464788732</v>
      </c>
      <c r="W64">
        <f>=S64*0.95</f>
        <v>1.74987323943662</v>
      </c>
      <c r="X64">
        <f>=S64*0.92</f>
        <v>1.69461408450704</v>
      </c>
      <c r="Y64">
        <f>=S64*0.95</f>
        <v>1.74987323943662</v>
      </c>
      <c r="Z64">
        <f>=S64*0.97</f>
        <v>1.78671267605634</v>
      </c>
    </row>
    <row r="65" spans="2:26" ht="24" customHeight="true">
      <c r="B65" t="s">
        <v>145</v>
      </c>
      <c r="E65" t="s">
        <v>103</v>
      </c>
      <c r="F65" t="s">
        <v>146</v>
      </c>
      <c r="H65">
        <v>5.9</v>
      </c>
      <c r="I65">
        <f>=IF(ISNUMBER(H65),H65*((1000/K65/L65)*100),G65)</f>
        <v>41.4421881475342</v>
      </c>
      <c r="J65">
        <f>=((1000/K65/L65)*100)</f>
        <v>7.02409968602274</v>
      </c>
      <c r="K65">
        <f>=59*2.54</f>
        <v>149.86</v>
      </c>
      <c r="L65">
        <v>95</v>
      </c>
      <c r="M65">
        <v>7</v>
      </c>
      <c r="N65">
        <f>=M65/O65</f>
        <v>0.985915492957746</v>
      </c>
      <c r="O65">
        <v>7.1</v>
      </c>
      <c r="P65">
        <f>=(I65+M65)/O65</f>
        <v>6.82284340106115</v>
      </c>
      <c r="Q65">
        <f>=P65/((1000/K65/L65)*100)</f>
        <v>0.971347746478873</v>
      </c>
      <c r="R65" s="41">
        <f>=P65*(1+T65)</f>
        <v>8.8696964213795</v>
      </c>
      <c r="S65" s="41">
        <f>=Q65*(1+T65)</f>
        <v>1.26275207042254</v>
      </c>
      <c r="T65" s="43">
        <v>0.3</v>
      </c>
      <c r="U65">
        <f>=S65*0.92</f>
        <v>1.16173190478873</v>
      </c>
      <c r="V65" s="41">
        <f>=S65*0.9</f>
        <v>1.13647686338028</v>
      </c>
      <c r="W65">
        <f>=S65*0.95</f>
        <v>1.19961446690141</v>
      </c>
      <c r="X65">
        <f>=S65*0.92</f>
        <v>1.16173190478873</v>
      </c>
      <c r="Y65">
        <f>=S65*0.95</f>
        <v>1.19961446690141</v>
      </c>
      <c r="Z65">
        <f>=S65*0.97</f>
        <v>1.22486950830986</v>
      </c>
    </row>
    <row r="66" spans="2:26" ht="24" customHeight="true">
      <c r="B66">
        <v>98602</v>
      </c>
      <c r="E66" t="s">
        <v>100</v>
      </c>
      <c r="F66" t="s">
        <v>101</v>
      </c>
      <c r="G66">
        <v>18</v>
      </c>
      <c r="I66">
        <f>=IF(ISNUMBER(H66),H66*((1000/K66/L66)*100),G66)</f>
        <v>18</v>
      </c>
      <c r="J66">
        <f>=((1000/K66/L66)*100)</f>
        <v>3.17460317460317</v>
      </c>
      <c r="K66">
        <v>175</v>
      </c>
      <c r="L66">
        <v>180</v>
      </c>
      <c r="M66">
        <v>7</v>
      </c>
      <c r="N66">
        <f>=M66/O66</f>
        <v>0.985915492957746</v>
      </c>
      <c r="O66">
        <v>7.1</v>
      </c>
      <c r="P66">
        <f>=(I66+M66)/O66</f>
        <v>3.52112676056338</v>
      </c>
      <c r="Q66">
        <f>=P66/((1000/K66/L66)*100)</f>
        <v>1.10915492957746</v>
      </c>
      <c r="R66" s="41">
        <f>=P66*(1+T66)</f>
        <v>4.57746478873239</v>
      </c>
      <c r="S66" s="41">
        <f>=Q66*(1+T66)</f>
        <v>1.4419014084507</v>
      </c>
      <c r="T66" s="43">
        <v>0.3</v>
      </c>
      <c r="U66">
        <f>=S66*0.92</f>
        <v>1.32654929577465</v>
      </c>
      <c r="V66" s="41">
        <f>=S66*0.9</f>
        <v>1.29771126760563</v>
      </c>
      <c r="W66">
        <f>=S66*0.95</f>
        <v>1.36980633802817</v>
      </c>
      <c r="X66">
        <f>=S66*0.92</f>
        <v>1.32654929577465</v>
      </c>
      <c r="Y66">
        <f>=S66*0.95</f>
        <v>1.36980633802817</v>
      </c>
      <c r="Z66">
        <f>=S66*0.97</f>
        <v>1.39864436619718</v>
      </c>
    </row>
    <row r="67" spans="2:26" ht="24" customHeight="true">
      <c r="B67">
        <v>981186</v>
      </c>
      <c r="E67" t="s">
        <v>103</v>
      </c>
      <c r="F67" t="s">
        <v>147</v>
      </c>
      <c r="I67">
        <f>=IF(ISNUMBER(H67),H67*((1000/K67/L67)*100),G67)</f>
        <v>0</v>
      </c>
      <c r="J67">
        <f>=((1000/K67/L67)*100)</f>
        <v>2.5974025974026</v>
      </c>
      <c r="K67">
        <v>175</v>
      </c>
      <c r="L67">
        <v>220</v>
      </c>
      <c r="M67">
        <v>7</v>
      </c>
      <c r="N67">
        <f>=M67/O67</f>
        <v>0.985915492957746</v>
      </c>
      <c r="O67">
        <v>7.1</v>
      </c>
      <c r="P67">
        <f>=(I67+M67)/O67</f>
        <v>0.985915492957746</v>
      </c>
      <c r="Q67">
        <f>=P67/((1000/K67/L67)*100)</f>
        <v>0.379577464788732</v>
      </c>
      <c r="R67" s="41">
        <f>=P67*(1+T67)</f>
        <v>1.28169014084507</v>
      </c>
      <c r="S67" s="41">
        <f>=Q67*(1+T67)</f>
        <v>0.493450704225352</v>
      </c>
      <c r="T67" s="43">
        <v>0.3</v>
      </c>
      <c r="U67">
        <f>=S67*0.92</f>
        <v>0.453974647887324</v>
      </c>
      <c r="V67" s="41">
        <f>=S67*0.9</f>
        <v>0.444105633802817</v>
      </c>
      <c r="W67">
        <f>=S67*0.95</f>
        <v>0.468778169014085</v>
      </c>
      <c r="X67">
        <f>=S67*0.92</f>
        <v>0.453974647887324</v>
      </c>
      <c r="Y67">
        <f>=S67*0.95</f>
        <v>0.468778169014085</v>
      </c>
      <c r="Z67">
        <f>=S67*0.97</f>
        <v>0.478647183098592</v>
      </c>
    </row>
    <row r="68" spans="2:26" ht="24" customHeight="true">
      <c r="B68" t="s">
        <v>148</v>
      </c>
      <c r="E68" t="s">
        <v>149</v>
      </c>
      <c r="H68">
        <v>9.5</v>
      </c>
      <c r="I68">
        <f>=IF(ISNUMBER(H68),H68*((1000/K68/L68)*100),G68)</f>
        <v>100.79575596817</v>
      </c>
      <c r="J68">
        <f>=((1000/K68/L68)*100)</f>
        <v>10.6100795755968</v>
      </c>
      <c r="K68">
        <v>145</v>
      </c>
      <c r="L68">
        <v>65</v>
      </c>
      <c r="M68">
        <v>7</v>
      </c>
      <c r="N68">
        <f>=M68/O68</f>
        <v>0.985915492957746</v>
      </c>
      <c r="O68">
        <v>7.1</v>
      </c>
      <c r="P68">
        <f>=(I68+M68)/O68</f>
        <v>15.1825008405873</v>
      </c>
      <c r="Q68">
        <f>=P68/((1000/K68/L68)*100)</f>
        <v>1.43095070422535</v>
      </c>
      <c r="R68" s="41">
        <f>=P68*(1+T68)</f>
        <v>19.7372510927635</v>
      </c>
      <c r="S68" s="41">
        <f>=Q68*(1+T68)</f>
        <v>1.86023591549296</v>
      </c>
      <c r="T68" s="43">
        <v>0.3</v>
      </c>
      <c r="U68">
        <f>=S68*0.92</f>
        <v>1.71141704225352</v>
      </c>
      <c r="V68" s="41">
        <f>=S68*0.9</f>
        <v>1.67421232394366</v>
      </c>
      <c r="W68">
        <f>=S68*0.95</f>
        <v>1.76722411971831</v>
      </c>
      <c r="X68">
        <f>=S68*0.92</f>
        <v>1.71141704225352</v>
      </c>
      <c r="Y68">
        <f>=S68*0.95</f>
        <v>1.76722411971831</v>
      </c>
      <c r="Z68">
        <f>=S68*0.97</f>
        <v>1.80442883802817</v>
      </c>
    </row>
    <row r="69" spans="2:26" ht="24" customHeight="true">
      <c r="B69" t="s">
        <v>150</v>
      </c>
      <c r="E69" t="s">
        <v>149</v>
      </c>
      <c r="H69">
        <v>12.5</v>
      </c>
      <c r="I69">
        <f>=IF(ISNUMBER(H69),H69*((1000/K69/L69)*100),G69)</f>
        <v>191.570881226054</v>
      </c>
      <c r="J69">
        <f>=((1000/K69/L69)*100)</f>
        <v>15.3256704980843</v>
      </c>
      <c r="K69">
        <v>145</v>
      </c>
      <c r="L69">
        <v>45</v>
      </c>
      <c r="M69">
        <v>7</v>
      </c>
      <c r="N69">
        <f>=M69/O69</f>
        <v>0.985915492957746</v>
      </c>
      <c r="O69">
        <v>7.1</v>
      </c>
      <c r="P69">
        <f>=(I69+M69)/O69</f>
        <v>27.9677297501484</v>
      </c>
      <c r="Q69">
        <f>=P69/((1000/K69/L69)*100)</f>
        <v>1.82489436619718</v>
      </c>
      <c r="R69" s="41">
        <f>=P69*(1+T69)</f>
        <v>36.3580486751929</v>
      </c>
      <c r="S69" s="41">
        <f>=Q69*(1+T69)</f>
        <v>2.37236267605634</v>
      </c>
      <c r="T69" s="43">
        <v>0.3</v>
      </c>
      <c r="U69">
        <f>=S69*0.92</f>
        <v>2.18257366197183</v>
      </c>
      <c r="V69" s="41">
        <f>=S69*0.9</f>
        <v>2.1351264084507</v>
      </c>
      <c r="W69">
        <f>=S69*0.95</f>
        <v>2.25374454225352</v>
      </c>
      <c r="X69">
        <f>=S69*0.92</f>
        <v>2.18257366197183</v>
      </c>
      <c r="Y69">
        <f>=S69*0.95</f>
        <v>2.25374454225352</v>
      </c>
      <c r="Z69">
        <f>=S69*0.97</f>
        <v>2.30119179577465</v>
      </c>
    </row>
    <row r="70" spans="2:26" ht="24" customHeight="true">
      <c r="B70" t="s">
        <v>151</v>
      </c>
      <c r="E70" t="s">
        <v>149</v>
      </c>
      <c r="H70">
        <v>10</v>
      </c>
      <c r="I70">
        <f>=IF(ISNUMBER(H70),H70*((1000/K70/L70)*100),G70)</f>
        <v>143.67816091954</v>
      </c>
      <c r="J70">
        <f>=((1000/K70/L70)*100)</f>
        <v>14.367816091954</v>
      </c>
      <c r="K70">
        <v>145</v>
      </c>
      <c r="L70">
        <v>48</v>
      </c>
      <c r="M70">
        <v>7</v>
      </c>
      <c r="N70">
        <f>=M70/O70</f>
        <v>0.985915492957746</v>
      </c>
      <c r="O70">
        <v>7.1</v>
      </c>
      <c r="P70">
        <f>=(I70+M70)/O70</f>
        <v>21.2222761858507</v>
      </c>
      <c r="Q70">
        <f>=P70/((1000/K70/L70)*100)</f>
        <v>1.47707042253521</v>
      </c>
      <c r="R70" s="41">
        <f>=P70*(1+T70)</f>
        <v>27.588959041606</v>
      </c>
      <c r="S70" s="41">
        <f>=Q70*(1+T70)</f>
        <v>1.92019154929577</v>
      </c>
      <c r="T70" s="43">
        <v>0.3</v>
      </c>
      <c r="U70">
        <f>=S70*0.92</f>
        <v>1.76657622535211</v>
      </c>
      <c r="V70" s="41">
        <f>=S70*0.9</f>
        <v>1.7281723943662</v>
      </c>
      <c r="W70">
        <f>=S70*0.95</f>
        <v>1.82418197183099</v>
      </c>
      <c r="X70">
        <f>=S70*0.92</f>
        <v>1.76657622535211</v>
      </c>
      <c r="Y70">
        <f>=S70*0.95</f>
        <v>1.82418197183099</v>
      </c>
      <c r="Z70">
        <f>=S70*0.97</f>
        <v>1.8625858028169</v>
      </c>
    </row>
    <row r="71" spans="1:26" ht="24" customHeight="true">
      <c r="A71" t="s">
        <v>152</v>
      </c>
      <c r="E71" t="s">
        <v>149</v>
      </c>
      <c r="F71" t="s">
        <v>153</v>
      </c>
      <c r="H71">
        <v>12</v>
      </c>
      <c r="I71">
        <f>=IF(ISNUMBER(H71),H71*((1000/K71/L71)*100),G71)</f>
        <v>150.470219435737</v>
      </c>
      <c r="J71">
        <f>=((1000/K71/L71)*100)</f>
        <v>12.5391849529781</v>
      </c>
      <c r="K71">
        <v>145</v>
      </c>
      <c r="L71">
        <v>55</v>
      </c>
      <c r="M71">
        <v>7</v>
      </c>
      <c r="N71">
        <f>=M71/O71</f>
        <v>0.985915492957746</v>
      </c>
      <c r="O71">
        <v>7.1</v>
      </c>
      <c r="P71">
        <f>=(I71+M71)/O71</f>
        <v>22.1789041458784</v>
      </c>
      <c r="Q71">
        <f>=P71/((1000/K71/L71)*100)</f>
        <v>1.7687676056338</v>
      </c>
      <c r="R71" s="41">
        <f>=P71*(1+T71)</f>
        <v>28.8325753896419</v>
      </c>
      <c r="S71" s="41">
        <f>=Q71*(1+T71)</f>
        <v>2.29939788732394</v>
      </c>
      <c r="T71" s="43">
        <v>0.3</v>
      </c>
      <c r="U71">
        <f>=S71*0.92</f>
        <v>2.11544605633803</v>
      </c>
      <c r="V71" s="41">
        <f>=S71*0.9</f>
        <v>2.06945809859155</v>
      </c>
      <c r="W71">
        <f>=S71*0.95</f>
        <v>2.18442799295775</v>
      </c>
      <c r="X71">
        <f>=S71*0.92</f>
        <v>2.11544605633803</v>
      </c>
      <c r="Y71">
        <f>=S71*0.95</f>
        <v>2.18442799295775</v>
      </c>
      <c r="Z71">
        <f>=S71*0.97</f>
        <v>2.23041595070423</v>
      </c>
    </row>
    <row r="72" spans="2:26" ht="24" customHeight="true">
      <c r="B72" t="s">
        <v>154</v>
      </c>
      <c r="E72" t="s">
        <v>149</v>
      </c>
      <c r="H72">
        <v>12.8</v>
      </c>
      <c r="I72">
        <f>=IF(ISNUMBER(H72),H72*((1000/K72/L72)*100),G72)</f>
        <v>217.687074829932</v>
      </c>
      <c r="J72">
        <f>=((1000/K72/L72)*100)</f>
        <v>17.0068027210884</v>
      </c>
      <c r="K72">
        <v>147</v>
      </c>
      <c r="L72">
        <v>40</v>
      </c>
      <c r="M72">
        <v>7</v>
      </c>
      <c r="N72">
        <f>=M72/O72</f>
        <v>0.985915492957746</v>
      </c>
      <c r="O72">
        <v>7.1</v>
      </c>
      <c r="P72">
        <f>=(I72+M72)/O72</f>
        <v>31.6460668774552</v>
      </c>
      <c r="Q72">
        <f>=P72/((1000/K72/L72)*100)</f>
        <v>1.86078873239437</v>
      </c>
      <c r="R72" s="41">
        <f>=P72*(1+T72)</f>
        <v>41.1398869406918</v>
      </c>
      <c r="S72" s="41">
        <f>=Q72*(1+T72)</f>
        <v>2.41902535211268</v>
      </c>
      <c r="T72" s="43">
        <v>0.3</v>
      </c>
      <c r="U72">
        <f>=S72*0.92</f>
        <v>2.22550332394366</v>
      </c>
      <c r="V72" s="41">
        <f>=S72*0.9</f>
        <v>2.17712281690141</v>
      </c>
      <c r="W72">
        <f>=S72*0.95</f>
        <v>2.29807408450704</v>
      </c>
      <c r="X72">
        <f>=S72*0.92</f>
        <v>2.22550332394366</v>
      </c>
      <c r="Y72">
        <f>=S72*0.95</f>
        <v>2.29807408450704</v>
      </c>
      <c r="Z72">
        <f>=S72*0.97</f>
        <v>2.3464545915493</v>
      </c>
    </row>
    <row r="73" spans="2:26" ht="24" customHeight="true">
      <c r="B73" t="s">
        <v>155</v>
      </c>
      <c r="E73" t="s">
        <v>149</v>
      </c>
      <c r="H73">
        <v>9.8</v>
      </c>
      <c r="I73">
        <f>=IF(ISNUMBER(H73),H73*((1000/K73/L73)*100),G73)</f>
        <v>111.111111111111</v>
      </c>
      <c r="J73">
        <f>=((1000/K73/L73)*100)</f>
        <v>11.3378684807256</v>
      </c>
      <c r="K73">
        <v>147</v>
      </c>
      <c r="L73">
        <v>60</v>
      </c>
      <c r="M73">
        <v>7</v>
      </c>
      <c r="N73">
        <f>=M73/O73</f>
        <v>0.985915492957746</v>
      </c>
      <c r="O73">
        <v>7.1</v>
      </c>
      <c r="P73">
        <f>=(I73+M73)/O73</f>
        <v>16.6353677621283</v>
      </c>
      <c r="Q73">
        <f>=P73/((1000/K73/L73)*100)</f>
        <v>1.46723943661972</v>
      </c>
      <c r="R73" s="41">
        <f>=P73*(1+T73)</f>
        <v>21.6259780907668</v>
      </c>
      <c r="S73" s="41">
        <f>=Q73*(1+T73)</f>
        <v>1.90741126760563</v>
      </c>
      <c r="T73" s="43">
        <v>0.3</v>
      </c>
      <c r="U73">
        <f>=S73*0.92</f>
        <v>1.75481836619718</v>
      </c>
      <c r="V73" s="41">
        <f>=S73*0.9</f>
        <v>1.71667014084507</v>
      </c>
      <c r="W73">
        <f>=S73*0.95</f>
        <v>1.81204070422535</v>
      </c>
      <c r="X73">
        <f>=S73*0.92</f>
        <v>1.75481836619718</v>
      </c>
      <c r="Y73">
        <f>=S73*0.95</f>
        <v>1.81204070422535</v>
      </c>
      <c r="Z73">
        <f>=S73*0.97</f>
        <v>1.85018892957746</v>
      </c>
    </row>
    <row r="74" spans="2:26" ht="24" customHeight="true">
      <c r="B74" t="s">
        <v>156</v>
      </c>
      <c r="E74" t="s">
        <v>149</v>
      </c>
      <c r="H74">
        <v>7.5</v>
      </c>
      <c r="I74">
        <f>=IF(ISNUMBER(H74),H74*((1000/K74/L74)*100),G74)</f>
        <v>107.758620689655</v>
      </c>
      <c r="J74">
        <f>=((1000/K74/L74)*100)</f>
        <v>14.367816091954</v>
      </c>
      <c r="K74">
        <v>145</v>
      </c>
      <c r="L74">
        <v>48</v>
      </c>
      <c r="M74">
        <v>7</v>
      </c>
      <c r="N74">
        <f>=M74/O74</f>
        <v>0.985915492957746</v>
      </c>
      <c r="O74">
        <v>7.1</v>
      </c>
      <c r="P74">
        <f>=(I74+M74)/O74</f>
        <v>16.1631860126275</v>
      </c>
      <c r="Q74">
        <f>=P74/((1000/K74/L74)*100)</f>
        <v>1.12495774647887</v>
      </c>
      <c r="R74" s="41">
        <f>=P74*(1+T74)</f>
        <v>21.0121418164157</v>
      </c>
      <c r="S74" s="41">
        <f>=Q74*(1+T74)</f>
        <v>1.46244507042254</v>
      </c>
      <c r="T74" s="43">
        <v>0.3</v>
      </c>
      <c r="U74">
        <f>=S74*0.92</f>
        <v>1.34544946478873</v>
      </c>
      <c r="V74" s="41">
        <f>=S74*0.9</f>
        <v>1.31620056338028</v>
      </c>
      <c r="W74">
        <f>=S74*0.95</f>
        <v>1.38932281690141</v>
      </c>
      <c r="X74">
        <f>=S74*0.92</f>
        <v>1.34544946478873</v>
      </c>
      <c r="Y74">
        <f>=S74*0.95</f>
        <v>1.38932281690141</v>
      </c>
      <c r="Z74">
        <f>=S74*0.97</f>
        <v>1.41857171830986</v>
      </c>
    </row>
    <row r="75" spans="2:26" ht="24" customHeight="true">
      <c r="B75">
        <v>1908</v>
      </c>
      <c r="E75" t="s">
        <v>149</v>
      </c>
      <c r="F75" t="s">
        <v>157</v>
      </c>
      <c r="H75">
        <v>17.5</v>
      </c>
      <c r="I75">
        <f>=IF(ISNUMBER(H75),H75*((1000/K75/L75)*100),G75)</f>
        <v>131.381381381381</v>
      </c>
      <c r="J75">
        <f>=((1000/K75/L75)*100)</f>
        <v>7.50750750750751</v>
      </c>
      <c r="K75">
        <v>148</v>
      </c>
      <c r="L75">
        <v>90</v>
      </c>
      <c r="M75">
        <v>7</v>
      </c>
      <c r="N75">
        <f>=M75/O75</f>
        <v>0.985915492957746</v>
      </c>
      <c r="O75">
        <v>7.1</v>
      </c>
      <c r="P75">
        <f>=(I75+M75)/O75</f>
        <v>19.4903354058284</v>
      </c>
      <c r="Q75">
        <f>=P75/((1000/K75/L75)*100)</f>
        <v>2.59611267605634</v>
      </c>
      <c r="R75" s="41">
        <f>=P75*(1+T75)</f>
        <v>25.3374360275769</v>
      </c>
      <c r="S75" s="41">
        <f>=Q75*(1+T75)</f>
        <v>3.37494647887324</v>
      </c>
      <c r="T75" s="43">
        <v>0.3</v>
      </c>
      <c r="U75">
        <f>=S75*0.92</f>
        <v>3.10495076056338</v>
      </c>
      <c r="V75" s="41">
        <f>=S75*0.9</f>
        <v>3.03745183098592</v>
      </c>
      <c r="W75">
        <f>=S75*0.95</f>
        <v>3.20619915492958</v>
      </c>
      <c r="X75">
        <f>=S75*0.92</f>
        <v>3.10495076056338</v>
      </c>
      <c r="Y75">
        <f>=S75*0.95</f>
        <v>3.20619915492958</v>
      </c>
      <c r="Z75">
        <f>=S75*0.97</f>
        <v>3.27369808450704</v>
      </c>
    </row>
    <row r="76" spans="2:26" ht="24" customHeight="true">
      <c r="B76" t="s">
        <v>158</v>
      </c>
      <c r="E76" t="s">
        <v>149</v>
      </c>
      <c r="H76">
        <v>12.3</v>
      </c>
      <c r="I76">
        <f>=IF(ISNUMBER(H76),H76*((1000/K76/L76)*100),G76)</f>
        <v>65.2519893899204</v>
      </c>
      <c r="J76">
        <f>=((1000/K76/L76)*100)</f>
        <v>5.30503978779841</v>
      </c>
      <c r="K76">
        <v>145</v>
      </c>
      <c r="L76">
        <v>130</v>
      </c>
      <c r="M76">
        <v>7</v>
      </c>
      <c r="N76">
        <f>=M76/O76</f>
        <v>0.985915492957746</v>
      </c>
      <c r="O76">
        <v>7.1</v>
      </c>
      <c r="P76">
        <f>=(I76+M76)/O76</f>
        <v>10.1763365337916</v>
      </c>
      <c r="Q76">
        <f>=P76/((1000/K76/L76)*100)</f>
        <v>1.91823943661972</v>
      </c>
      <c r="R76" s="41">
        <f>=P76*(1+T76)</f>
        <v>13.2292374939291</v>
      </c>
      <c r="S76" s="41">
        <f>=Q76*(1+T76)</f>
        <v>2.49371126760563</v>
      </c>
      <c r="T76" s="43">
        <v>0.3</v>
      </c>
      <c r="U76">
        <f>=S76*0.92</f>
        <v>2.29421436619718</v>
      </c>
      <c r="V76" s="41">
        <f>=S76*0.9</f>
        <v>2.24434014084507</v>
      </c>
      <c r="W76">
        <f>=S76*0.95</f>
        <v>2.36902570422535</v>
      </c>
      <c r="X76">
        <f>=S76*0.92</f>
        <v>2.29421436619718</v>
      </c>
      <c r="Y76">
        <f>=S76*0.95</f>
        <v>2.36902570422535</v>
      </c>
      <c r="Z76">
        <f>=S76*0.97</f>
        <v>2.41889992957747</v>
      </c>
    </row>
    <row r="77" spans="2:26" ht="24" customHeight="true">
      <c r="B77">
        <v>98653</v>
      </c>
      <c r="E77" t="s">
        <v>89</v>
      </c>
      <c r="G77">
        <v>18.5</v>
      </c>
      <c r="I77">
        <f>=IF(ISNUMBER(H77),H77*((1000/K77/L77)*100),G77)</f>
        <v>18.5</v>
      </c>
      <c r="J77">
        <f>=((1000/K77/L77)*100)</f>
        <v>3.36700336700337</v>
      </c>
      <c r="K77">
        <v>165</v>
      </c>
      <c r="L77">
        <v>180</v>
      </c>
      <c r="M77">
        <v>7</v>
      </c>
      <c r="N77">
        <f>=M77/O77</f>
        <v>0.985915492957746</v>
      </c>
      <c r="O77">
        <v>7.1</v>
      </c>
      <c r="P77">
        <f>=(I77+M77)/O77</f>
        <v>3.59154929577465</v>
      </c>
      <c r="Q77">
        <f>=P77/((1000/K77/L77)*100)</f>
        <v>1.06669014084507</v>
      </c>
      <c r="R77" s="41">
        <f>=P77*(1+T77)</f>
        <v>4.66901408450704</v>
      </c>
      <c r="S77" s="41">
        <f>=Q77*(1+T77)</f>
        <v>1.38669718309859</v>
      </c>
      <c r="T77" s="43">
        <v>0.3</v>
      </c>
      <c r="U77">
        <f>=S77*0.92</f>
        <v>1.2757614084507</v>
      </c>
      <c r="V77" s="41">
        <f>=S77*0.9</f>
        <v>1.24802746478873</v>
      </c>
      <c r="W77">
        <f>=S77*0.95</f>
        <v>1.31736232394366</v>
      </c>
      <c r="X77">
        <f>=S77*0.92</f>
        <v>1.2757614084507</v>
      </c>
      <c r="Y77">
        <f>=S77*0.95</f>
        <v>1.31736232394366</v>
      </c>
      <c r="Z77">
        <f>=S77*0.97</f>
        <v>1.34509626760563</v>
      </c>
    </row>
    <row r="78" spans="2:26" ht="24" customHeight="true">
      <c r="B78">
        <v>161</v>
      </c>
      <c r="E78" t="s">
        <v>149</v>
      </c>
      <c r="H78">
        <v>10.5</v>
      </c>
      <c r="I78">
        <f>=IF(ISNUMBER(H78),H78*((1000/K78/L78)*100),G78)</f>
        <v>30.3951367781155</v>
      </c>
      <c r="J78">
        <f>=((1000/K78/L78)*100)</f>
        <v>2.8947749312491</v>
      </c>
      <c r="K78">
        <v>147</v>
      </c>
      <c r="L78">
        <v>235</v>
      </c>
      <c r="M78">
        <v>7</v>
      </c>
      <c r="N78">
        <f>=M78/O78</f>
        <v>0.979020979020979</v>
      </c>
      <c r="O78">
        <v>7.15</v>
      </c>
      <c r="P78">
        <f>=(I78+M78)/O78</f>
        <v>5.23008905987629</v>
      </c>
      <c r="Q78">
        <f>=P78/((1000/K78/L78)*100)</f>
        <v>1.80673426573427</v>
      </c>
      <c r="R78" s="41">
        <f>=P78*(1+T78)</f>
        <v>6.79911577783918</v>
      </c>
      <c r="S78" s="41">
        <f>=Q78*(1+T78)</f>
        <v>2.34875454545455</v>
      </c>
      <c r="T78" s="43">
        <v>0.3</v>
      </c>
      <c r="U78">
        <f>=S78*0.92</f>
        <v>2.16085418181818</v>
      </c>
      <c r="V78" s="41">
        <f>=S78*0.9</f>
        <v>2.11387909090909</v>
      </c>
      <c r="W78">
        <f>=S78*0.95</f>
        <v>2.23131681818182</v>
      </c>
      <c r="X78">
        <f>=S78*0.92</f>
        <v>2.16085418181818</v>
      </c>
      <c r="Y78">
        <f>=S78*0.95</f>
        <v>2.23131681818182</v>
      </c>
      <c r="Z78">
        <f>=S78*0.97</f>
        <v>2.27829190909091</v>
      </c>
    </row>
    <row r="79" spans="5:26" ht="24" customHeight="true">
      <c r="E79" t="s">
        <v>103</v>
      </c>
      <c r="H79">
        <v>7.5</v>
      </c>
      <c r="I79">
        <f>=IF(ISNUMBER(H79),H79*((1000/K79/L79)*100),G79)</f>
        <v>21.7108119843682</v>
      </c>
      <c r="J79">
        <f>=((1000/K79/L79)*100)</f>
        <v>2.8947749312491</v>
      </c>
      <c r="K79">
        <v>147</v>
      </c>
      <c r="L79">
        <v>235</v>
      </c>
      <c r="M79">
        <v>7</v>
      </c>
      <c r="N79">
        <f>=M79/O79</f>
        <v>0.979020979020979</v>
      </c>
      <c r="O79">
        <v>7.15</v>
      </c>
      <c r="P79">
        <f>=(I79+M79)/O79</f>
        <v>4.01549817963192</v>
      </c>
      <c r="Q79">
        <f>=P79/((1000/K79/L79)*100)</f>
        <v>1.38715384615385</v>
      </c>
      <c r="R79" s="41">
        <f>=P79*(1+T79)</f>
        <v>5.22014763352149</v>
      </c>
      <c r="S79" s="41">
        <f>=Q79*(1+T79)</f>
        <v>1.8033</v>
      </c>
      <c r="T79" s="43">
        <v>0.3</v>
      </c>
      <c r="U79">
        <f>=S79*0.92</f>
        <v>1.659036</v>
      </c>
      <c r="V79" s="41">
        <f>=S79*0.9</f>
        <v>1.62297</v>
      </c>
      <c r="W79">
        <f>=S79*0.95</f>
        <v>1.713135</v>
      </c>
      <c r="X79">
        <f>=S79*0.92</f>
        <v>1.659036</v>
      </c>
      <c r="Y79">
        <f>=S79*0.95</f>
        <v>1.713135</v>
      </c>
      <c r="Z79">
        <f>=S79*0.97</f>
        <v>1.749201</v>
      </c>
    </row>
    <row r="80" spans="5:26" ht="24" customHeight="true">
      <c r="E80" t="s">
        <v>103</v>
      </c>
      <c r="H80">
        <v>8.7</v>
      </c>
      <c r="I80">
        <f>=IF(ISNUMBER(H80),H80*((1000/K80/L80)*100),G80)</f>
        <v>25.1845419018671</v>
      </c>
      <c r="J80">
        <f>=((1000/K80/L80)*100)</f>
        <v>2.8947749312491</v>
      </c>
      <c r="K80">
        <v>147</v>
      </c>
      <c r="L80">
        <v>235</v>
      </c>
      <c r="M80">
        <v>7</v>
      </c>
      <c r="N80">
        <f>=M80/O80</f>
        <v>0.979020979020979</v>
      </c>
      <c r="O80">
        <v>7.15</v>
      </c>
      <c r="P80">
        <f>=(I80+M80)/O80</f>
        <v>4.50133453172967</v>
      </c>
      <c r="Q80">
        <f>=P80/((1000/K80/L80)*100)</f>
        <v>1.55498601398601</v>
      </c>
      <c r="R80" s="41">
        <f>=P80*(1+T80)</f>
        <v>5.85173489124857</v>
      </c>
      <c r="S80" s="41">
        <f>=Q80*(1+T80)</f>
        <v>2.02148181818182</v>
      </c>
      <c r="T80" s="43">
        <v>0.3</v>
      </c>
      <c r="U80">
        <f>=S80*0.92</f>
        <v>1.85976327272727</v>
      </c>
      <c r="V80" s="41">
        <f>=S80*0.9</f>
        <v>1.81933363636364</v>
      </c>
      <c r="W80">
        <f>=S80*0.95</f>
        <v>1.92040772727273</v>
      </c>
      <c r="X80">
        <f>=S80*0.92</f>
        <v>1.85976327272727</v>
      </c>
      <c r="Y80">
        <f>=S80*0.95</f>
        <v>1.92040772727273</v>
      </c>
      <c r="Z80">
        <f>=S80*0.97</f>
        <v>1.96083736363636</v>
      </c>
    </row>
    <row r="81" spans="5:26" ht="24" customHeight="true">
      <c r="E81" t="s">
        <v>103</v>
      </c>
      <c r="I81">
        <f>=IF(ISNUMBER(H81),H81*((1000/K81/L81)*100),G81)</f>
        <v>0</v>
      </c>
      <c r="J81">
        <f>=((1000/K81/L81)*100)</f>
        <v>2.8947749312491</v>
      </c>
      <c r="K81">
        <v>147</v>
      </c>
      <c r="L81">
        <v>235</v>
      </c>
      <c r="M81">
        <v>7</v>
      </c>
      <c r="N81">
        <f>=M81/O81</f>
        <v>0.979020979020979</v>
      </c>
      <c r="O81">
        <v>7.15</v>
      </c>
      <c r="P81">
        <f>=(I81+M81)/O81</f>
        <v>0.979020979020979</v>
      </c>
      <c r="Q81">
        <f>=P81/((1000/K81/L81)*100)</f>
        <v>0.338202797202797</v>
      </c>
      <c r="R81" s="41">
        <f>=P81*(1+T81)</f>
        <v>1.27272727272727</v>
      </c>
      <c r="S81" s="41">
        <f>=Q81*(1+T81)</f>
        <v>0.439663636363636</v>
      </c>
      <c r="T81" s="43">
        <v>0.3</v>
      </c>
      <c r="U81">
        <f>=S81*0.92</f>
        <v>0.404490545454546</v>
      </c>
      <c r="V81" s="41">
        <f>=S81*0.9</f>
        <v>0.395697272727273</v>
      </c>
      <c r="W81">
        <f>=S81*0.95</f>
        <v>0.417680454545455</v>
      </c>
      <c r="X81">
        <f>=S81*0.92</f>
        <v>0.404490545454546</v>
      </c>
      <c r="Y81">
        <f>=S81*0.95</f>
        <v>0.417680454545455</v>
      </c>
      <c r="Z81">
        <f>=S81*0.97</f>
        <v>0.426473727272727</v>
      </c>
    </row>
    <row r="82" spans="5:26" ht="24" customHeight="true">
      <c r="E82" t="s">
        <v>103</v>
      </c>
      <c r="I82">
        <f>=IF(ISNUMBER(H82),H82*((1000/K82/L82)*100),G82)</f>
        <v>0</v>
      </c>
      <c r="J82">
        <f>=((1000/K82/L82)*100)</f>
        <v>2.8947749312491</v>
      </c>
      <c r="K82">
        <v>147</v>
      </c>
      <c r="L82">
        <v>235</v>
      </c>
      <c r="M82">
        <v>7</v>
      </c>
      <c r="N82">
        <f>=M82/O82</f>
        <v>0.979020979020979</v>
      </c>
      <c r="O82">
        <v>7.15</v>
      </c>
      <c r="P82">
        <f>=(I82+M82)/O82</f>
        <v>0.979020979020979</v>
      </c>
      <c r="Q82">
        <f>=P82/((1000/K82/L82)*100)</f>
        <v>0.338202797202797</v>
      </c>
      <c r="R82" s="41">
        <f>=P82*(1+T82)</f>
        <v>1.27272727272727</v>
      </c>
      <c r="S82" s="41">
        <f>=Q82*(1+T82)</f>
        <v>0.439663636363636</v>
      </c>
      <c r="T82" s="43">
        <v>0.3</v>
      </c>
      <c r="U82">
        <f>=S82*0.92</f>
        <v>0.404490545454546</v>
      </c>
      <c r="V82" s="41">
        <f>=S82*0.9</f>
        <v>0.395697272727273</v>
      </c>
      <c r="W82">
        <f>=S82*0.95</f>
        <v>0.417680454545455</v>
      </c>
      <c r="X82">
        <f>=S82*0.92</f>
        <v>0.404490545454546</v>
      </c>
      <c r="Y82">
        <f>=S82*0.95</f>
        <v>0.417680454545455</v>
      </c>
      <c r="Z82">
        <f>=S82*0.97</f>
        <v>0.426473727272727</v>
      </c>
    </row>
    <row r="83" spans="5:26" ht="24" customHeight="true">
      <c r="E83" t="s">
        <v>103</v>
      </c>
      <c r="I83">
        <f>=IF(ISNUMBER(H83),H83*((1000/K83/L83)*100),G83)</f>
        <v>0</v>
      </c>
      <c r="J83">
        <f>=((1000/K83/L83)*100)</f>
        <v>2.8947749312491</v>
      </c>
      <c r="K83">
        <v>147</v>
      </c>
      <c r="L83">
        <v>235</v>
      </c>
      <c r="M83">
        <v>7</v>
      </c>
      <c r="N83">
        <f>=M83/O83</f>
        <v>0.979020979020979</v>
      </c>
      <c r="O83">
        <v>7.15</v>
      </c>
      <c r="P83">
        <f>=(I83+M83)/O83</f>
        <v>0.979020979020979</v>
      </c>
      <c r="Q83">
        <f>=P83/((1000/K83/L83)*100)</f>
        <v>0.338202797202797</v>
      </c>
      <c r="R83" s="41">
        <f>=P83*(1+T83)</f>
        <v>1.27272727272727</v>
      </c>
      <c r="S83" s="41">
        <f>=Q83*(1+T83)</f>
        <v>0.439663636363636</v>
      </c>
      <c r="T83" s="43">
        <v>0.3</v>
      </c>
      <c r="U83">
        <f>=S83*0.92</f>
        <v>0.404490545454546</v>
      </c>
      <c r="V83" s="41">
        <f>=S83*0.9</f>
        <v>0.395697272727273</v>
      </c>
      <c r="W83">
        <f>=S83*0.95</f>
        <v>0.417680454545455</v>
      </c>
      <c r="X83">
        <f>=S83*0.92</f>
        <v>0.404490545454546</v>
      </c>
      <c r="Y83">
        <f>=S83*0.95</f>
        <v>0.417680454545455</v>
      </c>
      <c r="Z83">
        <f>=S83*0.97</f>
        <v>0.426473727272727</v>
      </c>
    </row>
    <row r="84" spans="5:26" ht="24" customHeight="true">
      <c r="E84" t="s">
        <v>103</v>
      </c>
      <c r="I84">
        <f>=IF(ISNUMBER(H84),H84*((1000/K84/L84)*100),G84)</f>
        <v>0</v>
      </c>
      <c r="J84">
        <f>=((1000/K84/L84)*100)</f>
        <v>2.8947749312491</v>
      </c>
      <c r="K84">
        <v>147</v>
      </c>
      <c r="L84">
        <v>235</v>
      </c>
      <c r="M84">
        <v>7</v>
      </c>
      <c r="N84">
        <f>=M84/O84</f>
        <v>0.979020979020979</v>
      </c>
      <c r="O84">
        <v>7.15</v>
      </c>
      <c r="P84">
        <f>=(I84+M84)/O84</f>
        <v>0.979020979020979</v>
      </c>
      <c r="Q84">
        <f>=P84/((1000/K84/L84)*100)</f>
        <v>0.338202797202797</v>
      </c>
      <c r="R84" s="41">
        <f>=P84*(1+T84)</f>
        <v>1.27272727272727</v>
      </c>
      <c r="S84" s="41">
        <f>=Q84*(1+T84)</f>
        <v>0.439663636363636</v>
      </c>
      <c r="T84" s="43">
        <v>0.3</v>
      </c>
      <c r="U84">
        <f>=S84*0.92</f>
        <v>0.404490545454546</v>
      </c>
      <c r="V84" s="41">
        <f>=S84*0.9</f>
        <v>0.395697272727273</v>
      </c>
      <c r="W84">
        <f>=S84*0.95</f>
        <v>0.417680454545455</v>
      </c>
      <c r="X84">
        <f>=S84*0.92</f>
        <v>0.404490545454546</v>
      </c>
      <c r="Y84">
        <f>=S84*0.95</f>
        <v>0.417680454545455</v>
      </c>
      <c r="Z84">
        <f>=S84*0.97</f>
        <v>0.426473727272727</v>
      </c>
    </row>
    <row r="85" spans="5:26" ht="24" customHeight="true">
      <c r="E85" t="s">
        <v>103</v>
      </c>
      <c r="I85">
        <f>=IF(ISNUMBER(H85),H85*((1000/K85/L85)*100),G85)</f>
        <v>0</v>
      </c>
      <c r="J85">
        <f>=((1000/K85/L85)*100)</f>
        <v>2.8947749312491</v>
      </c>
      <c r="K85">
        <v>147</v>
      </c>
      <c r="L85">
        <v>235</v>
      </c>
      <c r="M85">
        <v>7</v>
      </c>
      <c r="N85">
        <f>=M85/O85</f>
        <v>0.979020979020979</v>
      </c>
      <c r="O85">
        <v>7.15</v>
      </c>
      <c r="P85">
        <f>=(I85+M85)/O85</f>
        <v>0.979020979020979</v>
      </c>
      <c r="Q85">
        <f>=P85/((1000/K85/L85)*100)</f>
        <v>0.338202797202797</v>
      </c>
      <c r="R85" s="41">
        <f>=P85*(1+T85)</f>
        <v>1.27272727272727</v>
      </c>
      <c r="S85" s="41">
        <f>=Q85*(1+T85)</f>
        <v>0.439663636363636</v>
      </c>
      <c r="T85" s="43">
        <v>0.3</v>
      </c>
      <c r="U85">
        <f>=S85*0.92</f>
        <v>0.404490545454546</v>
      </c>
      <c r="V85" s="41">
        <f>=S85*0.9</f>
        <v>0.395697272727273</v>
      </c>
      <c r="W85">
        <f>=S85*0.95</f>
        <v>0.417680454545455</v>
      </c>
      <c r="X85">
        <f>=S85*0.92</f>
        <v>0.404490545454546</v>
      </c>
      <c r="Y85">
        <f>=S85*0.95</f>
        <v>0.417680454545455</v>
      </c>
      <c r="Z85">
        <f>=S85*0.97</f>
        <v>0.426473727272727</v>
      </c>
    </row>
    <row r="86" spans="5:26" ht="24" customHeight="true">
      <c r="E86" t="s">
        <v>103</v>
      </c>
      <c r="I86">
        <f>=IF(ISNUMBER(H86),H86*((1000/K86/L86)*100),G86)</f>
        <v>0</v>
      </c>
      <c r="J86">
        <f>=((1000/K86/L86)*100)</f>
        <v>2.8947749312491</v>
      </c>
      <c r="K86">
        <v>147</v>
      </c>
      <c r="L86">
        <v>235</v>
      </c>
      <c r="M86">
        <v>7</v>
      </c>
      <c r="N86">
        <f>=M86/O86</f>
        <v>0.979020979020979</v>
      </c>
      <c r="O86">
        <v>7.15</v>
      </c>
      <c r="P86">
        <f>=(I86+M86)/O86</f>
        <v>0.979020979020979</v>
      </c>
      <c r="Q86">
        <f>=P86/((1000/K86/L86)*100)</f>
        <v>0.338202797202797</v>
      </c>
      <c r="R86" s="41">
        <f>=P86*(1+T86)</f>
        <v>1.27272727272727</v>
      </c>
      <c r="S86" s="41">
        <f>=Q86*(1+T86)</f>
        <v>0.439663636363636</v>
      </c>
      <c r="T86" s="43">
        <v>0.3</v>
      </c>
      <c r="U86">
        <f>=S86*0.92</f>
        <v>0.404490545454546</v>
      </c>
      <c r="V86" s="41">
        <f>=S86*0.9</f>
        <v>0.395697272727273</v>
      </c>
      <c r="W86">
        <f>=S86*0.95</f>
        <v>0.417680454545455</v>
      </c>
      <c r="X86">
        <f>=S86*0.92</f>
        <v>0.404490545454546</v>
      </c>
      <c r="Y86">
        <f>=S86*0.95</f>
        <v>0.417680454545455</v>
      </c>
      <c r="Z86">
        <f>=S86*0.97</f>
        <v>0.426473727272727</v>
      </c>
    </row>
    <row r="87" spans="5:26" ht="24" customHeight="true">
      <c r="E87" t="s">
        <v>103</v>
      </c>
      <c r="I87">
        <f>=IF(ISNUMBER(H87),H87*((1000/K87/L87)*100),G87)</f>
        <v>0</v>
      </c>
      <c r="J87">
        <f>=((1000/K87/L87)*100)</f>
        <v>2.8947749312491</v>
      </c>
      <c r="K87">
        <v>147</v>
      </c>
      <c r="L87">
        <v>235</v>
      </c>
      <c r="M87">
        <v>7</v>
      </c>
      <c r="N87">
        <f>=M87/O87</f>
        <v>0.979020979020979</v>
      </c>
      <c r="O87">
        <v>7.15</v>
      </c>
      <c r="P87">
        <f>=(I87+M87)/O87</f>
        <v>0.979020979020979</v>
      </c>
      <c r="Q87">
        <f>=P87/((1000/K87/L87)*100)</f>
        <v>0.338202797202797</v>
      </c>
      <c r="R87" s="41">
        <f>=P87*(1+T87)</f>
        <v>1.27272727272727</v>
      </c>
      <c r="S87" s="41">
        <f>=Q87*(1+T87)</f>
        <v>0.439663636363636</v>
      </c>
      <c r="T87" s="43">
        <v>0.3</v>
      </c>
      <c r="U87">
        <f>=S87*0.92</f>
        <v>0.404490545454546</v>
      </c>
      <c r="V87" s="41">
        <f>=S87*0.9</f>
        <v>0.395697272727273</v>
      </c>
      <c r="W87">
        <f>=S87*0.95</f>
        <v>0.417680454545455</v>
      </c>
      <c r="X87">
        <f>=S87*0.92</f>
        <v>0.404490545454546</v>
      </c>
      <c r="Y87">
        <f>=S87*0.95</f>
        <v>0.417680454545455</v>
      </c>
      <c r="Z87">
        <f>=S87*0.97</f>
        <v>0.426473727272727</v>
      </c>
    </row>
    <row r="88" spans="5:26" ht="24" customHeight="true">
      <c r="E88" t="s">
        <v>103</v>
      </c>
      <c r="I88">
        <f>=IF(ISNUMBER(H88),H88*((1000/K88/L88)*100),G88)</f>
        <v>0</v>
      </c>
      <c r="J88">
        <f>=((1000/K88/L88)*100)</f>
        <v>2.8947749312491</v>
      </c>
      <c r="K88">
        <v>147</v>
      </c>
      <c r="L88">
        <v>235</v>
      </c>
      <c r="M88">
        <v>7</v>
      </c>
      <c r="N88">
        <f>=M88/O88</f>
        <v>0.979020979020979</v>
      </c>
      <c r="O88">
        <v>7.15</v>
      </c>
      <c r="P88">
        <f>=(I88+M88)/O88</f>
        <v>0.979020979020979</v>
      </c>
      <c r="Q88">
        <f>=P88/((1000/K88/L88)*100)</f>
        <v>0.338202797202797</v>
      </c>
      <c r="R88" s="41">
        <f>=P88*(1+T88)</f>
        <v>1.27272727272727</v>
      </c>
      <c r="S88" s="41">
        <f>=Q88*(1+T88)</f>
        <v>0.439663636363636</v>
      </c>
      <c r="T88" s="43">
        <v>0.3</v>
      </c>
      <c r="U88">
        <f>=S88*0.92</f>
        <v>0.404490545454546</v>
      </c>
      <c r="V88" s="41">
        <f>=S88*0.9</f>
        <v>0.395697272727273</v>
      </c>
      <c r="W88">
        <f>=S88*0.95</f>
        <v>0.417680454545455</v>
      </c>
      <c r="X88">
        <f>=S88*0.92</f>
        <v>0.404490545454546</v>
      </c>
      <c r="Y88">
        <f>=S88*0.95</f>
        <v>0.417680454545455</v>
      </c>
      <c r="Z88">
        <f>=S88*0.97</f>
        <v>0.426473727272727</v>
      </c>
    </row>
    <row r="89" spans="5:26" ht="24" customHeight="true">
      <c r="E89" t="s">
        <v>103</v>
      </c>
      <c r="I89">
        <f>=IF(ISNUMBER(H89),H89*((1000/K89/L89)*100),G89)</f>
        <v>0</v>
      </c>
      <c r="J89">
        <f>=((1000/K89/L89)*100)</f>
        <v>2.8947749312491</v>
      </c>
      <c r="K89">
        <v>147</v>
      </c>
      <c r="L89">
        <v>235</v>
      </c>
      <c r="M89">
        <v>7</v>
      </c>
      <c r="N89">
        <f>=M89/O89</f>
        <v>0.979020979020979</v>
      </c>
      <c r="O89">
        <v>7.15</v>
      </c>
      <c r="P89">
        <f>=(I89+M89)/O89</f>
        <v>0.979020979020979</v>
      </c>
      <c r="Q89">
        <f>=P89/((1000/K89/L89)*100)</f>
        <v>0.338202797202797</v>
      </c>
      <c r="R89" s="41">
        <f>=P89*(1+T89)</f>
        <v>1.27272727272727</v>
      </c>
      <c r="S89" s="41">
        <f>=Q89*(1+T89)</f>
        <v>0.439663636363636</v>
      </c>
      <c r="T89" s="43">
        <v>0.3</v>
      </c>
      <c r="U89">
        <f>=S89*0.92</f>
        <v>0.404490545454546</v>
      </c>
      <c r="V89" s="41">
        <f>=S89*0.9</f>
        <v>0.395697272727273</v>
      </c>
      <c r="W89">
        <f>=S89*0.95</f>
        <v>0.417680454545455</v>
      </c>
      <c r="X89">
        <f>=S89*0.92</f>
        <v>0.404490545454546</v>
      </c>
      <c r="Y89">
        <f>=S89*0.95</f>
        <v>0.417680454545455</v>
      </c>
      <c r="Z89">
        <f>=S89*0.97</f>
        <v>0.426473727272727</v>
      </c>
    </row>
    <row r="90" spans="5:26" ht="24" customHeight="true">
      <c r="E90" t="s">
        <v>103</v>
      </c>
      <c r="I90">
        <f>=IF(ISNUMBER(H90),H90*((1000/K90/L90)*100),G90)</f>
        <v>0</v>
      </c>
      <c r="J90">
        <f>=((1000/K90/L90)*100)</f>
        <v>2.8947749312491</v>
      </c>
      <c r="K90">
        <v>147</v>
      </c>
      <c r="L90">
        <v>235</v>
      </c>
      <c r="M90">
        <v>7</v>
      </c>
      <c r="N90">
        <f>=M90/O90</f>
        <v>0.979020979020979</v>
      </c>
      <c r="O90">
        <v>7.15</v>
      </c>
      <c r="P90">
        <f>=(I90+M90)/O90</f>
        <v>0.979020979020979</v>
      </c>
      <c r="Q90">
        <f>=P90/((1000/K90/L90)*100)</f>
        <v>0.338202797202797</v>
      </c>
      <c r="R90" s="41">
        <f>=P90*(1+T90)</f>
        <v>1.27272727272727</v>
      </c>
      <c r="S90" s="41">
        <f>=Q90*(1+T90)</f>
        <v>0.439663636363636</v>
      </c>
      <c r="T90" s="43">
        <v>0.3</v>
      </c>
      <c r="U90">
        <f>=S90*0.92</f>
        <v>0.404490545454546</v>
      </c>
      <c r="V90" s="41">
        <f>=S90*0.9</f>
        <v>0.395697272727273</v>
      </c>
      <c r="W90">
        <f>=S90*0.95</f>
        <v>0.417680454545455</v>
      </c>
      <c r="X90">
        <f>=S90*0.92</f>
        <v>0.404490545454546</v>
      </c>
      <c r="Y90">
        <f>=S90*0.95</f>
        <v>0.417680454545455</v>
      </c>
      <c r="Z90">
        <f>=S90*0.97</f>
        <v>0.426473727272727</v>
      </c>
    </row>
    <row r="91" spans="5:26" ht="24" customHeight="true">
      <c r="E91" t="s">
        <v>103</v>
      </c>
      <c r="I91">
        <f>=IF(ISNUMBER(H91),H91*((1000/K91/L91)*100),G91)</f>
        <v>0</v>
      </c>
      <c r="J91">
        <f>=((1000/K91/L91)*100)</f>
        <v>2.8947749312491</v>
      </c>
      <c r="K91">
        <v>147</v>
      </c>
      <c r="L91">
        <v>235</v>
      </c>
      <c r="M91">
        <v>7</v>
      </c>
      <c r="N91">
        <f>=M91/O91</f>
        <v>0.979020979020979</v>
      </c>
      <c r="O91">
        <v>7.15</v>
      </c>
      <c r="P91">
        <f>=(I91+M91)/O91</f>
        <v>0.979020979020979</v>
      </c>
      <c r="Q91">
        <f>=P91/((1000/K91/L91)*100)</f>
        <v>0.338202797202797</v>
      </c>
      <c r="R91" s="41">
        <f>=P91*(1+T91)</f>
        <v>1.27272727272727</v>
      </c>
      <c r="S91" s="41">
        <f>=Q91*(1+T91)</f>
        <v>0.439663636363636</v>
      </c>
      <c r="T91" s="43">
        <v>0.3</v>
      </c>
      <c r="U91">
        <f>=S91*0.92</f>
        <v>0.404490545454546</v>
      </c>
      <c r="V91" s="41">
        <f>=S91*0.9</f>
        <v>0.395697272727273</v>
      </c>
      <c r="W91">
        <f>=S91*0.95</f>
        <v>0.417680454545455</v>
      </c>
      <c r="X91">
        <f>=S91*0.92</f>
        <v>0.404490545454546</v>
      </c>
      <c r="Y91">
        <f>=S91*0.95</f>
        <v>0.417680454545455</v>
      </c>
      <c r="Z91">
        <f>=S91*0.97</f>
        <v>0.426473727272727</v>
      </c>
    </row>
    <row r="92" spans="5:26" ht="24" customHeight="true">
      <c r="E92" t="s">
        <v>103</v>
      </c>
      <c r="I92">
        <f>=IF(ISNUMBER(H92),H92*((1000/K92/L92)*100),G92)</f>
        <v>0</v>
      </c>
      <c r="J92">
        <f>=((1000/K92/L92)*100)</f>
        <v>2.8947749312491</v>
      </c>
      <c r="K92">
        <v>147</v>
      </c>
      <c r="L92">
        <v>235</v>
      </c>
      <c r="M92">
        <v>7</v>
      </c>
      <c r="N92">
        <f>=M92/O92</f>
        <v>0.979020979020979</v>
      </c>
      <c r="O92">
        <v>7.15</v>
      </c>
      <c r="P92">
        <f>=(I92+M92)/O92</f>
        <v>0.979020979020979</v>
      </c>
      <c r="Q92">
        <f>=P92/((1000/K92/L92)*100)</f>
        <v>0.338202797202797</v>
      </c>
      <c r="R92" s="41">
        <f>=P92*(1+T92)</f>
        <v>1.27272727272727</v>
      </c>
      <c r="S92" s="41">
        <f>=Q92*(1+T92)</f>
        <v>0.439663636363636</v>
      </c>
      <c r="T92" s="43">
        <v>0.3</v>
      </c>
      <c r="U92">
        <f>=S92*0.92</f>
        <v>0.404490545454546</v>
      </c>
      <c r="V92" s="41">
        <f>=S92*0.9</f>
        <v>0.395697272727273</v>
      </c>
      <c r="W92">
        <f>=S92*0.95</f>
        <v>0.417680454545455</v>
      </c>
      <c r="X92">
        <f>=S92*0.92</f>
        <v>0.404490545454546</v>
      </c>
      <c r="Y92">
        <f>=S92*0.95</f>
        <v>0.417680454545455</v>
      </c>
      <c r="Z92">
        <f>=S92*0.97</f>
        <v>0.426473727272727</v>
      </c>
    </row>
    <row r="93" spans="5:26" ht="24" customHeight="true">
      <c r="E93" t="s">
        <v>103</v>
      </c>
      <c r="I93">
        <f>=IF(ISNUMBER(H93),H93*((1000/K93/L93)*100),G93)</f>
        <v>0</v>
      </c>
      <c r="J93">
        <f>=((1000/K93/L93)*100)</f>
        <v>2.8947749312491</v>
      </c>
      <c r="K93">
        <v>147</v>
      </c>
      <c r="L93">
        <v>235</v>
      </c>
      <c r="M93">
        <v>7</v>
      </c>
      <c r="N93">
        <f>=M93/O93</f>
        <v>0.979020979020979</v>
      </c>
      <c r="O93">
        <v>7.15</v>
      </c>
      <c r="P93">
        <f>=(I93+M93)/O93</f>
        <v>0.979020979020979</v>
      </c>
      <c r="Q93">
        <f>=P93/((1000/K93/L93)*100)</f>
        <v>0.338202797202797</v>
      </c>
      <c r="R93" s="41">
        <f>=P93*(1+T93)</f>
        <v>1.27272727272727</v>
      </c>
      <c r="S93" s="41">
        <f>=Q93*(1+T93)</f>
        <v>0.439663636363636</v>
      </c>
      <c r="T93" s="43">
        <v>0.3</v>
      </c>
      <c r="U93">
        <f>=S93*0.92</f>
        <v>0.404490545454546</v>
      </c>
      <c r="V93" s="41">
        <f>=S93*0.9</f>
        <v>0.395697272727273</v>
      </c>
      <c r="W93">
        <f>=S93*0.95</f>
        <v>0.417680454545455</v>
      </c>
      <c r="X93">
        <f>=S93*0.92</f>
        <v>0.404490545454546</v>
      </c>
      <c r="Y93">
        <f>=S93*0.95</f>
        <v>0.417680454545455</v>
      </c>
      <c r="Z93">
        <f>=S93*0.97</f>
        <v>0.426473727272727</v>
      </c>
    </row>
    <row r="94" spans="5:26" ht="24" customHeight="true">
      <c r="E94" t="s">
        <v>103</v>
      </c>
      <c r="I94">
        <f>=IF(ISNUMBER(H94),H94*((1000/K94/L94)*100),G94)</f>
        <v>0</v>
      </c>
      <c r="J94">
        <f>=((1000/K94/L94)*100)</f>
        <v>2.8947749312491</v>
      </c>
      <c r="K94">
        <v>147</v>
      </c>
      <c r="L94">
        <v>235</v>
      </c>
      <c r="M94">
        <v>7</v>
      </c>
      <c r="N94">
        <f>=M94/O94</f>
        <v>0.979020979020979</v>
      </c>
      <c r="O94">
        <v>7.15</v>
      </c>
      <c r="P94">
        <f>=(I94+M94)/O94</f>
        <v>0.979020979020979</v>
      </c>
      <c r="Q94">
        <f>=P94/((1000/K94/L94)*100)</f>
        <v>0.338202797202797</v>
      </c>
      <c r="R94" s="41">
        <f>=P94*(1+T94)</f>
        <v>1.27272727272727</v>
      </c>
      <c r="S94" s="41">
        <f>=Q94*(1+T94)</f>
        <v>0.439663636363636</v>
      </c>
      <c r="T94" s="43">
        <v>0.3</v>
      </c>
      <c r="U94">
        <f>=S94*0.92</f>
        <v>0.404490545454546</v>
      </c>
      <c r="V94" s="41">
        <f>=S94*0.9</f>
        <v>0.395697272727273</v>
      </c>
      <c r="W94">
        <f>=S94*0.95</f>
        <v>0.417680454545455</v>
      </c>
      <c r="X94">
        <f>=S94*0.92</f>
        <v>0.404490545454546</v>
      </c>
      <c r="Y94">
        <f>=S94*0.95</f>
        <v>0.417680454545455</v>
      </c>
      <c r="Z94">
        <f>=S94*0.97</f>
        <v>0.426473727272727</v>
      </c>
    </row>
    <row r="95" spans="5:26" ht="24" customHeight="true">
      <c r="E95" t="s">
        <v>103</v>
      </c>
      <c r="I95">
        <f>=IF(ISNUMBER(H95),H95*((1000/K95/L95)*100),G95)</f>
        <v>0</v>
      </c>
      <c r="J95">
        <f>=((1000/K95/L95)*100)</f>
        <v>2.8947749312491</v>
      </c>
      <c r="K95">
        <v>147</v>
      </c>
      <c r="L95">
        <v>235</v>
      </c>
      <c r="M95">
        <v>7</v>
      </c>
      <c r="N95">
        <f>=M95/O95</f>
        <v>0.979020979020979</v>
      </c>
      <c r="O95">
        <v>7.15</v>
      </c>
      <c r="P95">
        <f>=(I95+M95)/O95</f>
        <v>0.979020979020979</v>
      </c>
      <c r="Q95">
        <f>=P95/((1000/K95/L95)*100)</f>
        <v>0.338202797202797</v>
      </c>
      <c r="R95" s="41">
        <f>=P95*(1+T95)</f>
        <v>1.27272727272727</v>
      </c>
      <c r="S95" s="41">
        <f>=Q95*(1+T95)</f>
        <v>0.439663636363636</v>
      </c>
      <c r="T95" s="43">
        <v>0.3</v>
      </c>
      <c r="U95">
        <f>=S95*0.92</f>
        <v>0.404490545454546</v>
      </c>
      <c r="V95" s="41">
        <f>=S95*0.9</f>
        <v>0.395697272727273</v>
      </c>
      <c r="W95">
        <f>=S95*0.95</f>
        <v>0.417680454545455</v>
      </c>
      <c r="X95">
        <f>=S95*0.92</f>
        <v>0.404490545454546</v>
      </c>
      <c r="Y95">
        <f>=S95*0.95</f>
        <v>0.417680454545455</v>
      </c>
      <c r="Z95">
        <f>=S95*0.97</f>
        <v>0.426473727272727</v>
      </c>
    </row>
    <row r="96" spans="5:26" ht="24" customHeight="true">
      <c r="E96" t="s">
        <v>103</v>
      </c>
      <c r="I96">
        <f>=IF(ISNUMBER(H96),H96*((1000/K96/L96)*100),G96)</f>
        <v>0</v>
      </c>
      <c r="J96">
        <f>=((1000/K96/L96)*100)</f>
        <v>2.8947749312491</v>
      </c>
      <c r="K96">
        <v>147</v>
      </c>
      <c r="L96">
        <v>235</v>
      </c>
      <c r="M96">
        <v>7</v>
      </c>
      <c r="N96">
        <f>=M96/O96</f>
        <v>0.979020979020979</v>
      </c>
      <c r="O96">
        <v>7.15</v>
      </c>
      <c r="P96">
        <f>=(I96+M96)/O96</f>
        <v>0.979020979020979</v>
      </c>
      <c r="Q96">
        <f>=P96/((1000/K96/L96)*100)</f>
        <v>0.338202797202797</v>
      </c>
      <c r="R96" s="41">
        <f>=P96*(1+T96)</f>
        <v>1.27272727272727</v>
      </c>
      <c r="S96" s="41">
        <f>=Q96*(1+T96)</f>
        <v>0.439663636363636</v>
      </c>
      <c r="T96" s="43">
        <v>0.3</v>
      </c>
      <c r="U96">
        <f>=S96*0.92</f>
        <v>0.404490545454546</v>
      </c>
      <c r="V96" s="41">
        <f>=S96*0.9</f>
        <v>0.395697272727273</v>
      </c>
      <c r="W96">
        <f>=S96*0.95</f>
        <v>0.417680454545455</v>
      </c>
      <c r="X96">
        <f>=S96*0.92</f>
        <v>0.404490545454546</v>
      </c>
      <c r="Y96">
        <f>=S96*0.95</f>
        <v>0.417680454545455</v>
      </c>
      <c r="Z96">
        <f>=S96*0.97</f>
        <v>0.426473727272727</v>
      </c>
    </row>
    <row r="97" spans="5:26" ht="24" customHeight="true">
      <c r="E97" t="s">
        <v>103</v>
      </c>
      <c r="I97">
        <f>=IF(ISNUMBER(H97),H97*((1000/K97/L97)*100),G97)</f>
        <v>0</v>
      </c>
      <c r="J97">
        <f>=((1000/K97/L97)*100)</f>
        <v>2.8947749312491</v>
      </c>
      <c r="K97">
        <v>147</v>
      </c>
      <c r="L97">
        <v>235</v>
      </c>
      <c r="M97">
        <v>7</v>
      </c>
      <c r="N97">
        <f>=M97/O97</f>
        <v>0.979020979020979</v>
      </c>
      <c r="O97">
        <v>7.15</v>
      </c>
      <c r="P97">
        <f>=(I97+M97)/O97</f>
        <v>0.979020979020979</v>
      </c>
      <c r="Q97">
        <f>=P97/((1000/K97/L97)*100)</f>
        <v>0.338202797202797</v>
      </c>
      <c r="R97" s="41">
        <f>=P97*(1+T97)</f>
        <v>1.27272727272727</v>
      </c>
      <c r="S97" s="41">
        <f>=Q97*(1+T97)</f>
        <v>0.439663636363636</v>
      </c>
      <c r="T97" s="43">
        <v>0.3</v>
      </c>
      <c r="U97">
        <f>=S97*0.92</f>
        <v>0.404490545454546</v>
      </c>
      <c r="V97" s="41">
        <f>=S97*0.9</f>
        <v>0.395697272727273</v>
      </c>
      <c r="W97">
        <f>=S97*0.95</f>
        <v>0.417680454545455</v>
      </c>
      <c r="X97">
        <f>=S97*0.92</f>
        <v>0.404490545454546</v>
      </c>
      <c r="Y97">
        <f>=S97*0.95</f>
        <v>0.417680454545455</v>
      </c>
      <c r="Z97">
        <f>=S97*0.97</f>
        <v>0.426473727272727</v>
      </c>
    </row>
    <row r="98" spans="5:26" ht="24" customHeight="true">
      <c r="E98" t="s">
        <v>103</v>
      </c>
      <c r="I98">
        <f>=IF(ISNUMBER(H98),H98*((1000/K98/L98)*100),G98)</f>
        <v>0</v>
      </c>
      <c r="J98">
        <f>=((1000/K98/L98)*100)</f>
        <v>2.8947749312491</v>
      </c>
      <c r="K98">
        <v>147</v>
      </c>
      <c r="L98">
        <v>235</v>
      </c>
      <c r="M98">
        <v>7</v>
      </c>
      <c r="N98">
        <f>=M98/O98</f>
        <v>0.979020979020979</v>
      </c>
      <c r="O98">
        <v>7.15</v>
      </c>
      <c r="P98">
        <f>=(I98+M98)/O98</f>
        <v>0.979020979020979</v>
      </c>
      <c r="Q98">
        <f>=P98/((1000/K98/L98)*100)</f>
        <v>0.338202797202797</v>
      </c>
      <c r="R98" s="41">
        <f>=P98*(1+T98)</f>
        <v>1.27272727272727</v>
      </c>
      <c r="S98" s="41">
        <f>=Q98*(1+T98)</f>
        <v>0.439663636363636</v>
      </c>
      <c r="T98" s="43">
        <v>0.3</v>
      </c>
      <c r="U98">
        <f>=S98*0.92</f>
        <v>0.404490545454546</v>
      </c>
      <c r="V98" s="41">
        <f>=S98*0.9</f>
        <v>0.395697272727273</v>
      </c>
      <c r="W98">
        <f>=S98*0.95</f>
        <v>0.417680454545455</v>
      </c>
      <c r="X98">
        <f>=S98*0.92</f>
        <v>0.404490545454546</v>
      </c>
      <c r="Y98">
        <f>=S98*0.95</f>
        <v>0.417680454545455</v>
      </c>
      <c r="Z98">
        <f>=S98*0.97</f>
        <v>0.426473727272727</v>
      </c>
    </row>
    <row r="99" spans="5:26" ht="24" customHeight="true">
      <c r="E99" t="s">
        <v>103</v>
      </c>
      <c r="I99">
        <f>=IF(ISNUMBER(H99),H99*((1000/K99/L99)*100),G99)</f>
        <v>0</v>
      </c>
      <c r="J99">
        <f>=((1000/K99/L99)*100)</f>
        <v>2.8947749312491</v>
      </c>
      <c r="K99">
        <v>147</v>
      </c>
      <c r="L99">
        <v>235</v>
      </c>
      <c r="M99">
        <v>7</v>
      </c>
      <c r="N99">
        <f>=M99/O99</f>
        <v>0.979020979020979</v>
      </c>
      <c r="O99">
        <v>7.15</v>
      </c>
      <c r="P99">
        <f>=(I99+M99)/O99</f>
        <v>0.979020979020979</v>
      </c>
      <c r="Q99">
        <f>=P99/((1000/K99/L99)*100)</f>
        <v>0.338202797202797</v>
      </c>
      <c r="R99" s="41">
        <f>=P99*(1+T99)</f>
        <v>1.27272727272727</v>
      </c>
      <c r="S99" s="41">
        <f>=Q99*(1+T99)</f>
        <v>0.439663636363636</v>
      </c>
      <c r="T99" s="43">
        <v>0.3</v>
      </c>
      <c r="U99">
        <f>=S99*0.92</f>
        <v>0.404490545454546</v>
      </c>
      <c r="V99" s="41">
        <f>=S99*0.9</f>
        <v>0.395697272727273</v>
      </c>
      <c r="W99">
        <f>=S99*0.95</f>
        <v>0.417680454545455</v>
      </c>
      <c r="X99">
        <f>=S99*0.92</f>
        <v>0.404490545454546</v>
      </c>
      <c r="Y99">
        <f>=S99*0.95</f>
        <v>0.417680454545455</v>
      </c>
      <c r="Z99">
        <f>=S99*0.97</f>
        <v>0.426473727272727</v>
      </c>
    </row>
    <row r="100" spans="5:26" ht="24" customHeight="true">
      <c r="E100" t="s">
        <v>103</v>
      </c>
      <c r="I100">
        <f>=IF(ISNUMBER(H100),H100*((1000/K100/L100)*100),G100)</f>
        <v>0</v>
      </c>
      <c r="J100">
        <f>=((1000/K100/L100)*100)</f>
        <v>2.8947749312491</v>
      </c>
      <c r="K100">
        <v>147</v>
      </c>
      <c r="L100">
        <v>235</v>
      </c>
      <c r="M100">
        <v>7</v>
      </c>
      <c r="N100">
        <f>=M100/O100</f>
        <v>0.979020979020979</v>
      </c>
      <c r="O100">
        <v>7.15</v>
      </c>
      <c r="P100">
        <f>=(I100+M100)/O100</f>
        <v>0.979020979020979</v>
      </c>
      <c r="Q100">
        <f>=P100/((1000/K100/L100)*100)</f>
        <v>0.338202797202797</v>
      </c>
      <c r="R100" s="41">
        <f>=P100*(1+T100)</f>
        <v>1.27272727272727</v>
      </c>
      <c r="S100" s="41">
        <f>=Q100*(1+T100)</f>
        <v>0.439663636363636</v>
      </c>
      <c r="T100" s="43">
        <v>0.3</v>
      </c>
      <c r="U100">
        <f>=S100*0.92</f>
        <v>0.404490545454546</v>
      </c>
      <c r="V100" s="41">
        <f>=S100*0.9</f>
        <v>0.395697272727273</v>
      </c>
      <c r="W100">
        <f>=S100*0.95</f>
        <v>0.417680454545455</v>
      </c>
      <c r="X100">
        <f>=S100*0.92</f>
        <v>0.404490545454546</v>
      </c>
      <c r="Y100">
        <f>=S100*0.95</f>
        <v>0.417680454545455</v>
      </c>
      <c r="Z100">
        <f>=S100*0.97</f>
        <v>0.426473727272727</v>
      </c>
    </row>
    <row r="101" spans="5:5" ht="24" customHeight="true">
      <c r="E101" t="s">
        <v>103</v>
      </c>
    </row>
    <row r="102" spans="5:5" ht="24" customHeight="true">
      <c r="E102" t="s">
        <v>103</v>
      </c>
    </row>
    <row r="103" spans="5:5" ht="24" customHeight="true">
      <c r="E103" t="s">
        <v>103</v>
      </c>
    </row>
    <row r="104" spans="5:5" ht="24" customHeight="true">
      <c r="E104" t="s">
        <v>103</v>
      </c>
    </row>
    <row r="105" spans="5:5" ht="24" customHeight="true">
      <c r="E105" t="s">
        <v>103</v>
      </c>
    </row>
    <row r="106" spans="5:5" ht="24" customHeight="true">
      <c r="E106" t="s">
        <v>103</v>
      </c>
    </row>
    <row r="107" spans="5:5" ht="24" customHeight="true">
      <c r="E107" t="s">
        <v>103</v>
      </c>
    </row>
    <row r="108" spans="5:5" ht="24" customHeight="true">
      <c r="E108" t="s">
        <v>103</v>
      </c>
    </row>
    <row r="109" spans="5:5" ht="24" customHeight="true">
      <c r="E109" t="s">
        <v>103</v>
      </c>
    </row>
    <row r="110" spans="5:5" ht="24" customHeight="true">
      <c r="E110" t="s">
        <v>103</v>
      </c>
    </row>
    <row r="111" spans="5:5" ht="24" customHeight="true">
      <c r="E111" t="s">
        <v>103</v>
      </c>
    </row>
    <row r="112" spans="5:5" ht="24" customHeight="true">
      <c r="E112" t="s">
        <v>103</v>
      </c>
    </row>
    <row r="113" spans="113:113" ht="24" customHeight="true"/>
    <row r="114" spans="114:114" ht="24" customHeight="true"/>
    <row r="115" spans="115:115" ht="24" customHeight="true"/>
    <row r="116" spans="116:116" ht="24" customHeight="true"/>
    <row r="117" spans="117:117" ht="24" customHeight="true"/>
    <row r="118" spans="118:118" ht="24" customHeight="true"/>
    <row r="119" spans="119:119" ht="24" customHeight="true"/>
    <row r="120" spans="120:120" ht="24" customHeight="true"/>
    <row r="121" spans="121:121" ht="24" customHeight="true"/>
    <row r="122" spans="122:122" ht="24" customHeight="true"/>
    <row r="123" spans="123:123" ht="24" customHeight="true"/>
    <row r="124" spans="124:124" ht="24" customHeight="true"/>
    <row r="125" spans="125:125" ht="24" customHeight="true"/>
    <row r="126" spans="126:126" ht="24" customHeight="true"/>
    <row r="127" spans="127:127" ht="24" customHeight="true"/>
    <row r="128" spans="128:128" ht="24" customHeight="true"/>
    <row r="129" spans="129:129" ht="24" customHeight="true"/>
    <row r="130" spans="130:130" ht="24" customHeight="true"/>
    <row r="131" spans="131:131" ht="24" customHeight="true"/>
    <row r="132" spans="132:132" ht="24" customHeight="true"/>
    <row r="133" spans="133:133" ht="24" customHeight="true"/>
    <row r="134" spans="134:134" ht="24" customHeight="true"/>
    <row r="135" spans="135:135" ht="24" customHeight="true"/>
    <row r="136" spans="136:136" ht="24" customHeight="true"/>
    <row r="137" spans="137:137" ht="24" customHeight="true"/>
    <row r="138" spans="138:138" ht="24" customHeight="true"/>
    <row r="139" spans="139:139" ht="24" customHeight="true"/>
    <row r="140" spans="140:140" ht="24" customHeight="true"/>
    <row r="141" spans="141:141" ht="24" customHeight="true"/>
    <row r="142" spans="142:142" ht="24" customHeight="true"/>
    <row r="143" spans="143:143" ht="24" customHeight="true"/>
    <row r="144" spans="144:144" ht="24" customHeight="true"/>
    <row r="145" spans="145:145" ht="24" customHeight="true"/>
    <row r="146" spans="146:146" ht="24" customHeight="true"/>
    <row r="147" spans="147:147" ht="24" customHeight="true"/>
    <row r="148" spans="148:148" ht="24" customHeight="true"/>
    <row r="149" spans="149:149" ht="24" customHeight="true"/>
    <row r="150" spans="150:150" ht="24" customHeight="true"/>
    <row r="151" spans="151:151" ht="24" customHeight="true"/>
    <row r="152" spans="152:152" ht="24" customHeight="true"/>
    <row r="153" spans="153:153" ht="24" customHeight="true"/>
    <row r="154" spans="154:154" ht="24" customHeight="true"/>
    <row r="155" spans="155:155" ht="24" customHeight="true"/>
    <row r="156" spans="156:156" ht="24" customHeight="true"/>
    <row r="157" spans="157:157" ht="24" customHeight="true"/>
    <row r="158" spans="158:158" ht="24" customHeight="true"/>
    <row r="159" spans="159:159" ht="24" customHeight="true"/>
    <row r="160" spans="160:160" ht="24" customHeight="true"/>
    <row r="161" spans="161:161" ht="24" customHeight="true"/>
    <row r="162" spans="162:162" ht="24" customHeight="true"/>
    <row r="163" spans="163:163" ht="24" customHeight="true"/>
    <row r="164" spans="164:164" ht="24" customHeight="true"/>
    <row r="165" spans="165:165" ht="24" customHeight="true"/>
    <row r="166" spans="166:166" ht="24" customHeight="true"/>
    <row r="167" spans="167:167" ht="24" customHeight="true"/>
    <row r="168" spans="168:168" ht="24" customHeight="true"/>
    <row r="169" spans="169:169" ht="24" customHeight="true"/>
    <row r="170" spans="170:170" ht="24" customHeight="true"/>
    <row r="171" spans="171:171" ht="24" customHeight="true"/>
    <row r="172" spans="172:172" ht="24" customHeight="true"/>
    <row r="173" spans="173:173" ht="24" customHeight="true"/>
    <row r="174" spans="174:174" ht="24" customHeight="true"/>
    <row r="175" spans="175:175" ht="24" customHeight="true"/>
    <row r="176" spans="176:176" ht="24" customHeight="true"/>
    <row r="177" spans="177:177" ht="24" customHeight="true"/>
    <row r="178" spans="178:178" ht="24" customHeight="true"/>
    <row r="179" spans="179:179" ht="24" customHeight="true"/>
    <row r="180" spans="180:180" ht="24" customHeight="true"/>
    <row r="181" spans="181:181" ht="24" customHeight="true"/>
    <row r="182" spans="182:182" ht="24" customHeight="true"/>
    <row r="183" spans="183:183" ht="24" customHeight="true"/>
    <row r="184" spans="184:184" ht="24" customHeight="true"/>
    <row r="185" spans="185:185" ht="24" customHeight="true"/>
    <row r="186" spans="186:186" ht="24" customHeight="true"/>
    <row r="187" spans="187:187" ht="24" customHeight="true"/>
    <row r="188" spans="188:188" ht="24" customHeight="true"/>
    <row r="189" spans="189:189" ht="24" customHeight="true"/>
    <row r="190" spans="190:190" ht="24" customHeight="true"/>
    <row r="191" spans="191:191" ht="24" customHeight="true"/>
    <row r="192" spans="192:192" ht="24" customHeight="true"/>
    <row r="193" spans="193:193" ht="24" customHeight="true"/>
    <row r="194" spans="194:194" ht="24" customHeight="true"/>
    <row r="195" spans="195:195" ht="24" customHeight="true"/>
    <row r="196" spans="196:196" ht="24" customHeight="true"/>
    <row r="197" spans="197:197" ht="24" customHeight="true"/>
    <row r="198" spans="198:198" ht="24" customHeight="true"/>
  </sheetData>
</worksheet>
</file>

<file path=xl/worksheets/sheet3.xml><?xml version="1.0" encoding="utf-8"?>
<worksheet xmlns="http://schemas.openxmlformats.org/spreadsheetml/2006/main">
  <sheetPr codeName="客户样品" state="visible">
    <tabColor rgb="FFFFFFFF"/>
  </sheetPr>
  <dimension ref="Z23"/>
  <sheetViews>
    <sheetView showGridLines="true" workbookViewId="0"/>
  </sheetViews>
  <cols>
    <col min="9" max="9" width="24.9492" customWidth="true"/>
  </cols>
  <sheetData>
    <row r="1" spans="1:28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G1" t="s">
        <v>216</v>
      </c>
      <c r="H1" t="s">
        <v>217</v>
      </c>
      <c r="I1" t="s">
        <v>64</v>
      </c>
      <c r="J1" t="s">
        <v>65</v>
      </c>
      <c r="K1" t="s">
        <v>218</v>
      </c>
      <c r="L1" t="s">
        <v>219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s="64" t="s">
        <v>77</v>
      </c>
      <c r="W1" s="64" t="s">
        <v>78</v>
      </c>
      <c r="X1" t="s">
        <v>79</v>
      </c>
      <c r="Y1" t="s">
        <v>80</v>
      </c>
      <c r="Z1" t="s">
        <v>80</v>
      </c>
      <c r="AA1" t="s">
        <v>220</v>
      </c>
      <c r="AB1" t="s">
        <v>221</v>
      </c>
    </row>
    <row r="2" spans="10:26">
      <c r="J2" t="s">
        <v>81</v>
      </c>
      <c r="K2" t="s">
        <v>66</v>
      </c>
      <c r="L2" t="s">
        <v>67</v>
      </c>
      <c r="O2" t="s">
        <v>83</v>
      </c>
      <c r="R2" t="s">
        <v>84</v>
      </c>
      <c r="S2" t="s">
        <v>85</v>
      </c>
      <c r="Y2" s="64" t="s">
        <v>86</v>
      </c>
      <c r="Z2" t="s">
        <v>87</v>
      </c>
    </row>
    <row r="3" spans="1:28">
      <c r="A3" t="s">
        <v>222</v>
      </c>
      <c r="E3" t="s">
        <v>223</v>
      </c>
      <c r="H3">
        <v>7.5</v>
      </c>
      <c r="I3">
        <f>=IF(ISNUMBER(H3),H3*((1000/K3/L3)*100),G3)</f>
        <v>14.2857142857143</v>
      </c>
      <c r="J3">
        <f>=((1000/K3/L3)*100)</f>
        <v>1.9047619047619</v>
      </c>
      <c r="K3">
        <v>150</v>
      </c>
      <c r="L3">
        <v>350</v>
      </c>
      <c r="M3">
        <v>7</v>
      </c>
      <c r="N3">
        <f>=M3/O3</f>
        <v>0.985915492957746</v>
      </c>
      <c r="O3">
        <v>7.1</v>
      </c>
      <c r="P3">
        <f>=(I3+M3)/O3</f>
        <v>2.99798792756539</v>
      </c>
      <c r="Q3">
        <f>=P3/((1000/K3/L3)*100)</f>
        <v>1.57394366197183</v>
      </c>
      <c r="R3">
        <f>=P3*(1+T3)</f>
        <v>3.89738430583501</v>
      </c>
      <c r="S3">
        <f>=Q3*(1+T3)</f>
        <v>2.04612676056338</v>
      </c>
      <c r="T3" s="64">
        <v>0.3</v>
      </c>
      <c r="U3">
        <f>=S3*0.92</f>
        <v>1.88243661971831</v>
      </c>
      <c r="V3">
        <f>=S3*0.9</f>
        <v>1.84151408450704</v>
      </c>
      <c r="W3">
        <f>=S3*0.95</f>
        <v>1.94382042253521</v>
      </c>
      <c r="X3">
        <f>=S3*0.92</f>
        <v>1.88243661971831</v>
      </c>
      <c r="Y3">
        <f>=S3*0.95</f>
        <v>1.94382042253521</v>
      </c>
      <c r="Z3">
        <f>=S3*0.97</f>
        <v>1.98474295774648</v>
      </c>
      <c r="AA3" t="s">
        <v>224</v>
      </c>
      <c r="AB3" t="s">
        <v>225</v>
      </c>
    </row>
    <row r="4" spans="1:28">
      <c r="A4" t="s">
        <v>226</v>
      </c>
      <c r="E4" t="s">
        <v>223</v>
      </c>
      <c r="H4">
        <v>11.5</v>
      </c>
      <c r="I4">
        <f>=IF(ISNUMBER(H4),H4*((1000/K4/L4)*100),G4)</f>
        <v>20.1754385964912</v>
      </c>
      <c r="J4">
        <f>=((1000/K4/L4)*100)</f>
        <v>1.75438596491228</v>
      </c>
      <c r="K4">
        <v>150</v>
      </c>
      <c r="L4">
        <v>380</v>
      </c>
      <c r="M4">
        <v>7</v>
      </c>
      <c r="N4">
        <f>=M4/O4</f>
        <v>0.985915492957746</v>
      </c>
      <c r="O4">
        <v>7.1</v>
      </c>
      <c r="P4">
        <f>=(I4+M4)/O4</f>
        <v>3.82752656288609</v>
      </c>
      <c r="Q4">
        <f>=P4/((1000/K4/L4)*100)</f>
        <v>2.18169014084507</v>
      </c>
      <c r="R4">
        <f>=P4*(1+T4)</f>
        <v>4.97578453175192</v>
      </c>
      <c r="S4">
        <f>=Q4*(1+T4)</f>
        <v>2.83619718309859</v>
      </c>
      <c r="T4" s="64">
        <v>0.3</v>
      </c>
      <c r="U4">
        <f>=S4*0.92</f>
        <v>2.6093014084507</v>
      </c>
      <c r="V4">
        <f>=S4*0.9</f>
        <v>2.55257746478873</v>
      </c>
      <c r="W4">
        <f>=S4*0.95</f>
        <v>2.69438732394366</v>
      </c>
      <c r="X4">
        <f>=S4*0.92</f>
        <v>2.6093014084507</v>
      </c>
      <c r="Y4">
        <f>=S4*0.95</f>
        <v>2.69438732394366</v>
      </c>
      <c r="Z4">
        <f>=S4*0.97</f>
        <v>2.75111126760563</v>
      </c>
      <c r="AA4" t="s">
        <v>224</v>
      </c>
      <c r="AB4" t="s">
        <v>225</v>
      </c>
    </row>
    <row r="5" spans="1:28">
      <c r="A5" t="s">
        <v>227</v>
      </c>
      <c r="E5" t="s">
        <v>223</v>
      </c>
      <c r="H5">
        <v>11.5</v>
      </c>
      <c r="I5">
        <f>=IF(ISNUMBER(H5),H5*((1000/K5/L5)*100),G5)</f>
        <v>20.7207207207207</v>
      </c>
      <c r="J5">
        <f>=((1000/K5/L5)*100)</f>
        <v>1.8018018018018</v>
      </c>
      <c r="K5">
        <v>150</v>
      </c>
      <c r="L5">
        <v>370</v>
      </c>
      <c r="M5">
        <v>7</v>
      </c>
      <c r="N5">
        <f>=M5/O5</f>
        <v>0.985915492957746</v>
      </c>
      <c r="O5">
        <v>7.1</v>
      </c>
      <c r="P5">
        <f>=(I5+M5)/O5</f>
        <v>3.90432686207334</v>
      </c>
      <c r="Q5">
        <f>=P5/((1000/K5/L5)*100)</f>
        <v>2.1669014084507</v>
      </c>
      <c r="R5">
        <f>=P5*(1+T5)</f>
        <v>5.07562492069534</v>
      </c>
      <c r="S5">
        <f>=Q5*(1+T5)</f>
        <v>2.81697183098592</v>
      </c>
      <c r="T5" s="64">
        <v>0.3</v>
      </c>
      <c r="U5">
        <f>=S5*0.92</f>
        <v>2.59161408450704</v>
      </c>
      <c r="V5">
        <f>=S5*0.9</f>
        <v>2.53527464788732</v>
      </c>
      <c r="W5">
        <f>=S5*0.95</f>
        <v>2.67612323943662</v>
      </c>
      <c r="X5">
        <f>=S5*0.92</f>
        <v>2.59161408450704</v>
      </c>
      <c r="Y5">
        <f>=S5*0.95</f>
        <v>2.67612323943662</v>
      </c>
      <c r="Z5">
        <f>=S5*0.97</f>
        <v>2.73246267605634</v>
      </c>
      <c r="AA5" t="s">
        <v>224</v>
      </c>
      <c r="AB5" t="s">
        <v>225</v>
      </c>
    </row>
    <row r="6" spans="1:28">
      <c r="A6" t="s">
        <v>228</v>
      </c>
      <c r="E6" t="s">
        <v>223</v>
      </c>
      <c r="H6">
        <v>11.5</v>
      </c>
      <c r="I6">
        <f>=IF(ISNUMBER(H6),H6*((1000/K6/L6)*100),G6)</f>
        <v>20.1754385964912</v>
      </c>
      <c r="J6">
        <f>=((1000/K6/L6)*100)</f>
        <v>1.75438596491228</v>
      </c>
      <c r="K6">
        <v>150</v>
      </c>
      <c r="L6">
        <v>380</v>
      </c>
      <c r="M6">
        <v>7</v>
      </c>
      <c r="N6">
        <f>=M6/O6</f>
        <v>0.985915492957746</v>
      </c>
      <c r="O6">
        <v>7.1</v>
      </c>
      <c r="P6">
        <f>=(I6+M6)/O6</f>
        <v>3.82752656288609</v>
      </c>
      <c r="Q6">
        <f>=P6/((1000/K6/L6)*100)</f>
        <v>2.18169014084507</v>
      </c>
      <c r="R6">
        <f>=P6*(1+T6)</f>
        <v>4.97578453175192</v>
      </c>
      <c r="S6">
        <f>=Q6*(1+T6)</f>
        <v>2.83619718309859</v>
      </c>
      <c r="T6" s="64">
        <v>0.3</v>
      </c>
      <c r="U6">
        <f>=S6*0.92</f>
        <v>2.6093014084507</v>
      </c>
      <c r="V6">
        <f>=S6*0.9</f>
        <v>2.55257746478873</v>
      </c>
      <c r="W6">
        <f>=S6*0.95</f>
        <v>2.69438732394366</v>
      </c>
      <c r="X6">
        <f>=S6*0.92</f>
        <v>2.6093014084507</v>
      </c>
      <c r="Y6">
        <f>=S6*0.95</f>
        <v>2.69438732394366</v>
      </c>
      <c r="Z6">
        <f>=S6*0.97</f>
        <v>2.75111126760563</v>
      </c>
      <c r="AA6" t="s">
        <v>224</v>
      </c>
      <c r="AB6" t="s">
        <v>225</v>
      </c>
    </row>
    <row r="7" spans="1:28">
      <c r="A7" t="s">
        <v>229</v>
      </c>
      <c r="E7" t="s">
        <v>223</v>
      </c>
      <c r="H7">
        <v>11.5</v>
      </c>
      <c r="I7">
        <f>=IF(ISNUMBER(H7),H7*((1000/K7/L7)*100),G7)</f>
        <v>20.1754385964912</v>
      </c>
      <c r="J7">
        <f>=((1000/K7/L7)*100)</f>
        <v>1.75438596491228</v>
      </c>
      <c r="K7">
        <v>150</v>
      </c>
      <c r="L7">
        <v>380</v>
      </c>
      <c r="M7">
        <v>7</v>
      </c>
      <c r="N7">
        <f>=M7/O7</f>
        <v>0.985915492957746</v>
      </c>
      <c r="O7">
        <v>7.1</v>
      </c>
      <c r="P7">
        <f>=(I7+M7)/O7</f>
        <v>3.82752656288609</v>
      </c>
      <c r="Q7">
        <f>=P7/((1000/K7/L7)*100)</f>
        <v>2.18169014084507</v>
      </c>
      <c r="R7">
        <f>=P7*(1+T7)</f>
        <v>4.97578453175192</v>
      </c>
      <c r="S7">
        <f>=Q7*(1+T7)</f>
        <v>2.83619718309859</v>
      </c>
      <c r="T7" s="64">
        <v>0.3</v>
      </c>
      <c r="U7">
        <f>=S7*0.92</f>
        <v>2.6093014084507</v>
      </c>
      <c r="V7">
        <f>=S7*0.9</f>
        <v>2.55257746478873</v>
      </c>
      <c r="W7">
        <f>=S7*0.95</f>
        <v>2.69438732394366</v>
      </c>
      <c r="X7">
        <f>=S7*0.92</f>
        <v>2.6093014084507</v>
      </c>
      <c r="Y7">
        <f>=S7*0.95</f>
        <v>2.69438732394366</v>
      </c>
      <c r="Z7">
        <f>=S7*0.97</f>
        <v>2.75111126760563</v>
      </c>
      <c r="AA7" t="s">
        <v>224</v>
      </c>
      <c r="AB7" t="s">
        <v>225</v>
      </c>
    </row>
    <row r="8" spans="1:28">
      <c r="A8" t="s">
        <v>230</v>
      </c>
      <c r="E8" t="s">
        <v>223</v>
      </c>
      <c r="H8">
        <v>7.5</v>
      </c>
      <c r="I8">
        <f>=IF(ISNUMBER(H8),H8*((1000/K8/L8)*100),G8)</f>
        <v>13.1578947368421</v>
      </c>
      <c r="J8">
        <f>=((1000/K8/L8)*100)</f>
        <v>1.75438596491228</v>
      </c>
      <c r="K8">
        <v>150</v>
      </c>
      <c r="L8">
        <v>380</v>
      </c>
      <c r="M8">
        <v>7</v>
      </c>
      <c r="N8">
        <f>=M8/O8</f>
        <v>0.985915492957746</v>
      </c>
      <c r="O8">
        <v>7.1</v>
      </c>
      <c r="P8">
        <f>=(I8+M8)/O8</f>
        <v>2.83914010378058</v>
      </c>
      <c r="Q8">
        <f>=P8/((1000/K8/L8)*100)</f>
        <v>1.61830985915493</v>
      </c>
      <c r="R8">
        <f>=P8*(1+T8)</f>
        <v>3.69088213491475</v>
      </c>
      <c r="S8">
        <f>=Q8*(1+T8)</f>
        <v>2.10380281690141</v>
      </c>
      <c r="T8" s="64">
        <v>0.3</v>
      </c>
      <c r="U8">
        <f>=S8*0.92</f>
        <v>1.9354985915493</v>
      </c>
      <c r="V8">
        <f>=S8*0.9</f>
        <v>1.89342253521127</v>
      </c>
      <c r="W8">
        <f>=S8*0.95</f>
        <v>1.99861267605634</v>
      </c>
      <c r="X8">
        <f>=S8*0.92</f>
        <v>1.9354985915493</v>
      </c>
      <c r="Y8">
        <f>=S8*0.95</f>
        <v>1.99861267605634</v>
      </c>
      <c r="Z8">
        <f>=S8*0.97</f>
        <v>2.04068873239437</v>
      </c>
      <c r="AA8" t="s">
        <v>224</v>
      </c>
      <c r="AB8" t="s">
        <v>225</v>
      </c>
    </row>
    <row r="9" spans="1:28">
      <c r="A9" t="s">
        <v>231</v>
      </c>
      <c r="E9" t="s">
        <v>223</v>
      </c>
      <c r="H9">
        <v>7.5</v>
      </c>
      <c r="I9">
        <f>=IF(ISNUMBER(H9),H9*((1000/K9/L9)*100),G9)</f>
        <v>13.1578947368421</v>
      </c>
      <c r="J9">
        <f>=((1000/K9/L9)*100)</f>
        <v>1.75438596491228</v>
      </c>
      <c r="K9">
        <v>150</v>
      </c>
      <c r="L9">
        <v>380</v>
      </c>
      <c r="M9">
        <v>7</v>
      </c>
      <c r="N9">
        <f>=M9/O9</f>
        <v>0.985915492957746</v>
      </c>
      <c r="O9">
        <v>7.1</v>
      </c>
      <c r="P9">
        <f>=(I9+M9)/O9</f>
        <v>2.83914010378058</v>
      </c>
      <c r="Q9">
        <f>=P9/((1000/K9/L9)*100)</f>
        <v>1.61830985915493</v>
      </c>
      <c r="R9">
        <f>=P9*(1+T9)</f>
        <v>3.69088213491475</v>
      </c>
      <c r="S9">
        <f>=Q9*(1+T9)</f>
        <v>2.10380281690141</v>
      </c>
      <c r="T9" s="64">
        <v>0.3</v>
      </c>
      <c r="U9">
        <f>=S9*0.92</f>
        <v>1.9354985915493</v>
      </c>
      <c r="V9">
        <f>=S9*0.9</f>
        <v>1.89342253521127</v>
      </c>
      <c r="W9">
        <f>=S9*0.95</f>
        <v>1.99861267605634</v>
      </c>
      <c r="X9">
        <f>=S9*0.92</f>
        <v>1.9354985915493</v>
      </c>
      <c r="Y9">
        <f>=S9*0.95</f>
        <v>1.99861267605634</v>
      </c>
      <c r="Z9">
        <f>=S9*0.97</f>
        <v>2.04068873239437</v>
      </c>
      <c r="AA9" t="s">
        <v>224</v>
      </c>
      <c r="AB9" t="s">
        <v>225</v>
      </c>
    </row>
    <row r="10" spans="1:26">
      <c r="A10" t="s">
        <v>232</v>
      </c>
      <c r="E10" t="s">
        <v>233</v>
      </c>
      <c r="F10" t="s">
        <v>234</v>
      </c>
      <c r="H10">
        <v>7</v>
      </c>
      <c r="I10">
        <f>=IF(ISNUMBER(H10),H10*((1000/K10/L10)*100),G10)</f>
        <v>35.8974358974359</v>
      </c>
      <c r="J10">
        <f>=((1000/K10/L10)*100)</f>
        <v>5.12820512820513</v>
      </c>
      <c r="K10">
        <v>150</v>
      </c>
      <c r="L10">
        <v>130</v>
      </c>
      <c r="M10">
        <v>7</v>
      </c>
      <c r="N10">
        <f>=M10/O10</f>
        <v>0.985915492957746</v>
      </c>
      <c r="O10">
        <v>7.1</v>
      </c>
      <c r="P10">
        <f>=(I10+M10)/O10</f>
        <v>6.04189237992055</v>
      </c>
      <c r="Q10">
        <f>=P10/((1000/K10/L10)*100)</f>
        <v>1.17816901408451</v>
      </c>
      <c r="R10">
        <f>=P10*(1+T10)</f>
        <v>7.85446009389671</v>
      </c>
      <c r="S10">
        <f>=Q10*(1+T10)</f>
        <v>1.53161971830986</v>
      </c>
      <c r="T10" s="64">
        <v>0.3</v>
      </c>
      <c r="U10">
        <f>=S10*0.92</f>
        <v>1.40909014084507</v>
      </c>
      <c r="V10">
        <f>=S10*0.9</f>
        <v>1.37845774647887</v>
      </c>
      <c r="W10">
        <f>=S10*0.95</f>
        <v>1.45503873239437</v>
      </c>
      <c r="X10">
        <f>=S10*0.92</f>
        <v>1.40909014084507</v>
      </c>
      <c r="Y10">
        <f>=S10*0.95</f>
        <v>1.45503873239437</v>
      </c>
      <c r="Z10">
        <f>=S10*0.97</f>
        <v>1.48567112676056</v>
      </c>
    </row>
    <row r="11" spans="1:26">
      <c r="A11" t="s">
        <v>235</v>
      </c>
      <c r="E11" t="s">
        <v>233</v>
      </c>
      <c r="F11" t="s">
        <v>234</v>
      </c>
      <c r="H11">
        <v>7</v>
      </c>
      <c r="I11">
        <f>=IF(ISNUMBER(H11),H11*((1000/K11/L11)*100),G11)</f>
        <v>35.8974358974359</v>
      </c>
      <c r="J11">
        <f>=((1000/K11/L11)*100)</f>
        <v>5.12820512820513</v>
      </c>
      <c r="K11">
        <v>150</v>
      </c>
      <c r="L11">
        <v>130</v>
      </c>
      <c r="M11">
        <v>7</v>
      </c>
      <c r="N11">
        <f>=M11/O11</f>
        <v>0.985915492957746</v>
      </c>
      <c r="O11">
        <v>7.1</v>
      </c>
      <c r="P11">
        <f>=(I11+M11)/O11</f>
        <v>6.04189237992055</v>
      </c>
      <c r="Q11">
        <f>=P11/((1000/K11/L11)*100)</f>
        <v>1.17816901408451</v>
      </c>
      <c r="R11">
        <f>=P11*(1+T11)</f>
        <v>7.85446009389671</v>
      </c>
      <c r="S11">
        <f>=Q11*(1+T11)</f>
        <v>1.53161971830986</v>
      </c>
      <c r="T11" s="64">
        <v>0.3</v>
      </c>
      <c r="U11">
        <f>=S11*0.92</f>
        <v>1.40909014084507</v>
      </c>
      <c r="V11">
        <f>=S11*0.9</f>
        <v>1.37845774647887</v>
      </c>
      <c r="W11">
        <f>=S11*0.95</f>
        <v>1.45503873239437</v>
      </c>
      <c r="X11">
        <f>=S11*0.92</f>
        <v>1.40909014084507</v>
      </c>
      <c r="Y11">
        <f>=S11*0.95</f>
        <v>1.45503873239437</v>
      </c>
      <c r="Z11">
        <f>=S11*0.97</f>
        <v>1.48567112676056</v>
      </c>
    </row>
    <row r="12" spans="1:26">
      <c r="A12" t="s">
        <v>236</v>
      </c>
      <c r="E12" t="s">
        <v>233</v>
      </c>
      <c r="F12" t="s">
        <v>234</v>
      </c>
      <c r="H12">
        <v>11</v>
      </c>
      <c r="I12">
        <f>=IF(ISNUMBER(H12),H12*((1000/K12/L12)*100),G12)</f>
        <v>52.3186682520808</v>
      </c>
      <c r="J12">
        <f>=((1000/K12/L12)*100)</f>
        <v>4.75624256837099</v>
      </c>
      <c r="K12">
        <v>145</v>
      </c>
      <c r="L12">
        <v>145</v>
      </c>
      <c r="M12">
        <v>7</v>
      </c>
      <c r="N12">
        <f>=M12/O12</f>
        <v>0.985915492957746</v>
      </c>
      <c r="O12">
        <v>7.1</v>
      </c>
      <c r="P12">
        <f>=(I12+M12)/O12</f>
        <v>8.35474200733533</v>
      </c>
      <c r="Q12">
        <f>=P12/((1000/K12/L12)*100)</f>
        <v>1.75658450704225</v>
      </c>
      <c r="R12">
        <f>=P12*(1+T12)</f>
        <v>10.8611646095359</v>
      </c>
      <c r="S12">
        <f>=Q12*(1+T12)</f>
        <v>2.28355985915493</v>
      </c>
      <c r="T12" s="64">
        <v>0.3</v>
      </c>
      <c r="U12">
        <f>=S12*0.92</f>
        <v>2.10087507042254</v>
      </c>
      <c r="V12">
        <f>=S12*0.9</f>
        <v>2.05520387323944</v>
      </c>
      <c r="W12">
        <f>=S12*0.95</f>
        <v>2.16938186619718</v>
      </c>
      <c r="X12">
        <f>=S12*0.92</f>
        <v>2.10087507042254</v>
      </c>
      <c r="Y12">
        <f>=S12*0.95</f>
        <v>2.16938186619718</v>
      </c>
      <c r="Z12">
        <f>=S12*0.97</f>
        <v>2.21505306338028</v>
      </c>
    </row>
    <row r="13" spans="1:26">
      <c r="A13" t="s">
        <v>237</v>
      </c>
      <c r="E13" t="s">
        <v>233</v>
      </c>
      <c r="F13" t="s">
        <v>234</v>
      </c>
      <c r="H13">
        <v>7.9</v>
      </c>
      <c r="I13">
        <f>=IF(ISNUMBER(H13),H13*((1000/K13/L13)*100),G13)</f>
        <v>45.4022988505747</v>
      </c>
      <c r="J13">
        <f>=((1000/K13/L13)*100)</f>
        <v>5.74712643678161</v>
      </c>
      <c r="K13">
        <v>120</v>
      </c>
      <c r="L13">
        <v>145</v>
      </c>
      <c r="M13">
        <v>7</v>
      </c>
      <c r="N13">
        <f>=M13/O13</f>
        <v>0.985915492957746</v>
      </c>
      <c r="O13">
        <v>7.1</v>
      </c>
      <c r="P13">
        <f>=(I13+M13)/O13</f>
        <v>7.38060547191193</v>
      </c>
      <c r="Q13">
        <f>=P13/((1000/K13/L13)*100)</f>
        <v>1.28422535211268</v>
      </c>
      <c r="R13">
        <f>=P13*(1+T13)</f>
        <v>9.59478711348551</v>
      </c>
      <c r="S13">
        <f>=Q13*(1+T13)</f>
        <v>1.66949295774648</v>
      </c>
      <c r="T13" s="64">
        <v>0.3</v>
      </c>
      <c r="U13">
        <f>=S13*0.92</f>
        <v>1.53593352112676</v>
      </c>
      <c r="V13">
        <f>=S13*0.9</f>
        <v>1.50254366197183</v>
      </c>
      <c r="W13">
        <f>=S13*0.95</f>
        <v>1.58601830985915</v>
      </c>
      <c r="X13">
        <f>=S13*0.92</f>
        <v>1.53593352112676</v>
      </c>
      <c r="Y13">
        <f>=S13*0.95</f>
        <v>1.58601830985915</v>
      </c>
      <c r="Z13">
        <f>=S13*0.97</f>
        <v>1.61940816901408</v>
      </c>
    </row>
    <row r="14" spans="1:26">
      <c r="A14" t="s">
        <v>238</v>
      </c>
      <c r="E14" t="s">
        <v>233</v>
      </c>
      <c r="F14" t="s">
        <v>234</v>
      </c>
      <c r="H14">
        <v>9.9</v>
      </c>
      <c r="I14">
        <f>=IF(ISNUMBER(H14),H14*((1000/K14/L14)*100),G14)</f>
        <v>52.5198938992042</v>
      </c>
      <c r="J14">
        <f>=((1000/K14/L14)*100)</f>
        <v>5.30503978779841</v>
      </c>
      <c r="K14">
        <v>145</v>
      </c>
      <c r="L14">
        <v>130</v>
      </c>
      <c r="M14">
        <v>7</v>
      </c>
      <c r="N14">
        <f>=M14/O14</f>
        <v>0.985915492957746</v>
      </c>
      <c r="O14">
        <v>7.1</v>
      </c>
      <c r="P14">
        <f>=(I14+M14)/O14</f>
        <v>8.38308364777525</v>
      </c>
      <c r="Q14">
        <f>=P14/((1000/K14/L14)*100)</f>
        <v>1.58021126760563</v>
      </c>
      <c r="R14">
        <f>=P14*(1+T14)</f>
        <v>10.8980087421078</v>
      </c>
      <c r="S14">
        <f>=Q14*(1+T14)</f>
        <v>2.05427464788732</v>
      </c>
      <c r="T14" s="64">
        <v>0.3</v>
      </c>
      <c r="U14">
        <f>=S14*0.92</f>
        <v>1.88993267605634</v>
      </c>
      <c r="V14">
        <f>=S14*0.9</f>
        <v>1.84884718309859</v>
      </c>
      <c r="W14">
        <f>=S14*0.95</f>
        <v>1.95156091549296</v>
      </c>
      <c r="X14">
        <f>=S14*0.92</f>
        <v>1.88993267605634</v>
      </c>
      <c r="Y14">
        <f>=S14*0.95</f>
        <v>1.95156091549296</v>
      </c>
      <c r="Z14">
        <f>=S14*0.97</f>
        <v>1.9926464084507</v>
      </c>
    </row>
    <row r="15" spans="1:26">
      <c r="A15" t="s">
        <v>239</v>
      </c>
      <c r="E15" t="s">
        <v>95</v>
      </c>
      <c r="F15" t="s">
        <v>240</v>
      </c>
      <c r="G15">
        <v>26</v>
      </c>
      <c r="I15">
        <f>=IF(ISNUMBER(H15),H15*((1000/K15/L15)*100),G15)</f>
        <v>26</v>
      </c>
      <c r="J15">
        <f>=((1000/K15/L15)*100)</f>
        <v>2.16216216216216</v>
      </c>
      <c r="K15">
        <v>185</v>
      </c>
      <c r="L15">
        <v>250</v>
      </c>
      <c r="M15">
        <v>7</v>
      </c>
      <c r="N15">
        <f>=M15/O15</f>
        <v>0.985915492957746</v>
      </c>
      <c r="O15">
        <v>7.1</v>
      </c>
      <c r="P15">
        <f>=(I15+M15)/O15</f>
        <v>4.64788732394366</v>
      </c>
      <c r="Q15">
        <f>=P15/((1000/K15/L15)*100)</f>
        <v>2.14964788732394</v>
      </c>
      <c r="R15">
        <f>=P15*(1+T15)</f>
        <v>6.04225352112676</v>
      </c>
      <c r="S15">
        <f>=Q15*(1+T15)</f>
        <v>2.79454225352113</v>
      </c>
      <c r="T15" s="64">
        <v>0.3</v>
      </c>
      <c r="U15">
        <f>=S15*0.92</f>
        <v>2.57097887323944</v>
      </c>
      <c r="V15">
        <f>=S15*0.9</f>
        <v>2.51508802816901</v>
      </c>
      <c r="W15">
        <f>=S15*0.95</f>
        <v>2.65481514084507</v>
      </c>
      <c r="X15">
        <f>=S15*0.92</f>
        <v>2.57097887323944</v>
      </c>
      <c r="Y15">
        <f>=S15*0.95</f>
        <v>2.65481514084507</v>
      </c>
      <c r="Z15">
        <f>=S15*0.97</f>
        <v>2.71070598591549</v>
      </c>
    </row>
    <row r="16" spans="9:26">
      <c r="I16">
        <f>=IF(ISNUMBER(H16),H16*((1000/K16/L16)*100),G16)</f>
        <v>0</v>
      </c>
      <c r="J16">
        <f>=((1000/K16/L16)*100)</f>
        <v>1.93050193050193</v>
      </c>
      <c r="K16">
        <v>185</v>
      </c>
      <c r="L16">
        <v>280</v>
      </c>
      <c r="M16">
        <v>7</v>
      </c>
      <c r="N16">
        <f>=M16/O16</f>
        <v>0.985915492957746</v>
      </c>
      <c r="O16">
        <v>7.1</v>
      </c>
      <c r="P16">
        <f>=(I16+M16)/O16</f>
        <v>0.985915492957746</v>
      </c>
      <c r="Q16">
        <f>=P16/((1000/K16/L16)*100)</f>
        <v>0.510704225352113</v>
      </c>
      <c r="R16">
        <f>=P16*(1+T16)</f>
        <v>1.28169014084507</v>
      </c>
      <c r="S16">
        <f>=Q16*(1+T16)</f>
        <v>0.663915492957747</v>
      </c>
      <c r="T16" s="64">
        <v>0.3</v>
      </c>
      <c r="U16">
        <f>=S16*0.92</f>
        <v>0.610802253521127</v>
      </c>
      <c r="V16">
        <f>=S16*0.9</f>
        <v>0.597523943661972</v>
      </c>
      <c r="W16">
        <f>=S16*0.95</f>
        <v>0.630719718309859</v>
      </c>
      <c r="X16">
        <f>=S16*0.92</f>
        <v>0.610802253521127</v>
      </c>
      <c r="Y16">
        <f>=S16*0.95</f>
        <v>0.630719718309859</v>
      </c>
      <c r="Z16">
        <f>=S16*0.97</f>
        <v>0.643998028169014</v>
      </c>
    </row>
    <row r="17" spans="9:26">
      <c r="I17">
        <f>=IF(ISNUMBER(H17),H17*((1000/K17/L17)*100),G17)</f>
        <v>0</v>
      </c>
      <c r="J17">
        <f>=((1000/K17/L17)*100)</f>
        <v>1.93050193050193</v>
      </c>
      <c r="K17">
        <v>185</v>
      </c>
      <c r="L17">
        <v>280</v>
      </c>
      <c r="M17">
        <v>7</v>
      </c>
      <c r="N17">
        <f>=M17/O17</f>
        <v>0.985915492957746</v>
      </c>
      <c r="O17">
        <v>7.1</v>
      </c>
      <c r="P17">
        <f>=(I17+M17)/O17</f>
        <v>0.985915492957746</v>
      </c>
      <c r="Q17">
        <f>=P17/((1000/K17/L17)*100)</f>
        <v>0.510704225352113</v>
      </c>
      <c r="R17">
        <f>=P17*(1+T17)</f>
        <v>1.28169014084507</v>
      </c>
      <c r="S17">
        <f>=Q17*(1+T17)</f>
        <v>0.663915492957747</v>
      </c>
      <c r="T17" s="64">
        <v>0.3</v>
      </c>
      <c r="U17">
        <f>=S17*0.92</f>
        <v>0.610802253521127</v>
      </c>
      <c r="V17">
        <f>=S17*0.9</f>
        <v>0.597523943661972</v>
      </c>
      <c r="W17">
        <f>=S17*0.95</f>
        <v>0.630719718309859</v>
      </c>
      <c r="X17">
        <f>=S17*0.92</f>
        <v>0.610802253521127</v>
      </c>
      <c r="Y17">
        <f>=S17*0.95</f>
        <v>0.630719718309859</v>
      </c>
      <c r="Z17">
        <f>=S17*0.97</f>
        <v>0.643998028169014</v>
      </c>
    </row>
    <row r="18" spans="9:26">
      <c r="I18">
        <f>=IF(ISNUMBER(H18),H18*((1000/K18/L18)*100),G18)</f>
        <v>0</v>
      </c>
      <c r="J18">
        <f>=((1000/K18/L18)*100)</f>
        <v>1.93050193050193</v>
      </c>
      <c r="K18">
        <v>185</v>
      </c>
      <c r="L18">
        <v>280</v>
      </c>
      <c r="M18">
        <v>7</v>
      </c>
      <c r="N18">
        <f>=M18/O18</f>
        <v>0.985915492957746</v>
      </c>
      <c r="O18">
        <v>7.1</v>
      </c>
      <c r="P18">
        <f>=(I18+M18)/O18</f>
        <v>0.985915492957746</v>
      </c>
      <c r="Q18">
        <f>=P18/((1000/K18/L18)*100)</f>
        <v>0.510704225352113</v>
      </c>
      <c r="R18">
        <f>=P18*(1+T18)</f>
        <v>1.28169014084507</v>
      </c>
      <c r="S18">
        <f>=Q18*(1+T18)</f>
        <v>0.663915492957747</v>
      </c>
      <c r="T18" s="64">
        <v>0.3</v>
      </c>
      <c r="U18">
        <f>=S18*0.92</f>
        <v>0.610802253521127</v>
      </c>
      <c r="V18">
        <f>=S18*0.9</f>
        <v>0.597523943661972</v>
      </c>
      <c r="W18">
        <f>=S18*0.95</f>
        <v>0.630719718309859</v>
      </c>
      <c r="X18">
        <f>=S18*0.92</f>
        <v>0.610802253521127</v>
      </c>
      <c r="Y18">
        <f>=S18*0.95</f>
        <v>0.630719718309859</v>
      </c>
      <c r="Z18">
        <f>=S18*0.97</f>
        <v>0.643998028169014</v>
      </c>
    </row>
    <row r="19" spans="9:26">
      <c r="I19">
        <f>=IF(ISNUMBER(H19),H19*((1000/K19/L19)*100),G19)</f>
        <v>0</v>
      </c>
      <c r="J19">
        <f>=((1000/K19/L19)*100)</f>
        <v>1.93050193050193</v>
      </c>
      <c r="K19">
        <v>185</v>
      </c>
      <c r="L19">
        <v>280</v>
      </c>
      <c r="M19">
        <v>7</v>
      </c>
      <c r="N19">
        <f>=M19/O19</f>
        <v>0.979020979020979</v>
      </c>
      <c r="O19">
        <v>7.15</v>
      </c>
      <c r="P19">
        <f>=(I19+M19)/O19</f>
        <v>0.979020979020979</v>
      </c>
      <c r="Q19">
        <f>=P19/((1000/K19/L19)*100)</f>
        <v>0.507132867132867</v>
      </c>
      <c r="R19">
        <f>=P19*(1+T19)</f>
        <v>1.27272727272727</v>
      </c>
      <c r="S19">
        <f>=Q19*(1+T19)</f>
        <v>0.659272727272727</v>
      </c>
      <c r="T19" s="64">
        <v>0.3</v>
      </c>
      <c r="U19">
        <f>=S19*0.92</f>
        <v>0.606530909090909</v>
      </c>
      <c r="V19">
        <f>=S19*0.9</f>
        <v>0.593345454545455</v>
      </c>
      <c r="W19">
        <f>=S19*0.95</f>
        <v>0.626309090909091</v>
      </c>
      <c r="X19">
        <f>=S19*0.92</f>
        <v>0.606530909090909</v>
      </c>
      <c r="Y19">
        <f>=S19*0.95</f>
        <v>0.626309090909091</v>
      </c>
      <c r="Z19">
        <f>=S19*0.97</f>
        <v>0.639494545454545</v>
      </c>
    </row>
    <row r="20" spans="9:26">
      <c r="I20">
        <f>=IF(ISNUMBER(H20),H20*((1000/K20/L20)*100),G20)</f>
        <v>0</v>
      </c>
      <c r="J20">
        <f>=((1000/K20/L20)*100)</f>
        <v>1.93050193050193</v>
      </c>
      <c r="K20">
        <v>185</v>
      </c>
      <c r="L20">
        <v>280</v>
      </c>
      <c r="M20">
        <v>7</v>
      </c>
      <c r="N20">
        <f>=M20/O20</f>
        <v>0.979020979020979</v>
      </c>
      <c r="O20">
        <v>7.15</v>
      </c>
      <c r="P20">
        <f>=(I20+M20)/O20</f>
        <v>0.979020979020979</v>
      </c>
      <c r="Q20">
        <f>=P20/((1000/K20/L20)*100)</f>
        <v>0.507132867132867</v>
      </c>
      <c r="R20">
        <f>=P20*(1+T20)</f>
        <v>1.27272727272727</v>
      </c>
      <c r="S20">
        <f>=Q20*(1+T20)</f>
        <v>0.659272727272727</v>
      </c>
      <c r="T20" s="64">
        <v>0.3</v>
      </c>
      <c r="U20">
        <f>=S20*0.92</f>
        <v>0.606530909090909</v>
      </c>
      <c r="V20">
        <f>=S20*0.9</f>
        <v>0.593345454545455</v>
      </c>
      <c r="W20">
        <f>=S20*0.95</f>
        <v>0.626309090909091</v>
      </c>
      <c r="X20">
        <f>=S20*0.92</f>
        <v>0.606530909090909</v>
      </c>
      <c r="Y20">
        <f>=S20*0.95</f>
        <v>0.626309090909091</v>
      </c>
      <c r="Z20">
        <f>=S20*0.97</f>
        <v>0.639494545454545</v>
      </c>
    </row>
    <row r="21" spans="9:26">
      <c r="I21">
        <f>=IF(ISNUMBER(H21),H21*((1000/K21/L21)*100),G21)</f>
        <v>0</v>
      </c>
      <c r="J21">
        <f>=((1000/K21/L21)*100)</f>
        <v>1.93050193050193</v>
      </c>
      <c r="K21">
        <v>185</v>
      </c>
      <c r="L21">
        <v>280</v>
      </c>
      <c r="M21">
        <v>7</v>
      </c>
      <c r="N21">
        <f>=M21/O21</f>
        <v>0.979020979020979</v>
      </c>
      <c r="O21">
        <v>7.15</v>
      </c>
      <c r="P21">
        <f>=(I21+M21)/O21</f>
        <v>0.979020979020979</v>
      </c>
      <c r="Q21">
        <f>=P21/((1000/K21/L21)*100)</f>
        <v>0.507132867132867</v>
      </c>
      <c r="R21">
        <f>=P21*(1+T21)</f>
        <v>1.27272727272727</v>
      </c>
      <c r="S21">
        <f>=Q21*(1+T21)</f>
        <v>0.659272727272727</v>
      </c>
      <c r="T21" s="64">
        <v>0.3</v>
      </c>
      <c r="U21">
        <f>=S21*0.92</f>
        <v>0.606530909090909</v>
      </c>
      <c r="V21">
        <f>=S21*0.9</f>
        <v>0.593345454545455</v>
      </c>
      <c r="W21">
        <f>=S21*0.95</f>
        <v>0.626309090909091</v>
      </c>
      <c r="X21">
        <f>=S21*0.92</f>
        <v>0.606530909090909</v>
      </c>
      <c r="Y21">
        <f>=S21*0.95</f>
        <v>0.626309090909091</v>
      </c>
      <c r="Z21">
        <f>=S21*0.97</f>
        <v>0.639494545454545</v>
      </c>
    </row>
    <row r="22" spans="9:26">
      <c r="I22">
        <f>=IF(ISNUMBER(H22),H22*((1000/K22/L22)*100),G22)</f>
        <v>0</v>
      </c>
      <c r="J22">
        <f>=((1000/K22/L22)*100)</f>
        <v>1.93050193050193</v>
      </c>
      <c r="K22">
        <v>185</v>
      </c>
      <c r="L22">
        <v>280</v>
      </c>
      <c r="M22">
        <v>7</v>
      </c>
      <c r="N22">
        <f>=M22/O22</f>
        <v>0.979020979020979</v>
      </c>
      <c r="O22">
        <v>7.15</v>
      </c>
      <c r="P22">
        <f>=(I22+M22)/O22</f>
        <v>0.979020979020979</v>
      </c>
      <c r="Q22">
        <f>=P22/((1000/K22/L22)*100)</f>
        <v>0.507132867132867</v>
      </c>
      <c r="R22">
        <f>=P22*(1+T22)</f>
        <v>1.27272727272727</v>
      </c>
      <c r="S22">
        <f>=Q22*(1+T22)</f>
        <v>0.659272727272727</v>
      </c>
      <c r="T22" s="64">
        <v>0.3</v>
      </c>
      <c r="U22">
        <f>=S22*0.92</f>
        <v>0.606530909090909</v>
      </c>
      <c r="V22">
        <f>=S22*0.9</f>
        <v>0.593345454545455</v>
      </c>
      <c r="W22">
        <f>=S22*0.95</f>
        <v>0.626309090909091</v>
      </c>
      <c r="X22">
        <f>=S22*0.92</f>
        <v>0.606530909090909</v>
      </c>
      <c r="Y22">
        <f>=S22*0.95</f>
        <v>0.626309090909091</v>
      </c>
      <c r="Z22">
        <f>=S22*0.97</f>
        <v>0.639494545454545</v>
      </c>
    </row>
    <row r="23" spans="9:26">
      <c r="I23">
        <f>=IF(ISNUMBER(H23),H23*((1000/K23/L23)*100),G23)</f>
        <v>0</v>
      </c>
      <c r="J23">
        <f>=((1000/K23/L23)*100)</f>
        <v>1.93050193050193</v>
      </c>
      <c r="K23">
        <v>185</v>
      </c>
      <c r="L23">
        <v>280</v>
      </c>
      <c r="M23">
        <v>7</v>
      </c>
      <c r="N23">
        <f>=M23/O23</f>
        <v>0.979020979020979</v>
      </c>
      <c r="O23">
        <v>7.15</v>
      </c>
      <c r="P23">
        <f>=(I23+M23)/O23</f>
        <v>0.979020979020979</v>
      </c>
      <c r="Q23">
        <f>=P23/((1000/K23/L23)*100)</f>
        <v>0.507132867132867</v>
      </c>
      <c r="R23">
        <f>=P23*(1+T23)</f>
        <v>1.27272727272727</v>
      </c>
      <c r="S23">
        <f>=Q23*(1+T23)</f>
        <v>0.659272727272727</v>
      </c>
      <c r="T23" s="64">
        <v>0.3</v>
      </c>
      <c r="U23">
        <f>=S23*0.92</f>
        <v>0.606530909090909</v>
      </c>
      <c r="V23">
        <f>=S23*0.9</f>
        <v>0.593345454545455</v>
      </c>
      <c r="W23">
        <f>=S23*0.95</f>
        <v>0.626309090909091</v>
      </c>
      <c r="X23">
        <f>=S23*0.92</f>
        <v>0.606530909090909</v>
      </c>
      <c r="Y23">
        <f>=S23*0.95</f>
        <v>0.626309090909091</v>
      </c>
      <c r="Z23">
        <f>=S23*0.97</f>
        <v>0.639494545454545</v>
      </c>
    </row>
  </sheetData>
</worksheet>
</file>

<file path=xl/worksheets/sheet4.xml><?xml version="1.0" encoding="utf-8"?>
<worksheet xmlns="http://schemas.openxmlformats.org/spreadsheetml/2006/main">
  <sheetPr state="hidden"/>
  <dimension ref="AA33"/>
  <sheetViews>
    <sheetView showGridLines="true" topLeftCell="A1" workbookViewId="0">
      <selection pane="topLeft" activeCell="J20" sqref="J20"/>
    </sheetView>
  </sheetViews>
  <sheetFormatPr defaultColWidth="9.16406" defaultRowHeight="15"/>
  <cols>
    <col min="1" max="2" width="7"/>
    <col min="3" max="3" width="5.625"/>
    <col min="4" max="4" width="9.125"/>
    <col min="5" max="5" width="5.625"/>
    <col min="6" max="6" width="9.125"/>
    <col min="7" max="7" width="5.625"/>
    <col min="8" max="8" width="8.125"/>
    <col min="9" max="9" width="5.125"/>
    <col min="10" max="10" width="8.375"/>
    <col min="11" max="11" width="9.5"/>
    <col min="12" max="12" width="9.875"/>
    <col min="13" max="13" width="8.875"/>
    <col min="14" max="14" width="8.625"/>
    <col min="15" max="15" width="9.5" bestFit="true"/>
    <col min="16" max="26" width="9.125"/>
  </cols>
  <sheetData>
    <row r="1" spans="1:12" ht="15" customHeight="true">
      <c r="A1" s="5" t="s"/>
      <c r="B1" s="5" t="s"/>
      <c r="C1" s="5" t="s"/>
      <c r="D1" s="5" t="s"/>
      <c r="E1" s="5" t="s"/>
      <c r="F1" s="5" t="s"/>
      <c r="G1" s="5" t="s"/>
      <c r="H1" s="5" t="s"/>
      <c r="I1" s="5" t="s"/>
      <c r="J1" s="5" t="s"/>
      <c r="K1" s="5" t="s"/>
      <c r="L1" s="5" t="s"/>
    </row>
    <row r="2" spans="1:12" ht="25" customHeight="true">
      <c r="A2" s="61" t="s">
        <v>159</v>
      </c>
      <c r="B2" s="61" t="s"/>
      <c r="C2" s="61" t="s"/>
      <c r="D2" s="61" t="s"/>
      <c r="E2" s="61" t="s"/>
      <c r="F2" s="61" t="s"/>
      <c r="G2" s="61" t="s"/>
      <c r="H2" s="61" t="s"/>
      <c r="I2" s="61" t="s"/>
      <c r="J2" s="61" t="s"/>
      <c r="K2" s="61" t="s"/>
      <c r="L2" s="61" t="s"/>
    </row>
    <row r="3" spans="1:12" ht="16" customHeight="true">
      <c r="A3" s="62" t="s">
        <v>196</v>
      </c>
      <c r="B3" s="62" t="s"/>
      <c r="C3" s="62" t="s"/>
      <c r="D3" s="62" t="s"/>
      <c r="E3" s="62" t="s"/>
      <c r="F3" s="62" t="s"/>
      <c r="G3" s="62" t="s"/>
      <c r="H3" s="62" t="s"/>
      <c r="I3" s="62" t="s"/>
      <c r="J3" s="62" t="s"/>
      <c r="K3" s="62" t="s"/>
      <c r="L3" s="62" t="s"/>
    </row>
    <row r="4" spans="1:12" ht="15" customHeight="true">
      <c r="A4" s="5" t="s"/>
      <c r="B4" s="5" t="s"/>
      <c r="C4" s="5" t="s"/>
      <c r="D4" s="5" t="s"/>
      <c r="E4" s="5" t="s"/>
      <c r="F4" s="5" t="s"/>
      <c r="G4" s="5" t="s"/>
      <c r="H4" s="5" t="s"/>
      <c r="I4" s="5" t="s"/>
      <c r="J4" s="5" t="s"/>
      <c r="K4" s="5" t="s"/>
      <c r="L4" s="5" t="s"/>
    </row>
    <row r="5" spans="1:12" ht="15" customHeight="true">
      <c r="A5" s="23" t="s">
        <v>247</v>
      </c>
      <c r="B5" s="23" t="s"/>
      <c r="C5" s="23" t="s"/>
      <c r="D5" s="23" t="s"/>
      <c r="E5" s="23" t="s"/>
      <c r="F5" s="23" t="s"/>
      <c r="G5" s="23" t="s"/>
      <c r="H5" s="23" t="s"/>
      <c r="I5" s="23" t="s"/>
      <c r="J5" s="23" t="s"/>
      <c r="K5" s="23" t="s"/>
      <c r="L5" s="23" t="s"/>
    </row>
    <row r="6" spans="1:12" ht="15" customHeight="true">
      <c r="A6" s="5" t="s">
        <v>248</v>
      </c>
      <c r="B6" s="5" t="s">
        <v>249</v>
      </c>
      <c r="C6" s="5" t="s"/>
      <c r="D6" s="5" t="s"/>
      <c r="E6" s="5" t="s"/>
      <c r="F6" s="5" t="s"/>
      <c r="G6" s="5" t="s"/>
      <c r="H6" s="5" t="s"/>
      <c r="I6" s="5" t="s"/>
      <c r="J6" s="5" t="s"/>
      <c r="K6" s="5" t="s">
        <v>198</v>
      </c>
      <c r="L6" s="5" t="s"/>
    </row>
    <row r="7" spans="1:12" ht="15" customHeight="true">
      <c r="A7" s="5" t="s">
        <v>250</v>
      </c>
      <c r="B7" s="5" t="s"/>
      <c r="C7" s="5" t="s"/>
      <c r="D7" s="5" t="s"/>
      <c r="E7" s="5" t="s"/>
      <c r="F7" s="5" t="s"/>
      <c r="G7" s="5" t="s"/>
      <c r="H7" s="5" t="s"/>
      <c r="I7" s="5" t="s"/>
      <c r="J7" s="5" t="s"/>
      <c r="K7" s="5" t="s">
        <v>199</v>
      </c>
      <c r="L7" s="5" t="s"/>
    </row>
    <row r="8" spans="1:12" ht="15" customHeight="true">
      <c r="A8" s="5" t="s">
        <v>251</v>
      </c>
      <c r="B8" s="5" t="s"/>
      <c r="C8" s="5" t="s"/>
      <c r="D8" s="5" t="s"/>
      <c r="E8" s="5" t="s"/>
      <c r="F8" s="5" t="s"/>
      <c r="G8" s="5" t="s"/>
      <c r="H8" s="5" t="s"/>
      <c r="I8" s="5" t="s"/>
      <c r="J8" s="5" t="s"/>
      <c r="K8" s="5" t="s">
        <v>200</v>
      </c>
      <c r="L8" s="5" t="s"/>
    </row>
    <row r="9" spans="1:12" ht="15" customHeight="true">
      <c r="A9" s="5" t="s">
        <v>252</v>
      </c>
      <c r="B9" s="5" t="s"/>
      <c r="C9" s="5" t="s"/>
      <c r="D9" s="5" t="s"/>
      <c r="E9" s="5" t="s"/>
      <c r="F9" s="5" t="s"/>
      <c r="G9" s="5" t="s"/>
      <c r="H9" s="5" t="s"/>
      <c r="I9" s="5" t="s"/>
      <c r="J9" s="5" t="s"/>
      <c r="K9" s="5" t="s"/>
      <c r="L9" s="5" t="s"/>
    </row>
    <row r="10" spans="1:12" ht="33" customHeight="true">
      <c r="A10" s="66" t="s">
        <v>253</v>
      </c>
      <c r="B10" s="67" t="s">
        <v>254</v>
      </c>
      <c r="C10" s="67" t="s">
        <v>255</v>
      </c>
      <c r="D10" s="67" t="s">
        <v>337</v>
      </c>
      <c r="E10" s="67" t="s">
        <v>255</v>
      </c>
      <c r="F10" s="67" t="s">
        <v>337</v>
      </c>
      <c r="G10" s="67" t="s">
        <v>255</v>
      </c>
      <c r="H10" s="67" t="s">
        <v>337</v>
      </c>
      <c r="I10" s="67" t="s">
        <v>255</v>
      </c>
      <c r="J10" s="67" t="s">
        <v>337</v>
      </c>
      <c r="K10" s="67" t="s">
        <v>256</v>
      </c>
      <c r="L10" s="67" t="s">
        <v>257</v>
      </c>
    </row>
    <row r="11" spans="1:12" ht="15" customHeight="true">
      <c r="A11" s="68" t="s">
        <v>258</v>
      </c>
      <c r="B11" s="69" t="s"/>
      <c r="C11" s="69" t="s"/>
      <c r="D11" s="69" t="s"/>
      <c r="E11" s="69" t="s"/>
      <c r="F11" s="69" t="s"/>
      <c r="G11" s="69" t="s"/>
      <c r="H11" s="69" t="s"/>
      <c r="I11" s="69" t="s"/>
      <c r="J11" s="69" t="s"/>
      <c r="K11" s="69" t="s"/>
      <c r="L11" s="70" t="s"/>
    </row>
    <row r="12" spans="1:12" ht="15" customHeight="true">
      <c r="A12" s="71" t="s">
        <v>259</v>
      </c>
      <c r="B12" s="11">
        <v>1</v>
      </c>
      <c r="C12" s="11" t="s">
        <v>260</v>
      </c>
      <c r="D12" s="72">
        <v>94</v>
      </c>
      <c r="E12" s="11" t="s">
        <v>261</v>
      </c>
      <c r="F12" s="72">
        <v>89.7</v>
      </c>
      <c r="G12" s="11" t="s"/>
      <c r="H12" s="11" t="s"/>
      <c r="I12" s="11" t="s"/>
      <c r="J12" s="11" t="s"/>
      <c r="K12" s="11">
        <v>183.7</v>
      </c>
      <c r="L12" s="72">
        <v>41.5</v>
      </c>
    </row>
    <row r="13" spans="1:12" ht="15" customHeight="true">
      <c r="A13" s="73" t="s"/>
      <c r="B13" s="11">
        <v>2</v>
      </c>
      <c r="C13" s="11" t="s">
        <v>262</v>
      </c>
      <c r="D13" s="72">
        <v>96.7</v>
      </c>
      <c r="E13" s="11" t="s">
        <v>263</v>
      </c>
      <c r="F13" s="72">
        <v>99.1</v>
      </c>
      <c r="G13" s="11" t="s"/>
      <c r="H13" s="11" t="s"/>
      <c r="I13" s="11" t="s"/>
      <c r="J13" s="11" t="s"/>
      <c r="K13" s="11">
        <v>195.8</v>
      </c>
      <c r="L13" s="72">
        <v>44.3</v>
      </c>
    </row>
    <row r="14" spans="1:12" ht="15" customHeight="true">
      <c r="A14" s="73" t="s"/>
      <c r="B14" s="11">
        <v>3</v>
      </c>
      <c r="C14" s="11" t="s">
        <v>264</v>
      </c>
      <c r="D14" s="72">
        <v>96.6</v>
      </c>
      <c r="E14" s="11" t="s">
        <v>265</v>
      </c>
      <c r="F14" s="72">
        <v>91.5</v>
      </c>
      <c r="G14" s="11" t="s"/>
      <c r="H14" s="11" t="s"/>
      <c r="I14" s="11" t="s"/>
      <c r="J14" s="11" t="s"/>
      <c r="K14" s="11">
        <v>188.1</v>
      </c>
      <c r="L14" s="72">
        <v>42.5</v>
      </c>
    </row>
    <row r="15" spans="1:12" ht="15" customHeight="true">
      <c r="A15" s="73" t="s"/>
      <c r="B15" s="11">
        <v>4</v>
      </c>
      <c r="C15" s="11" t="s">
        <v>266</v>
      </c>
      <c r="D15" s="72">
        <v>101.1</v>
      </c>
      <c r="E15" s="11" t="s">
        <v>267</v>
      </c>
      <c r="F15" s="72">
        <v>95.7</v>
      </c>
      <c r="G15" s="11" t="s"/>
      <c r="H15" s="11" t="s"/>
      <c r="I15" s="11" t="s"/>
      <c r="J15" s="11" t="s"/>
      <c r="K15" s="11">
        <v>196.8</v>
      </c>
      <c r="L15" s="72">
        <v>44.5</v>
      </c>
    </row>
    <row r="16" spans="1:12" ht="15" customHeight="true">
      <c r="A16" s="73" t="s"/>
      <c r="B16" s="11">
        <v>5</v>
      </c>
      <c r="C16" s="11" t="s">
        <v>268</v>
      </c>
      <c r="D16" s="72">
        <v>94.6</v>
      </c>
      <c r="E16" s="11" t="s">
        <v>269</v>
      </c>
      <c r="F16" s="72">
        <v>54.8</v>
      </c>
      <c r="G16" s="11" t="s">
        <v>270</v>
      </c>
      <c r="H16" s="11">
        <v>93.5</v>
      </c>
      <c r="I16" s="11" t="s"/>
      <c r="J16" s="11" t="s"/>
      <c r="K16" s="11">
        <v>242.9</v>
      </c>
      <c r="L16" s="72">
        <v>54.9</v>
      </c>
    </row>
    <row r="17" spans="1:12" ht="15" customHeight="true">
      <c r="A17" s="73" t="s"/>
      <c r="B17" s="11">
        <v>6</v>
      </c>
      <c r="C17" s="11" t="s">
        <v>271</v>
      </c>
      <c r="D17" s="72">
        <v>97.9</v>
      </c>
      <c r="E17" s="11" t="s">
        <v>272</v>
      </c>
      <c r="F17" s="72">
        <v>92.7</v>
      </c>
      <c r="G17" s="11" t="s"/>
      <c r="H17" s="11" t="s"/>
      <c r="I17" s="11" t="s"/>
      <c r="J17" s="11" t="s"/>
      <c r="K17" s="11">
        <v>190.6</v>
      </c>
      <c r="L17" s="72">
        <v>43.1</v>
      </c>
    </row>
    <row r="18" spans="1:12" ht="15" customHeight="true">
      <c r="A18" s="73" t="s"/>
      <c r="B18" s="11">
        <v>7</v>
      </c>
      <c r="C18" s="11" t="s">
        <v>273</v>
      </c>
      <c r="D18" s="72">
        <v>91.7</v>
      </c>
      <c r="E18" s="11" t="s">
        <v>274</v>
      </c>
      <c r="F18" s="72">
        <v>96.8</v>
      </c>
      <c r="G18" s="11" t="s"/>
      <c r="H18" s="11" t="s"/>
      <c r="I18" s="11" t="s"/>
      <c r="J18" s="11" t="s"/>
      <c r="K18" s="11">
        <v>188.5</v>
      </c>
      <c r="L18" s="72">
        <v>42.6</v>
      </c>
    </row>
    <row r="19" spans="1:12" ht="15" customHeight="true">
      <c r="A19" s="73" t="s"/>
      <c r="B19" s="11">
        <v>8</v>
      </c>
      <c r="C19" s="11" t="s">
        <v>275</v>
      </c>
      <c r="D19" s="72">
        <v>96.3</v>
      </c>
      <c r="E19" s="11" t="s">
        <v>276</v>
      </c>
      <c r="F19" s="72">
        <v>97</v>
      </c>
      <c r="G19" s="11" t="s"/>
      <c r="H19" s="11" t="s"/>
      <c r="I19" s="11" t="s"/>
      <c r="J19" s="11" t="s"/>
      <c r="K19" s="11">
        <v>193.3</v>
      </c>
      <c r="L19" s="72">
        <v>43.7</v>
      </c>
    </row>
    <row r="20" spans="1:12" ht="15" customHeight="true">
      <c r="A20" s="73" t="s"/>
      <c r="B20" s="11">
        <v>9</v>
      </c>
      <c r="C20" s="11" t="s">
        <v>277</v>
      </c>
      <c r="D20" s="72">
        <v>96.3</v>
      </c>
      <c r="E20" s="11" t="s">
        <v>278</v>
      </c>
      <c r="F20" s="72">
        <v>90</v>
      </c>
      <c r="G20" s="11" t="s"/>
      <c r="H20" s="11" t="s"/>
      <c r="I20" s="11" t="s"/>
      <c r="J20" s="11" t="s"/>
      <c r="K20" s="11">
        <v>186.3</v>
      </c>
      <c r="L20" s="72">
        <v>42.1</v>
      </c>
    </row>
    <row r="21" spans="1:12" ht="15" customHeight="true">
      <c r="A21" s="73" t="s"/>
      <c r="B21" s="11">
        <v>10</v>
      </c>
      <c r="C21" s="11" t="s">
        <v>279</v>
      </c>
      <c r="D21" s="72">
        <v>95</v>
      </c>
      <c r="E21" s="11" t="s">
        <v>280</v>
      </c>
      <c r="F21" s="72">
        <v>95.2</v>
      </c>
      <c r="G21" s="11" t="s"/>
      <c r="H21" s="11" t="s"/>
      <c r="I21" s="11" t="s"/>
      <c r="J21" s="11" t="s"/>
      <c r="K21" s="11">
        <v>190.2</v>
      </c>
      <c r="L21" s="72">
        <v>43</v>
      </c>
    </row>
    <row r="22" spans="1:12" ht="15" customHeight="true">
      <c r="A22" s="73" t="s"/>
      <c r="B22" s="11">
        <v>11</v>
      </c>
      <c r="C22" s="11" t="s">
        <v>281</v>
      </c>
      <c r="D22" s="72">
        <v>62.6</v>
      </c>
      <c r="E22" s="11" t="s">
        <v>282</v>
      </c>
      <c r="F22" s="72">
        <v>31.4</v>
      </c>
      <c r="G22" s="11" t="s">
        <v>283</v>
      </c>
      <c r="H22" s="11">
        <v>37.7</v>
      </c>
      <c r="I22" s="11" t="s"/>
      <c r="J22" s="11" t="s"/>
      <c r="K22" s="11">
        <v>131.7</v>
      </c>
      <c r="L22" s="72">
        <v>29.8</v>
      </c>
    </row>
    <row r="23" spans="1:12" ht="15" customHeight="true">
      <c r="A23" s="73" t="s"/>
      <c r="B23" s="11">
        <v>12</v>
      </c>
      <c r="C23" s="11" t="s">
        <v>284</v>
      </c>
      <c r="D23" s="72">
        <v>94.9</v>
      </c>
      <c r="E23" s="11" t="s">
        <v>285</v>
      </c>
      <c r="F23" s="72">
        <v>99</v>
      </c>
      <c r="G23" s="11" t="s"/>
      <c r="H23" s="11" t="s"/>
      <c r="I23" s="11" t="s"/>
      <c r="J23" s="11" t="s"/>
      <c r="K23" s="11">
        <v>193.9</v>
      </c>
      <c r="L23" s="72">
        <v>43.8</v>
      </c>
    </row>
    <row r="24" spans="1:12" ht="15" customHeight="true">
      <c r="A24" s="73" t="s"/>
      <c r="B24" s="11">
        <v>13</v>
      </c>
      <c r="C24" s="11" t="s">
        <v>286</v>
      </c>
      <c r="D24" s="72">
        <v>125.8</v>
      </c>
      <c r="E24" s="11" t="s">
        <v>287</v>
      </c>
      <c r="F24" s="72">
        <v>95.8</v>
      </c>
      <c r="G24" s="11" t="s"/>
      <c r="H24" s="11" t="s"/>
      <c r="I24" s="11" t="s"/>
      <c r="J24" s="11" t="s"/>
      <c r="K24" s="11">
        <v>221.6</v>
      </c>
      <c r="L24" s="72">
        <v>50.1</v>
      </c>
    </row>
    <row r="25" spans="1:12" ht="15" customHeight="true">
      <c r="A25" s="73" t="s"/>
      <c r="B25" s="11">
        <v>14</v>
      </c>
      <c r="C25" s="11" t="s">
        <v>288</v>
      </c>
      <c r="D25" s="72">
        <v>93.3</v>
      </c>
      <c r="E25" s="11" t="s">
        <v>289</v>
      </c>
      <c r="F25" s="72">
        <v>91.9</v>
      </c>
      <c r="G25" s="11" t="s"/>
      <c r="H25" s="11" t="s"/>
      <c r="I25" s="11" t="s"/>
      <c r="J25" s="11" t="s"/>
      <c r="K25" s="11">
        <v>185.2</v>
      </c>
      <c r="L25" s="72">
        <v>41.9</v>
      </c>
    </row>
    <row r="26" spans="1:12" ht="15" customHeight="true">
      <c r="A26" s="73" t="s"/>
      <c r="B26" s="11">
        <v>15</v>
      </c>
      <c r="C26" s="11" t="s">
        <v>290</v>
      </c>
      <c r="D26" s="72">
        <v>91.2</v>
      </c>
      <c r="E26" s="11" t="s">
        <v>291</v>
      </c>
      <c r="F26" s="72">
        <v>94.5</v>
      </c>
      <c r="G26" s="11" t="s"/>
      <c r="H26" s="11" t="s"/>
      <c r="I26" s="11" t="s"/>
      <c r="J26" s="11" t="s"/>
      <c r="K26" s="11">
        <v>185.7</v>
      </c>
      <c r="L26" s="72">
        <v>42</v>
      </c>
    </row>
    <row r="27" spans="1:12" ht="15" customHeight="true">
      <c r="A27" s="73" t="s"/>
      <c r="B27" s="11">
        <v>16</v>
      </c>
      <c r="C27" s="11" t="s">
        <v>292</v>
      </c>
      <c r="D27" s="72">
        <v>93.3</v>
      </c>
      <c r="E27" s="11" t="s">
        <v>293</v>
      </c>
      <c r="F27" s="72">
        <v>89.3</v>
      </c>
      <c r="G27" s="11" t="s">
        <v>294</v>
      </c>
      <c r="H27" s="11">
        <v>96.5</v>
      </c>
      <c r="I27" s="11" t="s"/>
      <c r="J27" s="11" t="s"/>
      <c r="K27" s="11">
        <v>279.1</v>
      </c>
      <c r="L27" s="72">
        <v>63.1</v>
      </c>
    </row>
    <row r="28" spans="1:12" ht="15" customHeight="true">
      <c r="A28" s="73" t="s"/>
      <c r="B28" s="11">
        <v>17</v>
      </c>
      <c r="C28" s="11" t="s">
        <v>295</v>
      </c>
      <c r="D28" s="72">
        <v>97.9</v>
      </c>
      <c r="E28" s="11" t="s">
        <v>296</v>
      </c>
      <c r="F28" s="72">
        <v>93.2</v>
      </c>
      <c r="G28" s="11" t="s"/>
      <c r="H28" s="11" t="s"/>
      <c r="I28" s="11" t="s"/>
      <c r="J28" s="11" t="s"/>
      <c r="K28" s="11">
        <v>191.1</v>
      </c>
      <c r="L28" s="72">
        <v>43.2</v>
      </c>
    </row>
    <row r="29" spans="1:12" ht="15" customHeight="true">
      <c r="A29" s="74" t="s"/>
      <c r="B29" s="11">
        <v>18</v>
      </c>
      <c r="C29" s="11" t="s">
        <v>297</v>
      </c>
      <c r="D29" s="72">
        <v>96.2</v>
      </c>
      <c r="E29" s="11" t="s">
        <v>298</v>
      </c>
      <c r="F29" s="72">
        <v>88.3</v>
      </c>
      <c r="G29" s="11" t="s"/>
      <c r="H29" s="11" t="s"/>
      <c r="I29" s="11" t="s"/>
      <c r="J29" s="11" t="s"/>
      <c r="K29" s="11">
        <v>184.5</v>
      </c>
      <c r="L29" s="72">
        <v>41.7</v>
      </c>
    </row>
    <row r="30" spans="1:12" ht="15" customHeight="true">
      <c r="A30" s="11" t="s">
        <v>299</v>
      </c>
      <c r="B30" s="11">
        <v>18</v>
      </c>
      <c r="C30" s="11">
        <v>18</v>
      </c>
      <c r="D30" s="72" t="s"/>
      <c r="E30" s="11">
        <v>18</v>
      </c>
      <c r="F30" s="11" t="s"/>
      <c r="G30" s="11">
        <v>3</v>
      </c>
      <c r="H30" s="11" t="s"/>
      <c r="I30" s="11" t="s"/>
      <c r="J30" s="11" t="s"/>
      <c r="K30" s="11">
        <v>3529</v>
      </c>
      <c r="L30" s="72">
        <v>797.6</v>
      </c>
    </row>
    <row r="31" spans="1:12" ht="15" customHeight="true">
      <c r="A31" s="5" t="s"/>
      <c r="B31" s="5" t="s">
        <v>300</v>
      </c>
      <c r="C31" s="5" t="s"/>
      <c r="D31" s="5" t="s"/>
      <c r="E31" s="5" t="s"/>
      <c r="F31" s="5" t="s"/>
      <c r="G31" s="5" t="s"/>
      <c r="H31" s="5" t="s">
        <v>301</v>
      </c>
      <c r="I31" s="5" t="s"/>
      <c r="J31" s="5" t="s">
        <v>301</v>
      </c>
      <c r="L31" s="5" t="s"/>
    </row>
    <row r="32" spans="1:12" ht="15" customHeight="true">
      <c r="A32" s="5" t="s"/>
      <c r="B32" s="5" t="s">
        <v>302</v>
      </c>
      <c r="C32" s="5" t="s"/>
      <c r="D32" s="5" t="s"/>
      <c r="E32" s="5" t="s"/>
      <c r="F32" s="5" t="s"/>
      <c r="G32" s="5" t="s"/>
      <c r="H32" s="5" t="s">
        <v>338</v>
      </c>
      <c r="I32" s="5" t="s"/>
      <c r="J32" s="5" t="s">
        <v>338</v>
      </c>
      <c r="L32" s="5" t="s"/>
    </row>
    <row r="33" spans="1:12" ht="15" customHeight="true">
      <c r="A33" s="5" t="s"/>
      <c r="B33" s="5" t="s">
        <v>303</v>
      </c>
      <c r="C33" s="5" t="s"/>
      <c r="D33" s="5" t="s"/>
      <c r="E33" s="5" t="s"/>
      <c r="F33" s="5" t="s"/>
      <c r="G33" s="5" t="s"/>
      <c r="H33" s="5" t="s"/>
      <c r="I33" s="5" t="s"/>
      <c r="J33" s="5" t="s"/>
      <c r="K33" s="5" t="s"/>
      <c r="L33" s="5" t="s"/>
    </row>
  </sheetData>
  <mergeCells count="5">
    <mergeCell ref="A2:L2"/>
    <mergeCell ref="A3:L3"/>
    <mergeCell ref="A5:L5"/>
    <mergeCell ref="A11:L11"/>
    <mergeCell ref="A12:A29"/>
  </mergeCells>
</worksheet>
</file>

<file path=xl/worksheets/sheet5.xml><?xml version="1.0" encoding="utf-8"?>
<worksheet xmlns="http://schemas.openxmlformats.org/spreadsheetml/2006/main">
  <sheetPr state="hidden"/>
  <dimension ref="AA29"/>
  <sheetViews>
    <sheetView showGridLines="true" topLeftCell="A4" workbookViewId="0">
      <selection pane="topLeft" activeCell="G19" sqref="G19"/>
    </sheetView>
  </sheetViews>
  <sheetFormatPr defaultColWidth="9.16406" defaultRowHeight="15"/>
  <cols>
    <col min="1" max="1" width="15.875"/>
    <col min="2" max="2" width="11.875"/>
    <col min="3" max="3" width="9.125"/>
    <col min="4" max="4" width="5.5" bestFit="true"/>
    <col min="5" max="5" width="10.625"/>
    <col min="6" max="6" width="4.625"/>
    <col min="7" max="7" width="5.125"/>
    <col min="8" max="8" width="7.5"/>
    <col min="9" max="9" width="5"/>
    <col min="10" max="10" width="12"/>
    <col min="11" max="26" width="9.125"/>
  </cols>
  <sheetData>
    <row r="2" spans="1:11" ht="25" customHeight="true">
      <c r="A2" s="61" t="s">
        <v>159</v>
      </c>
      <c r="B2" s="61" t="s"/>
      <c r="C2" s="61" t="s"/>
      <c r="D2" s="61" t="s"/>
      <c r="E2" s="61" t="s"/>
      <c r="F2" s="61" t="s"/>
      <c r="G2" s="61" t="s"/>
      <c r="H2" s="61" t="s"/>
      <c r="I2" s="61" t="s"/>
      <c r="J2" s="61" t="s"/>
      <c r="K2" s="5" t="s"/>
    </row>
    <row r="3" spans="1:11" ht="16" customHeight="true">
      <c r="A3" s="62" t="s">
        <v>196</v>
      </c>
      <c r="B3" s="62" t="s"/>
      <c r="C3" s="62" t="s"/>
      <c r="D3" s="62" t="s"/>
      <c r="E3" s="62" t="s"/>
      <c r="F3" s="62" t="s"/>
      <c r="G3" s="62" t="s"/>
      <c r="H3" s="62" t="s"/>
      <c r="I3" s="62" t="s"/>
      <c r="J3" s="62" t="s"/>
      <c r="K3" s="5" t="s"/>
    </row>
    <row r="4" spans="1:11" ht="15" customHeight="true">
      <c r="A4" s="5" t="s"/>
      <c r="B4" s="5" t="s"/>
      <c r="C4" s="5" t="s"/>
      <c r="D4" s="5" t="s"/>
      <c r="E4" s="5" t="s"/>
      <c r="F4" s="5" t="s"/>
      <c r="G4" s="5" t="s"/>
      <c r="H4" s="5" t="s"/>
      <c r="I4" s="5" t="s"/>
      <c r="J4" s="5" t="s"/>
      <c r="K4" s="5" t="s"/>
    </row>
    <row r="5" spans="1:11" ht="16" customHeight="true">
      <c r="A5" s="51" t="s">
        <v>241</v>
      </c>
      <c r="B5" s="51" t="s"/>
      <c r="C5" s="51" t="s"/>
      <c r="D5" s="51" t="s"/>
      <c r="E5" s="51" t="s"/>
      <c r="F5" s="51" t="s"/>
      <c r="G5" s="51" t="s"/>
      <c r="H5" s="51" t="s"/>
      <c r="I5" s="51" t="s"/>
      <c r="J5" s="51" t="s"/>
      <c r="K5" s="5" t="s"/>
    </row>
    <row r="6" spans="1:11" ht="15" customHeight="true">
      <c r="A6" s="23" t="s"/>
      <c r="B6" s="23" t="s"/>
      <c r="C6" s="23" t="s"/>
      <c r="D6" s="23" t="s"/>
      <c r="E6" s="23" t="s"/>
      <c r="F6" s="23" t="s"/>
      <c r="G6" s="23" t="s"/>
      <c r="H6" s="5" t="s"/>
      <c r="I6" s="5" t="s"/>
      <c r="J6" s="5" t="s"/>
      <c r="K6" s="5" t="s"/>
    </row>
    <row r="7" spans="1:11" ht="18" customHeight="true">
      <c r="A7" s="53" t="s"/>
      <c r="B7" s="53" t="s"/>
      <c r="C7" s="53" t="s"/>
      <c r="D7" s="53" t="s"/>
      <c r="E7" s="5" t="s"/>
      <c r="F7" s="5" t="s"/>
      <c r="H7" s="5" t="s">
        <v>198</v>
      </c>
      <c r="I7" s="5" t="s"/>
      <c r="J7" s="5" t="s"/>
      <c r="K7" s="5" t="s"/>
    </row>
    <row r="8" spans="5:11" ht="15" customHeight="true">
      <c r="E8" s="5" t="s"/>
      <c r="F8" s="5" t="s"/>
      <c r="G8" s="5" t="s"/>
      <c r="H8" s="5" t="s">
        <v>199</v>
      </c>
      <c r="I8" s="5" t="s"/>
      <c r="J8" s="5" t="s"/>
      <c r="K8" s="5" t="s"/>
    </row>
    <row r="9" spans="1:11" ht="15" customHeight="true">
      <c r="A9" s="53" t="s"/>
      <c r="B9" s="53" t="s"/>
      <c r="C9" s="53" t="s"/>
      <c r="D9" s="53" t="s"/>
      <c r="E9" s="5" t="s"/>
      <c r="F9" s="5" t="s"/>
      <c r="H9" s="5" t="s">
        <v>200</v>
      </c>
      <c r="I9" s="5" t="s"/>
      <c r="J9" s="5" t="s"/>
      <c r="K9" s="5" t="s"/>
    </row>
    <row r="10" spans="1:11" ht="15" customHeight="true">
      <c r="A10" s="5" t="s"/>
      <c r="B10" s="5" t="s"/>
      <c r="C10" s="5" t="s"/>
      <c r="D10" s="5" t="s"/>
      <c r="E10" s="5" t="s"/>
      <c r="F10" s="5" t="s"/>
      <c r="G10" s="5" t="s"/>
      <c r="H10" s="5" t="s"/>
      <c r="I10" s="5" t="s"/>
      <c r="J10" s="5" t="s"/>
      <c r="K10" s="5" t="s"/>
    </row>
    <row r="11" spans="1:11" s="75" customFormat="true" ht="15" customHeight="true">
      <c r="A11" s="5" t="s"/>
      <c r="B11" s="5" t="s"/>
      <c r="C11" s="5" t="s"/>
      <c r="D11" s="5" t="s"/>
      <c r="E11" s="5" t="s"/>
      <c r="F11" s="63" t="s"/>
      <c r="G11" s="63" t="s"/>
      <c r="H11" s="63" t="s"/>
      <c r="I11" s="5" t="s"/>
      <c r="J11" s="5" t="s"/>
      <c r="K11" s="5" t="s"/>
    </row>
    <row r="12" spans="1:11" s="75" customFormat="true" ht="15" customHeight="true">
      <c r="A12" s="5" t="s">
        <v>242</v>
      </c>
      <c r="B12" s="5" t="s"/>
      <c r="C12" s="5" t="s"/>
      <c r="D12" s="5" t="s"/>
      <c r="E12" s="5" t="s"/>
      <c r="F12" s="5" t="s"/>
      <c r="G12" s="5" t="s"/>
      <c r="H12" s="5" t="s"/>
      <c r="I12" s="5" t="s"/>
      <c r="J12" s="5" t="s"/>
      <c r="K12" s="5" t="s"/>
    </row>
    <row r="13" spans="1:11" s="75" customFormat="true" ht="15" customHeight="true">
      <c r="A13" s="5" t="s">
        <v>243</v>
      </c>
      <c r="B13" s="5" t="s"/>
      <c r="C13" s="65" t="s"/>
      <c r="D13" s="65" t="s"/>
      <c r="E13" s="65" t="s"/>
      <c r="F13" s="5" t="s"/>
      <c r="G13" s="5" t="s"/>
      <c r="H13" s="5" t="s"/>
      <c r="I13" s="5" t="s"/>
      <c r="J13" s="23" t="s"/>
      <c r="K13" s="5" t="s"/>
    </row>
    <row r="14" spans="1:11" ht="18" customHeight="true">
      <c r="A14" s="5" t="s">
        <v>244</v>
      </c>
      <c r="B14" s="5" t="s"/>
      <c r="C14" s="5" t="s"/>
      <c r="D14" s="5" t="s"/>
      <c r="E14" s="5" t="s"/>
      <c r="F14" s="5" t="s"/>
      <c r="G14" s="5" t="s"/>
      <c r="H14" s="5" t="s"/>
      <c r="I14" s="5" t="s"/>
      <c r="J14" s="5" t="s"/>
      <c r="K14" s="5" t="s"/>
    </row>
    <row r="15" spans="1:11" ht="15" customHeight="true">
      <c r="A15" s="5" t="s">
        <v>245</v>
      </c>
      <c r="B15" s="5" t="s"/>
      <c r="C15" s="5" t="s"/>
      <c r="D15" s="5" t="s"/>
      <c r="E15" s="5" t="s"/>
      <c r="F15" s="5" t="s"/>
      <c r="G15" s="5" t="s"/>
      <c r="H15" s="5" t="s"/>
      <c r="I15" s="5" t="s"/>
      <c r="J15" s="5" t="s"/>
      <c r="K15" s="5" t="s"/>
    </row>
    <row r="16" spans="1:11" ht="15" customHeight="true">
      <c r="A16" s="5" t="s"/>
      <c r="B16" s="5" t="s"/>
      <c r="C16" s="5" t="s"/>
      <c r="D16" s="5" t="s"/>
      <c r="E16" s="5" t="s"/>
      <c r="F16" s="26" t="s"/>
      <c r="G16" s="5" t="s"/>
      <c r="H16" s="27" t="s"/>
      <c r="I16" s="5" t="s"/>
      <c r="J16" s="27" t="s"/>
      <c r="K16" s="5" t="s"/>
    </row>
    <row r="17" spans="1:11" ht="15" customHeight="true">
      <c r="A17" s="5" t="s"/>
      <c r="B17" s="5" t="s"/>
      <c r="C17" s="5" t="s"/>
      <c r="D17" s="5" t="s"/>
      <c r="E17" s="5" t="s"/>
      <c r="F17" s="5" t="s"/>
      <c r="G17" s="5" t="s"/>
      <c r="H17" s="5" t="s"/>
      <c r="I17" s="5" t="s"/>
      <c r="J17" s="5" t="s"/>
      <c r="K17" s="5" t="s"/>
    </row>
    <row r="18" spans="1:11" ht="15" customHeight="true">
      <c r="A18" s="5" t="s"/>
      <c r="B18" s="28" t="s">
        <v>246</v>
      </c>
      <c r="C18" s="5" t="s"/>
      <c r="D18" s="5" t="s"/>
      <c r="E18" s="5" t="s"/>
      <c r="F18" s="5" t="s"/>
      <c r="G18" s="5" t="s"/>
      <c r="H18" s="5" t="s"/>
      <c r="I18" s="5" t="s"/>
      <c r="J18" s="5" t="s"/>
      <c r="K18" s="5" t="s"/>
    </row>
    <row r="19" spans="1:11" ht="15" customHeight="true">
      <c r="A19" s="5" t="s"/>
      <c r="B19" s="5" t="s"/>
      <c r="C19" s="5" t="s"/>
      <c r="D19" s="5" t="s"/>
      <c r="E19" s="5" t="s"/>
      <c r="F19" s="5" t="s"/>
      <c r="G19" s="5" t="s"/>
      <c r="H19" s="5" t="s"/>
      <c r="I19" s="5" t="s"/>
      <c r="J19" s="5" t="s"/>
      <c r="K19" s="5" t="s"/>
    </row>
    <row r="20" spans="1:11" ht="15" customHeight="true">
      <c r="A20" s="5" t="s"/>
      <c r="B20" s="28" t="s">
        <v>334</v>
      </c>
      <c r="C20" s="5" t="s"/>
      <c r="D20" s="5" t="s"/>
      <c r="E20" s="5" t="s"/>
      <c r="F20" s="5" t="s"/>
      <c r="G20" s="5" t="s"/>
      <c r="H20" s="5" t="s"/>
      <c r="I20" s="5" t="s"/>
      <c r="J20" s="5" t="s"/>
      <c r="K20" s="5" t="s"/>
    </row>
    <row r="21" spans="1:11" ht="15" customHeight="true">
      <c r="A21" s="5" t="s"/>
      <c r="B21" s="5" t="s"/>
      <c r="C21" s="5" t="s"/>
      <c r="D21" s="5" t="s"/>
      <c r="E21" s="5" t="s"/>
      <c r="F21" s="5" t="s"/>
      <c r="G21" s="5" t="s"/>
      <c r="H21" s="5" t="s"/>
      <c r="I21" s="5" t="s"/>
      <c r="J21" s="5" t="s"/>
      <c r="K21" s="5" t="s"/>
    </row>
    <row r="22" spans="1:11" ht="15" customHeight="true">
      <c r="A22" s="5" t="s"/>
      <c r="B22" s="28" t="s">
        <v>335</v>
      </c>
      <c r="C22" s="5" t="s"/>
      <c r="D22" s="5" t="s"/>
      <c r="E22" s="5" t="s"/>
      <c r="F22" s="5" t="s"/>
      <c r="G22" s="5" t="s"/>
      <c r="H22" s="5" t="s"/>
      <c r="I22" s="5" t="s"/>
      <c r="J22" s="5" t="s"/>
      <c r="K22" s="5" t="s"/>
    </row>
    <row r="23" spans="1:11" s="75" customFormat="true" ht="15.75" customHeight="true">
      <c r="A23" s="5" t="s"/>
      <c r="B23" s="5" t="s"/>
      <c r="C23" s="5" t="s"/>
      <c r="D23" s="5" t="s"/>
      <c r="E23" s="5" t="s"/>
      <c r="F23" s="5" t="s"/>
      <c r="G23" s="5" t="s"/>
      <c r="H23" s="5" t="s"/>
      <c r="I23" s="5" t="s"/>
      <c r="J23" s="5" t="s"/>
      <c r="K23" s="5" t="s"/>
    </row>
    <row r="24" spans="1:11" s="75" customFormat="true" ht="12.75" customHeight="true">
      <c r="A24" s="5" t="s"/>
      <c r="B24" s="28" t="s">
        <v>336</v>
      </c>
      <c r="C24" s="5" t="s"/>
      <c r="D24" s="5" t="s"/>
      <c r="E24" s="5" t="s"/>
      <c r="F24" s="5" t="s"/>
      <c r="G24" s="5" t="s"/>
      <c r="H24" s="5" t="s"/>
      <c r="I24" s="5" t="s"/>
      <c r="J24" s="5" t="s"/>
      <c r="K24" s="5" t="s"/>
    </row>
    <row r="25" spans="1:11" s="75" customFormat="true" ht="15" customHeight="true">
      <c r="A25" s="5" t="s"/>
      <c r="B25" s="5" t="s"/>
      <c r="C25" s="5" t="s"/>
      <c r="D25" s="5" t="s"/>
      <c r="E25" s="5" t="s"/>
      <c r="F25" s="5" t="s"/>
      <c r="G25" s="5" t="s"/>
      <c r="H25" s="5" t="s"/>
      <c r="I25" s="5" t="s"/>
      <c r="J25" s="27" t="s"/>
      <c r="K25" s="5" t="s"/>
    </row>
    <row r="26" spans="1:11" ht="15" customHeight="true">
      <c r="A26" s="5" t="s"/>
      <c r="B26" s="5" t="s"/>
      <c r="C26" s="5" t="s"/>
      <c r="D26" s="5" t="s"/>
      <c r="E26" s="5" t="s"/>
      <c r="F26" s="5" t="s"/>
      <c r="G26" s="5" t="s"/>
      <c r="H26" s="5" t="s"/>
      <c r="I26" s="5" t="s"/>
      <c r="J26" s="5" t="s"/>
      <c r="K26" s="5" t="s"/>
    </row>
    <row r="27" spans="1:11" ht="15" customHeight="true">
      <c r="A27" s="5" t="s"/>
      <c r="B27" s="5" t="s"/>
      <c r="C27" s="5" t="s"/>
      <c r="D27" s="5" t="s"/>
      <c r="E27" s="5" t="s"/>
      <c r="F27" s="5" t="s"/>
      <c r="G27" s="5" t="s"/>
      <c r="H27" s="5" t="s"/>
      <c r="I27" s="5" t="s"/>
      <c r="J27" s="5" t="s"/>
      <c r="K27" s="5" t="s"/>
    </row>
    <row r="28" spans="1:11" ht="15" customHeight="true">
      <c r="A28" s="5" t="s"/>
      <c r="B28" s="5" t="s"/>
      <c r="C28" s="5" t="s"/>
      <c r="D28" s="5" t="s"/>
      <c r="E28" s="5" t="s"/>
      <c r="F28" s="5" t="s"/>
      <c r="G28" s="5" t="s"/>
      <c r="H28" s="5" t="s"/>
      <c r="I28" s="5" t="s"/>
      <c r="J28" s="5" t="s"/>
      <c r="K28" s="5" t="s"/>
    </row>
    <row r="29" spans="1:11" ht="15" customHeight="true">
      <c r="A29" s="5" t="s"/>
      <c r="B29" s="5" t="s"/>
      <c r="C29" s="5" t="s"/>
      <c r="D29" s="5" t="s"/>
      <c r="E29" s="5" t="s"/>
      <c r="F29" s="5" t="s"/>
      <c r="G29" s="5" t="s"/>
      <c r="H29" s="5" t="s"/>
      <c r="I29" s="5" t="s"/>
      <c r="J29" s="5" t="s"/>
      <c r="K29" s="5" t="s"/>
    </row>
  </sheetData>
  <mergeCells count="6">
    <mergeCell ref="A2:J2"/>
    <mergeCell ref="A3:J3"/>
    <mergeCell ref="A5:J5"/>
    <mergeCell ref="A7:D7"/>
    <mergeCell ref="A9:D9"/>
    <mergeCell ref="F11:H11"/>
  </mergeCells>
</worksheet>
</file>

<file path=xl/worksheets/sheet6.xml><?xml version="1.0" encoding="utf-8"?>
<worksheet xmlns="http://schemas.openxmlformats.org/spreadsheetml/2006/main">
  <sheetPr state="hidden"/>
  <dimension ref="AA58"/>
  <sheetViews>
    <sheetView showGridLines="true" topLeftCell="A1" workbookViewId="0">
      <selection pane="topLeft" activeCell="E17" sqref="E17"/>
    </sheetView>
  </sheetViews>
  <sheetFormatPr defaultColWidth="9.16406" defaultRowHeight="15"/>
  <cols>
    <col min="1" max="1" width="4"/>
    <col min="2" max="2" width="8.625"/>
    <col min="3" max="3" width="11.875"/>
    <col min="4" max="4" width="9.125"/>
    <col min="5" max="5" width="9.875" style="76"/>
    <col min="6" max="6" width="10.625"/>
    <col min="7" max="7" width="12.625" style="76"/>
    <col min="8" max="8" width="14.125" style="76"/>
    <col min="9" max="9" width="5"/>
    <col min="10" max="10" width="12"/>
    <col min="11" max="26" width="9.125"/>
  </cols>
  <sheetData>
    <row r="2" spans="2:11" ht="18.75" customHeight="true">
      <c r="B2" s="2" t="s">
        <v>304</v>
      </c>
      <c r="C2" s="3" t="s"/>
      <c r="D2" s="3" t="s"/>
      <c r="E2" s="3" t="s"/>
      <c r="F2" s="3" t="s"/>
      <c r="G2" s="3" t="s"/>
      <c r="H2" s="3" t="s"/>
      <c r="I2" s="4" t="s"/>
      <c r="J2" s="4" t="s"/>
      <c r="K2" s="5" t="s"/>
    </row>
    <row r="3" spans="2:11" ht="16" customHeight="true">
      <c r="B3" s="6" t="s"/>
      <c r="C3" s="6" t="s"/>
      <c r="D3" s="6" t="s"/>
      <c r="E3" s="5" t="s"/>
      <c r="F3" s="6" t="s"/>
      <c r="G3" s="5" t="s"/>
      <c r="H3" s="5" t="s"/>
      <c r="I3" s="6" t="s"/>
      <c r="J3" s="6" t="s"/>
      <c r="K3" s="5" t="s"/>
    </row>
    <row r="4" spans="2:11" s="75" customFormat="true" ht="16" customHeight="true">
      <c r="B4" s="6" t="s">
        <v>1</v>
      </c>
      <c r="C4" s="6" t="s"/>
      <c r="D4" s="6" t="s"/>
      <c r="E4" s="6" t="s"/>
      <c r="G4" s="7" t="s">
        <v>305</v>
      </c>
      <c r="I4" s="6" t="s"/>
      <c r="J4" s="6" t="s"/>
      <c r="K4" s="6" t="s"/>
    </row>
    <row r="5" spans="2:11" ht="16" customHeight="true">
      <c r="B5" s="8" t="s"/>
      <c r="C5" s="8" t="s"/>
      <c r="D5" s="8" t="s"/>
      <c r="E5" s="8" t="s"/>
      <c r="F5" s="8" t="s"/>
      <c r="G5" s="8" t="s"/>
      <c r="H5" s="8" t="s"/>
      <c r="I5" s="8" t="s"/>
      <c r="J5" s="9" t="s"/>
      <c r="K5" s="5" t="s"/>
    </row>
    <row r="6" spans="2:11" ht="15" customHeight="true">
      <c r="B6" s="10" t="s">
        <v>2</v>
      </c>
      <c r="C6" s="10" t="s"/>
      <c r="D6" s="10" t="s">
        <v>3</v>
      </c>
      <c r="E6" s="10" t="s"/>
      <c r="F6" s="10" t="s">
        <v>4</v>
      </c>
      <c r="G6" s="11" t="s"/>
      <c r="H6" s="11" t="s"/>
      <c r="I6" s="5" t="s"/>
      <c r="J6" s="5" t="s"/>
      <c r="K6" s="5" t="s"/>
    </row>
    <row r="7" spans="2:11" ht="18" customHeight="true">
      <c r="B7" s="12" t="s">
        <v>5</v>
      </c>
      <c r="C7" s="12" t="s">
        <v>6</v>
      </c>
      <c r="D7" s="10" t="s">
        <v>3</v>
      </c>
      <c r="E7" s="12" t="s">
        <v>7</v>
      </c>
      <c r="F7" s="10" t="s">
        <v>4</v>
      </c>
      <c r="G7" s="13" t="s">
        <v>306</v>
      </c>
      <c r="H7" s="14" t="s">
        <v>8</v>
      </c>
      <c r="I7" s="5" t="s"/>
      <c r="J7" s="5" t="s"/>
      <c r="K7" s="5" t="s"/>
    </row>
    <row r="8" spans="2:11" ht="15" customHeight="true">
      <c r="B8" s="14" t="s">
        <v>9</v>
      </c>
      <c r="C8" s="14" t="s"/>
      <c r="D8" s="10" t="s">
        <v>3</v>
      </c>
      <c r="E8" s="14" t="s"/>
      <c r="F8" s="10" t="s">
        <v>4</v>
      </c>
      <c r="G8" s="13" t="s"/>
      <c r="H8" s="13" t="s"/>
      <c r="I8" s="5" t="s"/>
      <c r="J8" s="5" t="s"/>
      <c r="K8" s="5" t="s"/>
    </row>
    <row r="9" spans="2:11" ht="30" customHeight="true">
      <c r="B9" s="12" t="s">
        <v>10</v>
      </c>
      <c r="C9" s="15" t="s"/>
      <c r="D9" s="16" t="s"/>
      <c r="E9" s="16" t="s"/>
      <c r="F9" s="16" t="s"/>
      <c r="G9" s="16" t="s"/>
      <c r="H9" s="17" t="s"/>
      <c r="I9" s="5" t="s"/>
      <c r="J9" s="5" t="s"/>
      <c r="K9" s="5" t="s"/>
    </row>
    <row r="10" spans="2:11" ht="15" customHeight="true">
      <c r="B10" s="14" t="s">
        <v>11</v>
      </c>
      <c r="C10" s="13" t="s"/>
      <c r="D10" s="14" t="s">
        <v>12</v>
      </c>
      <c r="E10" s="13" t="s"/>
      <c r="F10" s="14" t="s">
        <v>307</v>
      </c>
      <c r="G10" s="18" t="s"/>
      <c r="H10" s="19" t="s"/>
      <c r="I10" s="5" t="s"/>
      <c r="J10" s="5" t="s"/>
      <c r="K10" s="5" t="s"/>
    </row>
    <row r="11" spans="2:11" s="75" customFormat="true" ht="15" customHeight="true">
      <c r="B11" s="14" t="s">
        <v>13</v>
      </c>
      <c r="C11" s="13" t="s">
        <v>14</v>
      </c>
      <c r="D11" s="14" t="s">
        <v>15</v>
      </c>
      <c r="E11" s="13" t="s">
        <v>16</v>
      </c>
      <c r="F11" s="14" t="s">
        <v>17</v>
      </c>
      <c r="G11" s="14" t="s">
        <v>18</v>
      </c>
      <c r="H11" s="13" t="s"/>
      <c r="I11" s="5" t="s"/>
      <c r="J11" s="5" t="s"/>
      <c r="K11" s="5" t="s"/>
    </row>
    <row r="12" spans="2:11" s="75" customFormat="true" ht="15" customHeight="true">
      <c r="B12" s="14" t="s">
        <v>19</v>
      </c>
      <c r="C12" s="14" t="s">
        <v>20</v>
      </c>
      <c r="D12" s="13" t="s">
        <v>308</v>
      </c>
      <c r="E12" s="13">
        <v>53092900.99</v>
      </c>
      <c r="F12" s="14" t="s">
        <v>21</v>
      </c>
      <c r="G12" s="13" t="s"/>
      <c r="H12" s="13" t="s"/>
      <c r="I12" s="5" t="s"/>
      <c r="J12" s="5" t="s"/>
      <c r="K12" s="5" t="s"/>
    </row>
    <row r="13" spans="2:11" s="75" customFormat="true" ht="15" customHeight="true">
      <c r="B13" s="20" t="s"/>
      <c r="C13" s="5" t="s">
        <v>22</v>
      </c>
      <c r="D13" s="21" t="s"/>
      <c r="E13" s="21" t="s"/>
      <c r="F13" s="21" t="s"/>
      <c r="G13" s="21" t="s"/>
      <c r="H13" s="22" t="s"/>
      <c r="I13" s="5" t="s"/>
      <c r="J13" s="23" t="s"/>
      <c r="K13" s="5" t="s"/>
    </row>
    <row r="14" spans="2:11" ht="18" customHeight="true">
      <c r="B14" s="24" t="s"/>
      <c r="C14" s="5" t="s">
        <v>23</v>
      </c>
      <c r="D14" s="5" t="s"/>
      <c r="E14" s="5" t="s"/>
      <c r="F14" s="5" t="s"/>
      <c r="G14" s="5" t="s"/>
      <c r="H14" s="25" t="s"/>
      <c r="I14" s="5" t="s"/>
      <c r="J14" s="5" t="s"/>
      <c r="K14" s="5" t="s"/>
    </row>
    <row r="15" spans="2:11" ht="15" customHeight="true">
      <c r="B15" s="24" t="s"/>
      <c r="C15" s="5" t="s">
        <v>24</v>
      </c>
      <c r="D15" s="5" t="s"/>
      <c r="E15" s="5" t="s"/>
      <c r="F15" s="5" t="s"/>
      <c r="G15" s="5" t="s"/>
      <c r="H15" s="25" t="s"/>
      <c r="I15" s="5" t="s"/>
      <c r="J15" s="5" t="s"/>
      <c r="K15" s="5" t="s"/>
    </row>
    <row r="16" spans="2:11" ht="15" customHeight="true">
      <c r="B16" s="24" t="s"/>
      <c r="C16" s="5" t="s">
        <v>25</v>
      </c>
      <c r="D16" s="5" t="s"/>
      <c r="E16" s="5" t="s"/>
      <c r="F16" s="5" t="s"/>
      <c r="G16" s="26" t="s"/>
      <c r="H16" s="25" t="s"/>
      <c r="I16" s="5" t="s"/>
      <c r="J16" s="27" t="s"/>
      <c r="K16" s="5" t="s"/>
    </row>
    <row r="17" spans="2:11" ht="15" customHeight="true">
      <c r="B17" s="24" t="s"/>
      <c r="C17" s="5" t="s"/>
      <c r="D17" s="5" t="s"/>
      <c r="E17" s="5" t="s"/>
      <c r="F17" s="5" t="s"/>
      <c r="G17" s="5" t="s"/>
      <c r="H17" s="25" t="s"/>
      <c r="I17" s="5" t="s"/>
      <c r="J17" s="5" t="s"/>
      <c r="K17" s="5" t="s"/>
    </row>
    <row r="18" spans="2:11" ht="15" customHeight="true">
      <c r="B18" s="24" t="s"/>
      <c r="C18" s="28" t="s"/>
      <c r="D18" s="5" t="s"/>
      <c r="E18" s="5" t="s"/>
      <c r="F18" s="5" t="s"/>
      <c r="G18" s="5" t="s"/>
      <c r="H18" s="25" t="s"/>
      <c r="I18" s="5" t="s"/>
      <c r="J18" s="5" t="s"/>
      <c r="K18" s="5" t="s"/>
    </row>
    <row r="19" spans="2:11" ht="15" customHeight="true">
      <c r="B19" s="24" t="s"/>
      <c r="C19" s="5" t="s"/>
      <c r="D19" s="5" t="s"/>
      <c r="E19" s="5" t="s"/>
      <c r="F19" s="5" t="s"/>
      <c r="G19" s="5" t="s"/>
      <c r="H19" s="25" t="s"/>
      <c r="I19" s="5" t="s"/>
      <c r="J19" s="5" t="s"/>
      <c r="K19" s="5" t="s"/>
    </row>
    <row r="20" spans="2:11" ht="15" customHeight="true">
      <c r="B20" s="29" t="s"/>
      <c r="C20" s="30" t="s"/>
      <c r="D20" s="31" t="s"/>
      <c r="E20" s="31" t="s"/>
      <c r="F20" s="31" t="s"/>
      <c r="G20" s="31" t="s"/>
      <c r="H20" s="32" t="s"/>
      <c r="I20" s="5" t="s"/>
      <c r="J20" s="5" t="s"/>
      <c r="K20" s="5" t="s"/>
    </row>
    <row r="21" spans="2:11" ht="15" customHeight="true">
      <c r="B21" s="14" t="s">
        <v>26</v>
      </c>
      <c r="C21" s="13">
        <v>5551.8</v>
      </c>
      <c r="D21" s="13" t="s">
        <v>27</v>
      </c>
      <c r="E21" s="14" t="s">
        <v>28</v>
      </c>
      <c r="F21" s="14">
        <v>37</v>
      </c>
      <c r="G21" s="13" t="s">
        <v>29</v>
      </c>
      <c r="H21" s="13" t="s"/>
      <c r="I21" s="5" t="s"/>
      <c r="J21" s="5" t="s"/>
      <c r="K21" s="5" t="s"/>
    </row>
    <row r="22" spans="2:11" ht="15" customHeight="true">
      <c r="B22" s="14" t="s">
        <v>30</v>
      </c>
      <c r="C22" s="13">
        <v>1559</v>
      </c>
      <c r="D22" s="13" t="s">
        <v>31</v>
      </c>
      <c r="E22" s="14" t="s">
        <v>32</v>
      </c>
      <c r="F22" s="14">
        <v>5</v>
      </c>
      <c r="G22" s="14" t="s">
        <v>33</v>
      </c>
      <c r="H22" s="13" t="s"/>
      <c r="I22" s="5" t="s"/>
      <c r="J22" s="5" t="s"/>
      <c r="K22" s="5" t="s"/>
    </row>
    <row r="23" spans="2:11" s="75" customFormat="true" ht="15.75" customHeight="true">
      <c r="B23" s="33" t="s">
        <v>34</v>
      </c>
      <c r="C23" s="21" t="s"/>
      <c r="D23" s="21" t="s"/>
      <c r="E23" s="21" t="s"/>
      <c r="F23" s="21" t="s"/>
      <c r="G23" s="21" t="s"/>
      <c r="H23" s="22" t="s"/>
      <c r="I23" s="5" t="s"/>
      <c r="J23" s="5" t="s"/>
      <c r="K23" s="5" t="s"/>
    </row>
    <row r="24" spans="2:11" s="75" customFormat="true" ht="15.75" customHeight="true">
      <c r="B24" s="24" t="s">
        <v>35</v>
      </c>
      <c r="C24" s="5" t="s"/>
      <c r="D24" s="5" t="s"/>
      <c r="E24" s="5" t="s"/>
      <c r="F24" s="5" t="s"/>
      <c r="G24" s="5" t="s"/>
      <c r="H24" s="25" t="s"/>
      <c r="I24" s="5" t="s"/>
      <c r="J24" s="5" t="s"/>
      <c r="K24" s="5" t="s"/>
    </row>
    <row r="25" spans="2:11" s="75" customFormat="true" ht="15.75" customHeight="true">
      <c r="B25" s="24" t="s">
        <v>36</v>
      </c>
      <c r="C25" s="5" t="s"/>
      <c r="D25" s="5" t="s"/>
      <c r="E25" s="5" t="s"/>
      <c r="F25" s="5" t="s"/>
      <c r="G25" s="5" t="s"/>
      <c r="H25" s="25" t="s"/>
      <c r="I25" s="5" t="s"/>
      <c r="J25" s="5" t="s"/>
      <c r="K25" s="5" t="s"/>
    </row>
    <row r="26" spans="2:11" s="75" customFormat="true" ht="15.75" customHeight="true">
      <c r="B26" s="24" t="s">
        <v>37</v>
      </c>
      <c r="C26" s="5" t="s"/>
      <c r="D26" s="5" t="s"/>
      <c r="E26" s="5" t="s"/>
      <c r="F26" s="5" t="s"/>
      <c r="G26" s="5" t="s"/>
      <c r="H26" s="25" t="s"/>
      <c r="I26" s="5" t="s"/>
      <c r="J26" s="5" t="s"/>
      <c r="K26" s="5" t="s"/>
    </row>
    <row r="27" spans="2:11" s="75" customFormat="true" ht="15.75" customHeight="true">
      <c r="B27" s="29" t="s"/>
      <c r="C27" s="31" t="s"/>
      <c r="D27" s="31" t="s"/>
      <c r="E27" s="31" t="s"/>
      <c r="F27" s="31" t="s"/>
      <c r="G27" s="31" t="s"/>
      <c r="H27" s="32" t="s"/>
      <c r="I27" s="5" t="s"/>
      <c r="J27" s="5" t="s"/>
      <c r="K27" s="5" t="s"/>
    </row>
    <row r="28" spans="2:11" s="75" customFormat="true" ht="12.75" customHeight="true">
      <c r="B28" s="33" t="s">
        <v>38</v>
      </c>
      <c r="C28" s="34" t="s"/>
      <c r="D28" s="21" t="s"/>
      <c r="E28" s="21" t="s"/>
      <c r="F28" s="21" t="s"/>
      <c r="G28" s="21" t="s"/>
      <c r="H28" s="22" t="s"/>
      <c r="I28" s="5" t="s"/>
      <c r="J28" s="5" t="s"/>
      <c r="K28" s="5" t="s"/>
    </row>
    <row r="29" spans="2:11" s="75" customFormat="true" ht="15" customHeight="true">
      <c r="B29" s="24" t="s">
        <v>39</v>
      </c>
      <c r="C29" s="5" t="s"/>
      <c r="D29" s="5" t="s"/>
      <c r="E29" s="5" t="s"/>
      <c r="F29" s="5" t="s"/>
      <c r="G29" s="5" t="s"/>
      <c r="H29" s="25" t="s"/>
      <c r="I29" s="5" t="s"/>
      <c r="J29" s="27" t="s"/>
      <c r="K29" s="5" t="s"/>
    </row>
    <row r="30" spans="2:11" ht="15" customHeight="true">
      <c r="B30" s="24" t="s">
        <v>40</v>
      </c>
      <c r="C30" s="5" t="s"/>
      <c r="D30" s="5" t="s"/>
      <c r="E30" s="5" t="s"/>
      <c r="F30" s="5" t="s"/>
      <c r="G30" s="5" t="s"/>
      <c r="H30" s="25" t="s"/>
      <c r="I30" s="5" t="s"/>
      <c r="J30" s="5" t="s"/>
      <c r="K30" s="5" t="s"/>
    </row>
    <row r="31" spans="2:11" ht="15" customHeight="true">
      <c r="B31" s="29" t="s">
        <v>41</v>
      </c>
      <c r="C31" s="31" t="s"/>
      <c r="D31" s="31" t="s"/>
      <c r="E31" s="31" t="s"/>
      <c r="F31" s="31" t="s"/>
      <c r="G31" s="31" t="s"/>
      <c r="H31" s="32" t="s"/>
      <c r="I31" s="5" t="s"/>
      <c r="J31" s="5" t="s"/>
      <c r="K31" s="5" t="s"/>
    </row>
    <row r="32" spans="2:11" ht="15" customHeight="true">
      <c r="B32" s="33" t="s">
        <v>42</v>
      </c>
      <c r="C32" s="21" t="s"/>
      <c r="D32" s="21" t="s"/>
      <c r="E32" s="21" t="s"/>
      <c r="F32" s="21" t="s"/>
      <c r="G32" s="21" t="s"/>
      <c r="H32" s="22" t="s"/>
      <c r="I32" s="5" t="s"/>
      <c r="J32" s="5" t="s"/>
      <c r="K32" s="5" t="s"/>
    </row>
    <row r="33" spans="2:9" ht="15" customHeight="true">
      <c r="B33" s="35" t="s">
        <v>43</v>
      </c>
      <c r="C33" s="28" t="s"/>
      <c r="D33" s="28" t="s"/>
      <c r="E33" s="28" t="s"/>
      <c r="F33" s="28" t="s"/>
      <c r="G33" s="28" t="s"/>
      <c r="H33" s="36" t="s"/>
      <c r="I33" s="28" t="s"/>
    </row>
    <row r="34" spans="2:9" ht="15" customHeight="true">
      <c r="B34" s="37" t="s"/>
      <c r="C34" s="30" t="s"/>
      <c r="D34" s="30" t="s"/>
      <c r="E34" s="30" t="s"/>
      <c r="F34" s="30" t="s"/>
      <c r="G34" s="30" t="s"/>
      <c r="H34" s="38" t="s"/>
      <c r="I34" s="28" t="s"/>
    </row>
    <row r="35" spans="2:9" ht="15" customHeight="true">
      <c r="B35" s="33" t="s">
        <v>44</v>
      </c>
      <c r="C35" s="34" t="s"/>
      <c r="D35" s="34" t="s"/>
      <c r="E35" s="34" t="s"/>
      <c r="F35" s="34" t="s"/>
      <c r="G35" s="34" t="s"/>
      <c r="H35" s="39" t="s"/>
      <c r="I35" s="28" t="s"/>
    </row>
    <row r="36" spans="2:9" ht="15" customHeight="true">
      <c r="B36" s="24" t="s">
        <v>45</v>
      </c>
      <c r="C36" s="28" t="s"/>
      <c r="D36" s="28" t="s"/>
      <c r="E36" s="28" t="s"/>
      <c r="F36" s="28" t="s"/>
      <c r="G36" s="28" t="s"/>
      <c r="H36" s="36" t="s"/>
      <c r="I36" s="28" t="s"/>
    </row>
    <row r="37" spans="2:9" ht="15" customHeight="true">
      <c r="B37" s="24" t="s">
        <v>46</v>
      </c>
      <c r="C37" s="28" t="s"/>
      <c r="D37" s="28" t="s"/>
      <c r="E37" s="28" t="s"/>
      <c r="F37" s="28" t="s"/>
      <c r="G37" s="28" t="s"/>
      <c r="H37" s="36" t="s"/>
      <c r="I37" s="28" t="s"/>
    </row>
    <row r="38" spans="2:9" ht="15" customHeight="true">
      <c r="B38" s="24" t="s">
        <v>309</v>
      </c>
      <c r="C38" s="28" t="s"/>
      <c r="D38" s="28" t="s"/>
      <c r="E38" s="28" t="s"/>
      <c r="F38" s="28" t="s"/>
      <c r="G38" s="28" t="s"/>
      <c r="H38" s="36" t="s"/>
      <c r="I38" s="28" t="s"/>
    </row>
    <row r="39" spans="2:9" ht="15" customHeight="true">
      <c r="B39" s="24" t="s">
        <v>47</v>
      </c>
      <c r="C39" s="28" t="s"/>
      <c r="D39" s="28" t="s"/>
      <c r="E39" s="28" t="s"/>
      <c r="F39" s="28" t="s"/>
      <c r="G39" s="28" t="s"/>
      <c r="H39" s="36" t="s"/>
      <c r="I39" s="28" t="s"/>
    </row>
    <row r="40" spans="2:9" ht="15" customHeight="true">
      <c r="B40" s="24" t="s">
        <v>48</v>
      </c>
      <c r="C40" s="28" t="s"/>
      <c r="D40" s="28" t="s"/>
      <c r="E40" s="28" t="s"/>
      <c r="F40" s="28" t="s"/>
      <c r="G40" s="28" t="s"/>
      <c r="H40" s="36" t="s"/>
      <c r="I40" s="28" t="s"/>
    </row>
    <row r="41" spans="2:9" ht="15" customHeight="true">
      <c r="B41" s="24" t="s">
        <v>49</v>
      </c>
      <c r="C41" s="28" t="s"/>
      <c r="D41" s="28" t="s"/>
      <c r="E41" s="28" t="s"/>
      <c r="F41" s="28" t="s"/>
      <c r="G41" s="28" t="s"/>
      <c r="H41" s="36" t="s"/>
      <c r="I41" s="28" t="s"/>
    </row>
    <row r="42" spans="2:9" ht="15" customHeight="true">
      <c r="B42" s="24" t="s">
        <v>310</v>
      </c>
      <c r="C42" s="28" t="s"/>
      <c r="D42" s="28" t="s"/>
      <c r="E42" s="28" t="s"/>
      <c r="F42" s="28" t="s"/>
      <c r="G42" s="28" t="s"/>
      <c r="H42" s="36" t="s"/>
      <c r="I42" s="28" t="s"/>
    </row>
    <row r="43" spans="2:9" ht="15" customHeight="true">
      <c r="B43" s="24" t="s">
        <v>50</v>
      </c>
      <c r="C43" s="28" t="s"/>
      <c r="D43" s="28" t="s"/>
      <c r="E43" s="28" t="s"/>
      <c r="F43" s="28" t="s"/>
      <c r="G43" s="28" t="s"/>
      <c r="H43" s="36" t="s"/>
      <c r="I43" s="28" t="s"/>
    </row>
    <row r="44" spans="2:9" ht="15" customHeight="true">
      <c r="B44" s="24" t="s">
        <v>51</v>
      </c>
      <c r="C44" s="28" t="s"/>
      <c r="D44" s="28" t="s"/>
      <c r="E44" s="28" t="s"/>
      <c r="F44" s="28" t="s"/>
      <c r="G44" s="28" t="s"/>
      <c r="H44" s="36" t="s"/>
      <c r="I44" s="28" t="s"/>
    </row>
    <row r="45" spans="2:9" ht="15" customHeight="true">
      <c r="B45" s="24" t="s"/>
      <c r="C45" s="28" t="s"/>
      <c r="D45" s="28" t="s"/>
      <c r="E45" s="28" t="s"/>
      <c r="F45" s="28" t="s"/>
      <c r="G45" s="28" t="s"/>
      <c r="H45" s="36" t="s"/>
      <c r="I45" s="28" t="s"/>
    </row>
    <row r="46" spans="2:9" ht="15" customHeight="true">
      <c r="B46" s="37" t="s"/>
      <c r="C46" s="30" t="s"/>
      <c r="D46" s="30" t="s"/>
      <c r="E46" s="30" t="s"/>
      <c r="F46" s="30" t="s"/>
      <c r="G46" s="30" t="s"/>
      <c r="H46" s="38" t="s"/>
      <c r="I46" s="28" t="s"/>
    </row>
    <row r="47" spans="2:9" ht="15" customHeight="true">
      <c r="B47" s="33" t="s">
        <v>52</v>
      </c>
      <c r="C47" s="34" t="s">
        <v>53</v>
      </c>
      <c r="D47" s="34" t="s"/>
      <c r="E47" s="34" t="s"/>
      <c r="F47" s="34" t="s"/>
      <c r="G47" s="34" t="s"/>
      <c r="H47" s="39" t="s"/>
      <c r="I47" s="28" t="s"/>
    </row>
    <row r="48" spans="2:9" ht="15" customHeight="true">
      <c r="B48" s="35" t="s"/>
      <c r="C48" s="28" t="s"/>
      <c r="D48" s="28" t="s"/>
      <c r="E48" s="28" t="s"/>
      <c r="F48" s="28" t="s"/>
      <c r="G48" s="28" t="s"/>
      <c r="H48" s="36" t="s"/>
      <c r="I48" s="28" t="s"/>
    </row>
    <row r="49" spans="2:9" ht="15" customHeight="true">
      <c r="B49" s="35" t="s"/>
      <c r="C49" s="28" t="s"/>
      <c r="D49" s="28" t="s"/>
      <c r="E49" s="28" t="s"/>
      <c r="F49" s="28" t="s"/>
      <c r="G49" s="28" t="s"/>
      <c r="H49" s="36" t="s"/>
      <c r="I49" s="28" t="s"/>
    </row>
    <row r="50" spans="2:9" ht="15" customHeight="true">
      <c r="B50" s="35" t="s">
        <v>54</v>
      </c>
      <c r="C50" s="28" t="s"/>
      <c r="D50" s="28" t="s"/>
      <c r="E50" s="28" t="s"/>
      <c r="F50" s="28" t="s"/>
      <c r="G50" s="28" t="s"/>
      <c r="H50" s="36" t="s"/>
      <c r="I50" s="28" t="s"/>
    </row>
    <row r="51" spans="2:9" ht="15" customHeight="true">
      <c r="B51" s="35" t="s"/>
      <c r="C51" s="28" t="s">
        <v>55</v>
      </c>
      <c r="D51" s="28" t="s"/>
      <c r="E51" s="28" t="s"/>
      <c r="F51" s="28" t="s"/>
      <c r="G51" s="28" t="s"/>
      <c r="H51" s="36" t="s"/>
      <c r="I51" s="28" t="s"/>
    </row>
    <row r="52" spans="2:9" ht="15" customHeight="true">
      <c r="B52" s="35" t="s"/>
      <c r="C52" s="28" t="s"/>
      <c r="D52" s="28" t="s"/>
      <c r="E52" s="28" t="s"/>
      <c r="F52" s="28" t="s"/>
      <c r="G52" s="28" t="s"/>
      <c r="H52" s="36" t="s"/>
      <c r="I52" s="28" t="s"/>
    </row>
    <row r="53" spans="2:9" ht="15" customHeight="true">
      <c r="B53" s="35" t="s"/>
      <c r="C53" s="28" t="s"/>
      <c r="D53" s="28" t="s"/>
      <c r="E53" s="28" t="s"/>
      <c r="F53" s="28" t="s"/>
      <c r="G53" s="28" t="s"/>
      <c r="H53" s="36" t="s"/>
      <c r="I53" s="28" t="s"/>
    </row>
    <row r="54" spans="2:9" ht="15" customHeight="true">
      <c r="B54" s="35" t="s"/>
      <c r="C54" s="28" t="s"/>
      <c r="D54" s="28" t="s"/>
      <c r="E54" s="28" t="s"/>
      <c r="F54" s="28" t="s"/>
      <c r="G54" s="28" t="s"/>
      <c r="H54" s="36" t="s"/>
      <c r="I54" s="28" t="s"/>
    </row>
    <row r="55" spans="2:9" ht="15" customHeight="true">
      <c r="B55" s="37" t="s"/>
      <c r="C55" s="30" t="s"/>
      <c r="D55" s="30" t="s"/>
      <c r="E55" s="30" t="s"/>
      <c r="F55" s="30" t="s"/>
      <c r="G55" s="30" t="s"/>
      <c r="H55" s="38" t="s"/>
      <c r="I55" s="28" t="s"/>
    </row>
    <row r="56" spans="2:9" ht="15" customHeight="true">
      <c r="B56" s="28" t="s"/>
      <c r="C56" s="28" t="s"/>
      <c r="D56" s="28" t="s"/>
      <c r="F56" s="28" t="s"/>
      <c r="I56" s="28" t="s"/>
    </row>
    <row r="57" spans="2:9" ht="15" customHeight="true">
      <c r="B57" s="28" t="s"/>
      <c r="C57" s="28" t="s"/>
      <c r="D57" s="28" t="s"/>
      <c r="F57" s="28" t="s"/>
      <c r="I57" s="28" t="s"/>
    </row>
    <row r="58" spans="2:9" ht="15" customHeight="true">
      <c r="B58" s="28" t="s"/>
      <c r="C58" s="28" t="s"/>
      <c r="D58" s="28" t="s"/>
      <c r="F58" s="28" t="s"/>
      <c r="I58" s="28" t="s"/>
    </row>
  </sheetData>
  <mergeCells count="2">
    <mergeCell ref="B2:H2"/>
    <mergeCell ref="C9:H9"/>
  </mergeCells>
</worksheet>
</file>

<file path=xl/worksheets/sheet7.xml><?xml version="1.0" encoding="utf-8"?>
<worksheet xmlns="http://schemas.openxmlformats.org/spreadsheetml/2006/main">
  <sheetPr state="hidden"/>
  <dimension ref="AA200"/>
  <sheetViews>
    <sheetView showGridLines="true" topLeftCell="A1" workbookViewId="0">
      <selection pane="topLeft" activeCell="E25" sqref="E25"/>
    </sheetView>
  </sheetViews>
  <sheetFormatPr defaultColWidth="9.16406" defaultRowHeight="15"/>
  <cols>
    <col min="1" max="1" width="15.875"/>
    <col min="2" max="2" width="11.875"/>
    <col min="3" max="3" width="9.125"/>
    <col min="4" max="4" width="5.5" bestFit="true"/>
    <col min="5" max="5" width="8.375"/>
    <col min="6" max="6" width="7"/>
    <col min="7" max="7" width="6.5"/>
    <col min="8" max="8" width="9.125"/>
    <col min="9" max="9" width="7.125"/>
    <col min="10" max="10" width="6.625"/>
    <col min="11" max="11" width="7"/>
    <col min="12" max="12" width="5.875"/>
    <col min="13" max="13" width="2.625"/>
    <col min="14" max="26" width="9.125"/>
  </cols>
  <sheetData>
    <row r="2" spans="1:11" ht="25" customHeight="true">
      <c r="A2" s="61" t="s">
        <v>159</v>
      </c>
      <c r="B2" s="61" t="s"/>
      <c r="C2" s="61" t="s"/>
      <c r="D2" s="61" t="s"/>
      <c r="E2" s="61" t="s"/>
      <c r="F2" s="61" t="s"/>
      <c r="G2" s="61" t="s"/>
      <c r="H2" s="61" t="s"/>
      <c r="I2" s="61" t="s"/>
      <c r="J2" s="61" t="s"/>
      <c r="K2" s="5" t="s"/>
    </row>
    <row r="3" spans="1:11" ht="16" customHeight="true">
      <c r="A3" s="62" t="s">
        <v>196</v>
      </c>
      <c r="B3" s="62" t="s"/>
      <c r="C3" s="62" t="s"/>
      <c r="D3" s="62" t="s"/>
      <c r="E3" s="62" t="s"/>
      <c r="F3" s="62" t="s"/>
      <c r="G3" s="62" t="s"/>
      <c r="H3" s="62" t="s"/>
      <c r="I3" s="62" t="s"/>
      <c r="J3" s="62" t="s"/>
      <c r="K3" s="5" t="s"/>
    </row>
    <row r="4" spans="1:11" ht="15" customHeight="true">
      <c r="A4" s="5" t="s"/>
      <c r="B4" s="5" t="s"/>
      <c r="C4" s="5" t="s"/>
      <c r="D4" s="5" t="s"/>
      <c r="E4" s="5" t="s"/>
      <c r="F4" s="5" t="s"/>
      <c r="G4" s="5" t="s"/>
      <c r="H4" s="5" t="s"/>
      <c r="I4" s="5" t="s"/>
      <c r="J4" s="5" t="s"/>
      <c r="K4" s="5" t="s"/>
    </row>
    <row r="5" spans="1:11" ht="16" customHeight="true">
      <c r="A5" s="51" t="s">
        <v>197</v>
      </c>
      <c r="B5" s="51" t="s"/>
      <c r="C5" s="51" t="s"/>
      <c r="D5" s="51" t="s"/>
      <c r="E5" s="51" t="s"/>
      <c r="F5" s="51" t="s"/>
      <c r="G5" s="51" t="s"/>
      <c r="H5" s="51" t="s"/>
      <c r="I5" s="51" t="s"/>
      <c r="J5" s="51" t="s"/>
      <c r="K5" s="5" t="s"/>
    </row>
    <row r="6" spans="1:11" ht="15" customHeight="true">
      <c r="A6" s="23" t="s"/>
      <c r="B6" s="23" t="s"/>
      <c r="C6" s="23" t="s"/>
      <c r="D6" s="23" t="s"/>
      <c r="E6" s="23" t="s"/>
      <c r="F6" s="23" t="s"/>
      <c r="G6" s="23" t="s"/>
      <c r="H6" s="5" t="s"/>
      <c r="I6" s="5" t="s"/>
      <c r="J6" s="5" t="s"/>
      <c r="K6" s="5" t="s"/>
    </row>
    <row r="7" spans="1:11" ht="18" customHeight="true">
      <c r="A7" s="53" t="s"/>
      <c r="B7" s="53" t="s"/>
      <c r="C7" s="53" t="s"/>
      <c r="D7" s="53" t="s"/>
      <c r="E7" s="5" t="s"/>
      <c r="F7" s="5" t="s"/>
      <c r="G7" s="5" t="s"/>
      <c r="H7" s="5" t="s">
        <v>198</v>
      </c>
      <c r="I7" s="5" t="s"/>
      <c r="J7" s="5" t="s"/>
      <c r="K7" s="5" t="s"/>
    </row>
    <row r="8" spans="1:11" ht="15" customHeight="true">
      <c r="A8" s="5" t="s"/>
      <c r="B8" s="5" t="s"/>
      <c r="C8" s="5" t="s"/>
      <c r="D8" s="5" t="s"/>
      <c r="E8" s="5" t="s"/>
      <c r="F8" s="5" t="s"/>
      <c r="G8" s="5" t="s"/>
      <c r="H8" s="5" t="s">
        <v>199</v>
      </c>
      <c r="I8" s="5" t="s"/>
      <c r="J8" s="5" t="s"/>
      <c r="K8" s="5" t="s"/>
    </row>
    <row r="9" spans="1:11" ht="15" customHeight="true">
      <c r="A9" s="53" t="s"/>
      <c r="B9" s="53" t="s"/>
      <c r="C9" s="53" t="s"/>
      <c r="D9" s="53" t="s"/>
      <c r="E9" s="5" t="s"/>
      <c r="F9" s="5" t="s"/>
      <c r="G9" s="5" t="s"/>
      <c r="H9" s="5" t="s">
        <v>200</v>
      </c>
      <c r="I9" s="5" t="s"/>
      <c r="J9" s="5" t="s"/>
      <c r="K9" s="5" t="s"/>
    </row>
    <row r="10" spans="1:11" ht="15" customHeight="true">
      <c r="A10" s="5" t="s"/>
      <c r="B10" s="5" t="s"/>
      <c r="C10" s="5" t="s"/>
      <c r="D10" s="5" t="s"/>
      <c r="E10" s="5" t="s"/>
      <c r="F10" s="5" t="s"/>
      <c r="G10" s="5" t="s"/>
      <c r="H10" s="5" t="s"/>
      <c r="I10" s="5" t="s"/>
      <c r="J10" s="5" t="s"/>
      <c r="K10" s="5" t="s"/>
    </row>
    <row r="11" spans="1:11" s="75" customFormat="true" ht="15" customHeight="true">
      <c r="A11" s="5" t="s"/>
      <c r="B11" s="5" t="s"/>
      <c r="C11" s="5" t="s"/>
      <c r="D11" s="5" t="s"/>
      <c r="E11" s="5" t="s"/>
      <c r="F11" s="63" t="s"/>
      <c r="G11" s="63" t="s"/>
      <c r="H11" s="63" t="s"/>
      <c r="I11" s="5" t="s"/>
      <c r="J11" s="5" t="s"/>
      <c r="K11" s="5" t="s"/>
    </row>
    <row r="12" spans="1:11" s="75" customFormat="true" ht="15" customHeight="true">
      <c r="A12" s="5" t="s">
        <v>201</v>
      </c>
      <c r="B12" s="5" t="s"/>
      <c r="C12" s="5" t="s"/>
      <c r="D12" s="5" t="s"/>
      <c r="E12" s="5" t="s"/>
      <c r="F12" s="5" t="s"/>
      <c r="G12" s="5" t="s"/>
      <c r="H12" s="5" t="s"/>
      <c r="I12" s="5" t="s"/>
      <c r="J12" s="5" t="s"/>
      <c r="K12" s="5" t="s"/>
    </row>
    <row r="13" spans="1:11" s="75" customFormat="true" ht="15" customHeight="true">
      <c r="A13" s="5" t="s"/>
      <c r="B13" s="5" t="s"/>
      <c r="C13" s="5" t="s"/>
      <c r="D13" s="5" t="s"/>
      <c r="E13" s="5" t="s"/>
      <c r="F13" s="5" t="s"/>
      <c r="G13" s="5" t="s"/>
      <c r="H13" s="5" t="s"/>
      <c r="I13" s="5" t="s"/>
      <c r="J13" s="23" t="s"/>
      <c r="K13" s="5" t="s"/>
    </row>
    <row r="14" spans="1:11" ht="18" customHeight="true">
      <c r="A14" s="5" t="s">
        <v>202</v>
      </c>
      <c r="B14" s="5" t="s"/>
      <c r="C14" s="5" t="s"/>
      <c r="D14" s="5" t="s"/>
      <c r="E14" s="5" t="s"/>
      <c r="F14" s="5" t="s"/>
      <c r="G14" s="5" t="s"/>
      <c r="H14" s="5" t="s"/>
      <c r="I14" s="5" t="s"/>
      <c r="J14" s="5" t="s"/>
      <c r="K14" s="5" t="s"/>
    </row>
    <row r="15" spans="1:11" ht="15" customHeight="true">
      <c r="A15" s="5" t="s"/>
      <c r="B15" s="5" t="s"/>
      <c r="C15" s="5" t="s"/>
      <c r="D15" s="5" t="s"/>
      <c r="E15" s="5" t="s"/>
      <c r="F15" s="5" t="s"/>
      <c r="G15" s="5" t="s"/>
      <c r="H15" s="5" t="s"/>
      <c r="I15" s="5" t="s"/>
      <c r="J15" s="5" t="s"/>
      <c r="K15" s="5" t="s"/>
    </row>
    <row r="16" spans="1:11" ht="15" customHeight="true">
      <c r="A16" s="5" t="s"/>
      <c r="B16" s="5" t="s">
        <v>189</v>
      </c>
      <c r="C16" s="5" t="s"/>
      <c r="D16" s="5" t="s"/>
      <c r="E16" s="5">
        <v>3529</v>
      </c>
      <c r="F16" s="26" t="s">
        <v>27</v>
      </c>
      <c r="G16" s="5" t="s"/>
      <c r="H16" s="27" t="s"/>
      <c r="I16" s="5" t="s"/>
      <c r="J16" s="27" t="s"/>
      <c r="K16" s="5" t="s"/>
    </row>
    <row r="17" spans="1:11" ht="15" customHeight="true">
      <c r="A17" s="5" t="s"/>
      <c r="B17" s="5" t="s"/>
      <c r="C17" s="5" t="s"/>
      <c r="D17" s="5" t="s"/>
      <c r="E17" s="5" t="s"/>
      <c r="F17" s="26" t="s"/>
      <c r="G17" s="5" t="s"/>
      <c r="H17" s="5" t="s"/>
      <c r="I17" s="5" t="s"/>
      <c r="J17" s="5" t="s"/>
      <c r="K17" s="5" t="s"/>
    </row>
    <row r="18" spans="1:11" ht="15" customHeight="true">
      <c r="A18" s="5" t="s"/>
      <c r="B18" s="5" t="s"/>
      <c r="C18" s="5" t="s"/>
      <c r="D18" s="5" t="s"/>
      <c r="E18" s="5" t="s"/>
      <c r="F18" s="26" t="s"/>
      <c r="G18" s="5" t="s"/>
      <c r="H18" s="5" t="s"/>
      <c r="I18" s="5" t="s"/>
      <c r="J18" s="5" t="s"/>
      <c r="K18" s="5" t="s"/>
    </row>
    <row r="19" spans="1:11" ht="15" customHeight="true">
      <c r="A19" s="5" t="s">
        <v>203</v>
      </c>
      <c r="B19" s="5" t="s"/>
      <c r="C19" s="5" t="s"/>
      <c r="D19" s="5" t="s"/>
      <c r="E19" s="5" t="s"/>
      <c r="F19" s="5" t="s"/>
      <c r="G19" s="5" t="s"/>
      <c r="H19" s="5" t="s"/>
      <c r="I19" s="5" t="s"/>
      <c r="J19" s="5" t="s"/>
      <c r="K19" s="5" t="s"/>
    </row>
    <row r="20" spans="1:11" ht="15" customHeight="true">
      <c r="A20" s="5" t="s"/>
      <c r="B20" s="5" t="s"/>
      <c r="C20" s="5" t="s"/>
      <c r="D20" s="5" t="s"/>
      <c r="E20" s="5" t="s"/>
      <c r="F20" s="5" t="s"/>
      <c r="G20" s="5" t="s"/>
      <c r="H20" s="5" t="s"/>
      <c r="I20" s="5" t="s"/>
      <c r="J20" s="5" t="s"/>
      <c r="K20" s="5" t="s"/>
    </row>
    <row r="21" spans="1:11" ht="15" customHeight="true">
      <c r="A21" s="5" t="s"/>
      <c r="B21" s="5" t="s"/>
      <c r="C21" s="5" t="s"/>
      <c r="D21" s="5" t="s"/>
      <c r="E21" s="5" t="s"/>
      <c r="F21" s="5" t="s"/>
      <c r="G21" s="5" t="s"/>
      <c r="H21" s="5" t="s"/>
      <c r="I21" s="5" t="s"/>
      <c r="J21" s="5" t="s"/>
      <c r="K21" s="5" t="s"/>
    </row>
    <row r="22" spans="1:11" ht="15" customHeight="true">
      <c r="A22" s="5" t="s"/>
      <c r="B22" s="5" t="s"/>
      <c r="C22" s="5" t="s"/>
      <c r="D22" s="5" t="s"/>
      <c r="E22" s="5" t="s"/>
      <c r="F22" s="5" t="s"/>
      <c r="G22" s="5" t="s"/>
      <c r="H22" s="5" t="s"/>
      <c r="I22" s="5" t="s"/>
      <c r="J22" s="5" t="s"/>
      <c r="K22" s="5" t="s"/>
    </row>
    <row r="23" spans="1:11" s="75" customFormat="true" ht="15.75" customHeight="true">
      <c r="A23" s="5" t="s">
        <v>204</v>
      </c>
      <c r="B23" s="5" t="s"/>
      <c r="C23" s="5" t="s"/>
      <c r="D23" s="5" t="s"/>
      <c r="E23" s="5" t="s"/>
      <c r="F23" s="5" t="s"/>
      <c r="G23" s="5" t="s"/>
      <c r="H23" s="5" t="s"/>
      <c r="I23" s="5" t="s"/>
      <c r="J23" s="5" t="s"/>
      <c r="K23" s="5" t="s"/>
    </row>
    <row r="24" spans="1:11" s="75" customFormat="true" ht="12.75" customHeight="true">
      <c r="A24" s="5" t="s">
        <v>205</v>
      </c>
      <c r="B24" s="5" t="s"/>
      <c r="C24" s="5" t="s"/>
      <c r="D24" s="5" t="s"/>
      <c r="E24" s="5" t="s"/>
      <c r="F24" s="5" t="s"/>
      <c r="G24" s="5" t="s"/>
      <c r="H24" s="5" t="s"/>
      <c r="I24" s="5" t="s"/>
      <c r="J24" s="5" t="s"/>
      <c r="K24" s="5" t="s"/>
    </row>
    <row r="25" spans="1:11" s="75" customFormat="true" ht="15" customHeight="true">
      <c r="A25" s="5" t="s">
        <v>206</v>
      </c>
      <c r="B25" s="5" t="s"/>
      <c r="C25" s="5" t="s"/>
      <c r="D25" s="5" t="s"/>
      <c r="E25" s="5" t="s"/>
      <c r="F25" s="5" t="s"/>
      <c r="G25" s="5" t="s"/>
      <c r="H25" s="5" t="s"/>
      <c r="I25" s="5" t="s"/>
      <c r="J25" s="27" t="s"/>
      <c r="K25" s="5" t="s"/>
    </row>
    <row r="26" spans="1:11" ht="15" customHeight="true">
      <c r="A26" s="5" t="s"/>
      <c r="B26" s="5" t="s"/>
      <c r="C26" s="5" t="s"/>
      <c r="D26" s="5" t="s"/>
      <c r="E26" s="5" t="s"/>
      <c r="F26" s="5" t="s"/>
      <c r="G26" s="5" t="s"/>
      <c r="H26" s="5" t="s"/>
      <c r="I26" s="5" t="s"/>
      <c r="J26" s="5" t="s"/>
      <c r="K26" s="5" t="s"/>
    </row>
    <row r="27" spans="1:11" ht="15" customHeight="true">
      <c r="A27" s="5" t="s">
        <v>207</v>
      </c>
      <c r="B27" s="5" t="s"/>
      <c r="C27" s="5" t="s"/>
      <c r="D27" s="5" t="s"/>
      <c r="E27" s="5" t="s"/>
      <c r="F27" s="5" t="s"/>
      <c r="G27" s="5" t="s"/>
      <c r="H27" s="5" t="s"/>
      <c r="I27" s="5" t="s"/>
      <c r="J27" s="5" t="s"/>
      <c r="K27" s="5" t="s"/>
    </row>
    <row r="28" spans="1:11" ht="15" customHeight="true">
      <c r="A28" s="5" t="s">
        <v>208</v>
      </c>
      <c r="B28" s="5" t="s"/>
      <c r="C28" s="5" t="s"/>
      <c r="D28" s="5" t="s"/>
      <c r="E28" s="5" t="s"/>
      <c r="F28" s="5" t="s"/>
      <c r="G28" s="5" t="s"/>
      <c r="H28" s="5" t="s"/>
      <c r="I28" s="5" t="s"/>
      <c r="J28" s="5" t="s"/>
      <c r="K28" s="5" t="s"/>
    </row>
    <row r="29" spans="1:11" ht="15" customHeight="true">
      <c r="A29" s="5" t="s">
        <v>209</v>
      </c>
      <c r="B29" s="5" t="s"/>
      <c r="C29" s="5" t="s"/>
      <c r="D29" s="5" t="s"/>
      <c r="E29" s="5" t="s"/>
      <c r="F29" s="5" t="s"/>
      <c r="G29" s="5" t="s"/>
      <c r="H29" s="5" t="s"/>
      <c r="I29" s="5" t="s"/>
      <c r="J29" s="5" t="s"/>
      <c r="K29" s="5" t="s"/>
    </row>
    <row r="30" spans="1:10" ht="15" customHeight="true">
      <c r="A30" s="5" t="s">
        <v>210</v>
      </c>
      <c r="B30" s="5" t="s"/>
      <c r="C30" s="5" t="s"/>
      <c r="D30" s="5" t="s"/>
      <c r="E30" s="5" t="s"/>
      <c r="F30" s="5" t="s"/>
      <c r="G30" s="5" t="s"/>
      <c r="H30" s="5" t="s"/>
      <c r="I30" s="5" t="s"/>
      <c r="J30" s="5" t="s"/>
    </row>
    <row r="31" spans="1:10" ht="15" customHeight="true">
      <c r="A31" s="5" t="s"/>
      <c r="B31" s="5" t="s"/>
      <c r="C31" s="5" t="s"/>
      <c r="D31" s="5" t="s"/>
      <c r="E31" s="5" t="s"/>
      <c r="F31" s="5" t="s"/>
      <c r="G31" s="5" t="s"/>
      <c r="H31" s="5" t="s"/>
      <c r="I31" s="5" t="s"/>
      <c r="J31" s="5" t="s"/>
    </row>
    <row r="32" spans="1:10" ht="15" customHeight="true">
      <c r="A32" s="5" t="s"/>
      <c r="B32" s="5" t="s"/>
      <c r="C32" s="5" t="s"/>
      <c r="D32" s="5" t="s"/>
      <c r="E32" s="5" t="s"/>
      <c r="F32" s="5" t="s"/>
      <c r="G32" s="5" t="s"/>
      <c r="H32" s="5" t="s"/>
      <c r="I32" s="5" t="s"/>
      <c r="J32" s="5" t="s"/>
    </row>
    <row r="33" spans="1:10" ht="15" customHeight="true">
      <c r="A33" s="5" t="s"/>
      <c r="B33" s="5" t="s"/>
      <c r="C33" s="5" t="s"/>
      <c r="D33" s="5" t="s"/>
      <c r="E33" s="5" t="s"/>
      <c r="F33" s="5" t="s"/>
      <c r="G33" s="5" t="s"/>
      <c r="H33" s="5" t="s"/>
      <c r="I33" s="5" t="s"/>
      <c r="J33" s="5" t="s"/>
    </row>
    <row r="34" spans="1:10" ht="15" customHeight="true">
      <c r="A34" s="5" t="s"/>
      <c r="B34" s="5" t="s"/>
      <c r="C34" s="5" t="s"/>
      <c r="D34" s="5" t="s"/>
      <c r="E34" s="5" t="s"/>
      <c r="F34" s="5" t="s"/>
      <c r="G34" s="5" t="s"/>
      <c r="H34" s="5" t="s"/>
      <c r="I34" s="5" t="s"/>
      <c r="J34" s="5" t="s"/>
    </row>
    <row r="35" spans="1:10" ht="15" customHeight="true">
      <c r="A35" s="5" t="s"/>
      <c r="B35" s="5" t="s"/>
      <c r="C35" s="5" t="s"/>
      <c r="D35" s="5" t="s"/>
      <c r="E35" s="5" t="s"/>
      <c r="F35" s="5" t="s"/>
      <c r="G35" s="5" t="s"/>
      <c r="H35" s="5" t="s"/>
      <c r="I35" s="5" t="s"/>
      <c r="J35" s="5" t="s"/>
    </row>
    <row r="36" spans="1:10" ht="15" customHeight="true">
      <c r="A36" s="5" t="s"/>
      <c r="B36" s="5" t="s"/>
      <c r="C36" s="5" t="s"/>
      <c r="D36" s="5" t="s"/>
      <c r="E36" s="5" t="s"/>
      <c r="F36" s="5" t="s"/>
      <c r="G36" s="5" t="s"/>
      <c r="H36" s="5" t="s"/>
      <c r="I36" s="5" t="s"/>
      <c r="J36" s="5" t="s"/>
    </row>
    <row r="37" spans="1:10" ht="15" customHeight="true">
      <c r="A37" s="5" t="s"/>
      <c r="B37" s="5" t="s"/>
      <c r="C37" s="5" t="s"/>
      <c r="D37" s="5" t="s"/>
      <c r="E37" s="5" t="s"/>
      <c r="F37" s="5" t="s"/>
      <c r="G37" s="5" t="s"/>
      <c r="H37" s="5" t="s"/>
      <c r="I37" s="5" t="s"/>
      <c r="J37" s="5" t="s"/>
    </row>
    <row r="38" spans="1:10" ht="15" customHeight="true">
      <c r="A38" s="5" t="s"/>
      <c r="B38" s="5" t="s"/>
      <c r="C38" s="5" t="s"/>
      <c r="D38" s="5" t="s"/>
      <c r="E38" s="5" t="s"/>
      <c r="F38" s="5" t="s"/>
      <c r="G38" s="5" t="s"/>
      <c r="H38" s="5" t="s"/>
      <c r="I38" s="5" t="s"/>
      <c r="J38" s="5" t="s"/>
    </row>
    <row r="39" spans="1:10" ht="15" customHeight="true">
      <c r="A39" s="5" t="s"/>
      <c r="B39" s="5" t="s"/>
      <c r="C39" s="5" t="s"/>
      <c r="D39" s="5" t="s"/>
      <c r="E39" s="5" t="s"/>
      <c r="F39" s="5" t="s"/>
      <c r="G39" s="5" t="s"/>
      <c r="H39" s="5" t="s"/>
      <c r="I39" s="5" t="s"/>
      <c r="J39" s="5" t="s"/>
    </row>
    <row r="40" spans="1:10" ht="15" customHeight="true">
      <c r="A40" s="5" t="s"/>
      <c r="B40" s="5" t="s"/>
      <c r="C40" s="5" t="s"/>
      <c r="D40" s="5" t="s"/>
      <c r="E40" s="5" t="s"/>
      <c r="F40" s="5" t="s"/>
      <c r="G40" s="5" t="s"/>
      <c r="H40" s="5" t="s"/>
      <c r="I40" s="5" t="s"/>
      <c r="J40" s="5" t="s"/>
    </row>
    <row r="41" spans="1:10" ht="15" customHeight="true">
      <c r="A41" s="5" t="s"/>
      <c r="B41" s="5" t="s"/>
      <c r="C41" s="5" t="s"/>
      <c r="D41" s="5" t="s"/>
      <c r="E41" s="5" t="s"/>
      <c r="F41" s="5" t="s"/>
      <c r="G41" s="5" t="s"/>
      <c r="H41" s="5" t="s"/>
      <c r="I41" s="5" t="s"/>
      <c r="J41" s="5" t="s"/>
    </row>
    <row r="42" spans="1:10" ht="15" customHeight="true">
      <c r="A42" s="5" t="s"/>
      <c r="B42" s="5" t="s"/>
      <c r="C42" s="5" t="s"/>
      <c r="D42" s="5" t="s"/>
      <c r="E42" s="5" t="s"/>
      <c r="F42" s="5" t="s"/>
      <c r="G42" s="5" t="s"/>
      <c r="H42" s="5" t="s"/>
      <c r="I42" s="5" t="s"/>
      <c r="J42" s="5" t="s"/>
    </row>
    <row r="43" spans="1:10" ht="15" customHeight="true">
      <c r="A43" s="5" t="s"/>
      <c r="B43" s="5" t="s"/>
      <c r="C43" s="5" t="s"/>
      <c r="D43" s="5" t="s"/>
      <c r="E43" s="5" t="s"/>
      <c r="F43" s="5" t="s"/>
      <c r="G43" s="5" t="s"/>
      <c r="H43" s="5" t="s"/>
      <c r="I43" s="5" t="s"/>
      <c r="J43" s="5" t="s"/>
    </row>
    <row r="44" spans="1:10" ht="15" customHeight="true">
      <c r="A44" s="5" t="s"/>
      <c r="B44" s="5" t="s"/>
      <c r="C44" s="5" t="s"/>
      <c r="D44" s="5" t="s"/>
      <c r="E44" s="5" t="s"/>
      <c r="F44" s="5" t="s"/>
      <c r="G44" s="5" t="s"/>
      <c r="H44" s="5" t="s"/>
      <c r="I44" s="5" t="s"/>
      <c r="J44" s="5" t="s"/>
    </row>
    <row r="45" spans="1:10" ht="15" customHeight="true">
      <c r="A45" s="5" t="s"/>
      <c r="B45" s="5" t="s"/>
      <c r="C45" s="5" t="s"/>
      <c r="D45" s="5" t="s"/>
      <c r="E45" s="5" t="s"/>
      <c r="F45" s="5" t="s"/>
      <c r="G45" s="5" t="s"/>
      <c r="H45" s="5" t="s"/>
      <c r="I45" s="5" t="s"/>
      <c r="J45" s="5" t="s"/>
    </row>
    <row r="46" spans="1:10" ht="15" customHeight="true">
      <c r="A46" s="5" t="s"/>
      <c r="B46" s="5" t="s"/>
      <c r="C46" s="5" t="s"/>
      <c r="D46" s="5" t="s"/>
      <c r="E46" s="5" t="s"/>
      <c r="F46" s="5" t="s"/>
      <c r="G46" s="5" t="s"/>
      <c r="H46" s="5" t="s"/>
      <c r="I46" s="5" t="s"/>
      <c r="J46" s="5" t="s"/>
    </row>
    <row r="47" spans="1:10" ht="15" customHeight="true">
      <c r="A47" s="5" t="s"/>
      <c r="B47" s="5" t="s"/>
      <c r="C47" s="5" t="s"/>
      <c r="D47" s="5" t="s"/>
      <c r="E47" s="5" t="s"/>
      <c r="F47" s="5" t="s"/>
      <c r="G47" s="5" t="s"/>
      <c r="H47" s="5" t="s"/>
      <c r="I47" s="5" t="s"/>
      <c r="J47" s="5" t="s"/>
    </row>
    <row r="48" spans="1:10" ht="15" customHeight="true">
      <c r="A48" s="5" t="s"/>
      <c r="B48" s="5" t="s"/>
      <c r="C48" s="5" t="s"/>
      <c r="D48" s="5" t="s"/>
      <c r="E48" s="5" t="s"/>
      <c r="F48" s="5" t="s"/>
      <c r="G48" s="5" t="s"/>
      <c r="H48" s="5" t="s"/>
      <c r="I48" s="5" t="s"/>
      <c r="J48" s="5" t="s"/>
    </row>
    <row r="49" spans="1:10" ht="15" customHeight="true">
      <c r="A49" s="5" t="s"/>
      <c r="B49" s="5" t="s"/>
      <c r="C49" s="5" t="s"/>
      <c r="D49" s="5" t="s"/>
      <c r="E49" s="5" t="s"/>
      <c r="F49" s="5" t="s"/>
      <c r="G49" s="5" t="s"/>
      <c r="H49" s="5" t="s"/>
      <c r="I49" s="5" t="s"/>
      <c r="J49" s="5" t="s"/>
    </row>
    <row r="50" spans="1:10" ht="15" customHeight="true">
      <c r="A50" s="5" t="s"/>
      <c r="B50" s="5" t="s"/>
      <c r="C50" s="5" t="s"/>
      <c r="D50" s="5" t="s"/>
      <c r="E50" s="5" t="s"/>
      <c r="F50" s="5" t="s"/>
      <c r="G50" s="5" t="s"/>
      <c r="H50" s="5" t="s"/>
      <c r="I50" s="5" t="s"/>
      <c r="J50" s="5" t="s"/>
    </row>
    <row r="51" spans="1:10" ht="15" customHeight="true">
      <c r="A51" s="5" t="s"/>
      <c r="B51" s="5" t="s"/>
      <c r="C51" s="5" t="s"/>
      <c r="D51" s="5" t="s"/>
      <c r="E51" s="5" t="s"/>
      <c r="F51" s="5" t="s"/>
      <c r="G51" s="5" t="s"/>
      <c r="H51" s="5" t="s"/>
      <c r="I51" s="5" t="s"/>
      <c r="J51" s="5" t="s"/>
    </row>
    <row r="52" spans="1:10" ht="15" customHeight="true">
      <c r="A52" s="5" t="s"/>
      <c r="B52" s="5" t="s"/>
      <c r="C52" s="5" t="s"/>
      <c r="D52" s="5" t="s"/>
      <c r="E52" s="5" t="s"/>
      <c r="F52" s="5" t="s"/>
      <c r="G52" s="5" t="s"/>
      <c r="H52" s="5" t="s"/>
      <c r="I52" s="5" t="s"/>
      <c r="J52" s="5" t="s"/>
    </row>
    <row r="53" spans="1:10" ht="15" customHeight="true">
      <c r="A53" s="5" t="s"/>
      <c r="B53" s="5" t="s"/>
      <c r="C53" s="5" t="s"/>
      <c r="D53" s="5" t="s"/>
      <c r="E53" s="5" t="s"/>
      <c r="F53" s="5" t="s"/>
      <c r="G53" s="5" t="s"/>
      <c r="H53" s="5" t="s"/>
      <c r="I53" s="5" t="s"/>
      <c r="J53" s="5" t="s"/>
    </row>
    <row r="54" spans="1:10" ht="15" customHeight="true">
      <c r="A54" s="5" t="s"/>
      <c r="B54" s="5" t="s"/>
      <c r="C54" s="5" t="s"/>
      <c r="D54" s="5" t="s"/>
      <c r="E54" s="5" t="s"/>
      <c r="F54" s="5" t="s"/>
      <c r="G54" s="5" t="s"/>
      <c r="H54" s="5" t="s"/>
      <c r="I54" s="5" t="s"/>
      <c r="J54" s="5" t="s"/>
    </row>
    <row r="55" spans="1:10" ht="15" customHeight="true">
      <c r="A55" s="5" t="s"/>
      <c r="B55" s="5" t="s"/>
      <c r="C55" s="5" t="s"/>
      <c r="D55" s="5" t="s"/>
      <c r="E55" s="5" t="s"/>
      <c r="F55" s="5" t="s"/>
      <c r="G55" s="5" t="s"/>
      <c r="H55" s="5" t="s"/>
      <c r="I55" s="5" t="s"/>
      <c r="J55" s="5" t="s"/>
    </row>
    <row r="56" spans="1:10" ht="15" customHeight="true">
      <c r="A56" s="5" t="s"/>
      <c r="B56" s="5" t="s"/>
      <c r="C56" s="5" t="s"/>
      <c r="D56" s="5" t="s"/>
      <c r="E56" s="5" t="s"/>
      <c r="F56" s="5" t="s"/>
      <c r="G56" s="5" t="s"/>
      <c r="H56" s="5" t="s"/>
      <c r="I56" s="5" t="s"/>
      <c r="J56" s="5" t="s"/>
    </row>
    <row r="57" spans="1:10" ht="15" customHeight="true">
      <c r="A57" s="5" t="s"/>
      <c r="B57" s="5" t="s"/>
      <c r="C57" s="5" t="s"/>
      <c r="D57" s="5" t="s"/>
      <c r="E57" s="5" t="s"/>
      <c r="F57" s="5" t="s"/>
      <c r="G57" s="5" t="s"/>
      <c r="H57" s="5" t="s"/>
      <c r="I57" s="5" t="s"/>
      <c r="J57" s="5" t="s"/>
    </row>
    <row r="58" spans="1:10" ht="15" customHeight="true">
      <c r="A58" s="5" t="s"/>
      <c r="B58" s="5" t="s"/>
      <c r="C58" s="5" t="s"/>
      <c r="D58" s="5" t="s"/>
      <c r="E58" s="5" t="s"/>
      <c r="F58" s="5" t="s"/>
      <c r="G58" s="5" t="s"/>
      <c r="H58" s="5" t="s"/>
      <c r="I58" s="5" t="s"/>
      <c r="J58" s="5" t="s"/>
    </row>
    <row r="59" spans="1:10" ht="15" customHeight="true">
      <c r="A59" s="5" t="s"/>
      <c r="B59" s="5" t="s"/>
      <c r="C59" s="5" t="s"/>
      <c r="D59" s="5" t="s"/>
      <c r="E59" s="5" t="s"/>
      <c r="F59" s="5" t="s"/>
      <c r="G59" s="5" t="s"/>
      <c r="H59" s="5" t="s"/>
      <c r="I59" s="5" t="s"/>
      <c r="J59" s="5" t="s"/>
    </row>
    <row r="60" spans="1:10" ht="15" customHeight="true">
      <c r="A60" s="5" t="s"/>
      <c r="B60" s="5" t="s"/>
      <c r="C60" s="5" t="s"/>
      <c r="D60" s="5" t="s"/>
      <c r="E60" s="5" t="s"/>
      <c r="F60" s="5" t="s"/>
      <c r="G60" s="5" t="s"/>
      <c r="H60" s="5" t="s"/>
      <c r="I60" s="5" t="s"/>
      <c r="J60" s="5" t="s"/>
    </row>
    <row r="61" spans="1:10" ht="15" customHeight="true">
      <c r="A61" s="5" t="s"/>
      <c r="B61" s="5" t="s"/>
      <c r="C61" s="5" t="s"/>
      <c r="D61" s="5" t="s"/>
      <c r="E61" s="5" t="s"/>
      <c r="F61" s="5" t="s"/>
      <c r="G61" s="5" t="s"/>
      <c r="H61" s="5" t="s"/>
      <c r="I61" s="5" t="s"/>
      <c r="J61" s="5" t="s"/>
    </row>
    <row r="62" spans="1:10" ht="15" customHeight="true">
      <c r="A62" s="5" t="s"/>
      <c r="B62" s="5" t="s"/>
      <c r="C62" s="5" t="s"/>
      <c r="D62" s="5" t="s"/>
      <c r="E62" s="5" t="s"/>
      <c r="F62" s="5" t="s"/>
      <c r="G62" s="5" t="s"/>
      <c r="H62" s="5" t="s"/>
      <c r="I62" s="5" t="s"/>
      <c r="J62" s="5" t="s"/>
    </row>
    <row r="63" spans="1:10" ht="15" customHeight="true">
      <c r="A63" s="5" t="s"/>
      <c r="B63" s="5" t="s"/>
      <c r="C63" s="5" t="s"/>
      <c r="D63" s="5" t="s"/>
      <c r="E63" s="5" t="s"/>
      <c r="F63" s="5" t="s"/>
      <c r="G63" s="5" t="s"/>
      <c r="H63" s="5" t="s"/>
      <c r="I63" s="5" t="s"/>
      <c r="J63" s="5" t="s"/>
    </row>
    <row r="64" spans="1:10" ht="15" customHeight="true">
      <c r="A64" s="5" t="s"/>
      <c r="B64" s="5" t="s"/>
      <c r="C64" s="5" t="s"/>
      <c r="D64" s="5" t="s"/>
      <c r="E64" s="5" t="s"/>
      <c r="F64" s="5" t="s"/>
      <c r="G64" s="5" t="s"/>
      <c r="H64" s="5" t="s"/>
      <c r="I64" s="5" t="s"/>
      <c r="J64" s="5" t="s"/>
    </row>
    <row r="65" spans="1:10" ht="15" customHeight="true">
      <c r="A65" s="5" t="s"/>
      <c r="B65" s="5" t="s"/>
      <c r="C65" s="5" t="s"/>
      <c r="D65" s="5" t="s"/>
      <c r="E65" s="5" t="s"/>
      <c r="F65" s="5" t="s"/>
      <c r="G65" s="5" t="s"/>
      <c r="H65" s="5" t="s"/>
      <c r="I65" s="5" t="s"/>
      <c r="J65" s="5" t="s"/>
    </row>
    <row r="66" spans="1:10" ht="15" customHeight="true">
      <c r="A66" s="5" t="s"/>
      <c r="B66" s="5" t="s"/>
      <c r="C66" s="5" t="s"/>
      <c r="D66" s="5" t="s"/>
      <c r="E66" s="5" t="s"/>
      <c r="F66" s="5" t="s"/>
      <c r="G66" s="5" t="s"/>
      <c r="H66" s="5" t="s"/>
      <c r="I66" s="5" t="s"/>
      <c r="J66" s="5" t="s"/>
    </row>
    <row r="67" spans="1:10" ht="15" customHeight="true">
      <c r="A67" s="5" t="s"/>
      <c r="B67" s="5" t="s"/>
      <c r="C67" s="5" t="s"/>
      <c r="D67" s="5" t="s"/>
      <c r="E67" s="5" t="s"/>
      <c r="F67" s="5" t="s"/>
      <c r="G67" s="5" t="s"/>
      <c r="H67" s="5" t="s"/>
      <c r="I67" s="5" t="s"/>
      <c r="J67" s="5" t="s"/>
    </row>
    <row r="68" spans="1:10" ht="15" customHeight="true">
      <c r="A68" s="5" t="s"/>
      <c r="B68" s="5" t="s"/>
      <c r="C68" s="5" t="s"/>
      <c r="D68" s="5" t="s"/>
      <c r="E68" s="5" t="s"/>
      <c r="F68" s="5" t="s"/>
      <c r="G68" s="5" t="s"/>
      <c r="H68" s="5" t="s"/>
      <c r="I68" s="5" t="s"/>
      <c r="J68" s="5" t="s"/>
    </row>
    <row r="69" spans="1:10" ht="15" customHeight="true">
      <c r="A69" s="5" t="s"/>
      <c r="B69" s="5" t="s"/>
      <c r="C69" s="5" t="s"/>
      <c r="D69" s="5" t="s"/>
      <c r="E69" s="5" t="s"/>
      <c r="F69" s="5" t="s"/>
      <c r="G69" s="5" t="s"/>
      <c r="H69" s="5" t="s"/>
      <c r="I69" s="5" t="s"/>
      <c r="J69" s="5" t="s"/>
    </row>
    <row r="70" spans="1:10" ht="15" customHeight="true">
      <c r="A70" s="5" t="s"/>
      <c r="B70" s="5" t="s"/>
      <c r="C70" s="5" t="s"/>
      <c r="D70" s="5" t="s"/>
      <c r="E70" s="5" t="s"/>
      <c r="F70" s="5" t="s"/>
      <c r="G70" s="5" t="s"/>
      <c r="H70" s="5" t="s"/>
      <c r="I70" s="5" t="s"/>
      <c r="J70" s="5" t="s"/>
    </row>
    <row r="71" spans="1:10" ht="15" customHeight="true">
      <c r="A71" s="5" t="s"/>
      <c r="B71" s="5" t="s"/>
      <c r="C71" s="5" t="s"/>
      <c r="D71" s="5" t="s"/>
      <c r="E71" s="5" t="s"/>
      <c r="F71" s="5" t="s"/>
      <c r="G71" s="5" t="s"/>
      <c r="H71" s="5" t="s"/>
      <c r="I71" s="5" t="s"/>
      <c r="J71" s="5" t="s"/>
    </row>
    <row r="72" spans="1:10" ht="15" customHeight="true">
      <c r="A72" s="5" t="s"/>
      <c r="B72" s="5" t="s"/>
      <c r="C72" s="5" t="s"/>
      <c r="D72" s="5" t="s"/>
      <c r="E72" s="5" t="s"/>
      <c r="F72" s="5" t="s"/>
      <c r="G72" s="5" t="s"/>
      <c r="H72" s="5" t="s"/>
      <c r="I72" s="5" t="s"/>
      <c r="J72" s="5" t="s"/>
    </row>
    <row r="73" spans="1:10" ht="15" customHeight="true">
      <c r="A73" s="5" t="s"/>
      <c r="B73" s="5" t="s"/>
      <c r="C73" s="5" t="s"/>
      <c r="D73" s="5" t="s"/>
      <c r="E73" s="5" t="s"/>
      <c r="F73" s="5" t="s"/>
      <c r="G73" s="5" t="s"/>
      <c r="H73" s="5" t="s"/>
      <c r="I73" s="5" t="s"/>
      <c r="J73" s="5" t="s"/>
    </row>
    <row r="74" spans="1:10" ht="15" customHeight="true">
      <c r="A74" s="5" t="s"/>
      <c r="B74" s="5" t="s"/>
      <c r="C74" s="5" t="s"/>
      <c r="D74" s="5" t="s"/>
      <c r="E74" s="5" t="s"/>
      <c r="F74" s="5" t="s"/>
      <c r="G74" s="5" t="s"/>
      <c r="H74" s="5" t="s"/>
      <c r="I74" s="5" t="s"/>
      <c r="J74" s="5" t="s"/>
    </row>
    <row r="75" spans="1:10" ht="15" customHeight="true">
      <c r="A75" s="5" t="s"/>
      <c r="B75" s="5" t="s"/>
      <c r="C75" s="5" t="s"/>
      <c r="D75" s="5" t="s"/>
      <c r="E75" s="5" t="s"/>
      <c r="F75" s="5" t="s"/>
      <c r="G75" s="5" t="s"/>
      <c r="H75" s="5" t="s"/>
      <c r="I75" s="5" t="s"/>
      <c r="J75" s="5" t="s"/>
    </row>
    <row r="76" spans="1:10" ht="15" customHeight="true">
      <c r="A76" s="5" t="s"/>
      <c r="B76" s="5" t="s"/>
      <c r="C76" s="5" t="s"/>
      <c r="D76" s="5" t="s"/>
      <c r="E76" s="5" t="s"/>
      <c r="F76" s="5" t="s"/>
      <c r="G76" s="5" t="s"/>
      <c r="H76" s="5" t="s"/>
      <c r="I76" s="5" t="s"/>
      <c r="J76" s="5" t="s"/>
    </row>
    <row r="77" spans="1:10" ht="15" customHeight="true">
      <c r="A77" s="5" t="s"/>
      <c r="B77" s="5" t="s"/>
      <c r="C77" s="5" t="s"/>
      <c r="D77" s="5" t="s"/>
      <c r="E77" s="5" t="s"/>
      <c r="F77" s="5" t="s"/>
      <c r="G77" s="5" t="s"/>
      <c r="H77" s="5" t="s"/>
      <c r="I77" s="5" t="s"/>
      <c r="J77" s="5" t="s"/>
    </row>
    <row r="78" spans="1:10" ht="15" customHeight="true">
      <c r="A78" s="5" t="s"/>
      <c r="B78" s="5" t="s"/>
      <c r="C78" s="5" t="s"/>
      <c r="D78" s="5" t="s"/>
      <c r="E78" s="5" t="s"/>
      <c r="F78" s="5" t="s"/>
      <c r="G78" s="5" t="s"/>
      <c r="H78" s="5" t="s"/>
      <c r="I78" s="5" t="s"/>
      <c r="J78" s="5" t="s"/>
    </row>
    <row r="79" spans="1:10" ht="15" customHeight="true">
      <c r="A79" s="5" t="s"/>
      <c r="B79" s="5" t="s"/>
      <c r="C79" s="5" t="s"/>
      <c r="D79" s="5" t="s"/>
      <c r="E79" s="5" t="s"/>
      <c r="F79" s="5" t="s"/>
      <c r="G79" s="5" t="s"/>
      <c r="H79" s="5" t="s"/>
      <c r="I79" s="5" t="s"/>
      <c r="J79" s="5" t="s"/>
    </row>
    <row r="80" spans="1:10" ht="15" customHeight="true">
      <c r="A80" s="5" t="s"/>
      <c r="B80" s="5" t="s"/>
      <c r="C80" s="5" t="s"/>
      <c r="D80" s="5" t="s"/>
      <c r="E80" s="5" t="s"/>
      <c r="F80" s="5" t="s"/>
      <c r="G80" s="5" t="s"/>
      <c r="H80" s="5" t="s"/>
      <c r="I80" s="5" t="s"/>
      <c r="J80" s="5" t="s"/>
    </row>
    <row r="81" spans="1:10" ht="15" customHeight="true">
      <c r="A81" s="5" t="s"/>
      <c r="B81" s="5" t="s"/>
      <c r="C81" s="5" t="s"/>
      <c r="D81" s="5" t="s"/>
      <c r="E81" s="5" t="s"/>
      <c r="F81" s="5" t="s"/>
      <c r="G81" s="5" t="s"/>
      <c r="H81" s="5" t="s"/>
      <c r="I81" s="5" t="s"/>
      <c r="J81" s="5" t="s"/>
    </row>
    <row r="82" spans="1:10" ht="15" customHeight="true">
      <c r="A82" s="5" t="s"/>
      <c r="B82" s="5" t="s"/>
      <c r="C82" s="5" t="s"/>
      <c r="D82" s="5" t="s"/>
      <c r="E82" s="5" t="s"/>
      <c r="F82" s="5" t="s"/>
      <c r="G82" s="5" t="s"/>
      <c r="H82" s="5" t="s"/>
      <c r="I82" s="5" t="s"/>
      <c r="J82" s="5" t="s"/>
    </row>
    <row r="83" spans="1:10" ht="15" customHeight="true">
      <c r="A83" s="5" t="s"/>
      <c r="B83" s="5" t="s"/>
      <c r="C83" s="5" t="s"/>
      <c r="D83" s="5" t="s"/>
      <c r="E83" s="5" t="s"/>
      <c r="F83" s="5" t="s"/>
      <c r="G83" s="5" t="s"/>
      <c r="H83" s="5" t="s"/>
      <c r="I83" s="5" t="s"/>
      <c r="J83" s="5" t="s"/>
    </row>
    <row r="84" spans="1:10" ht="15" customHeight="true">
      <c r="A84" s="5" t="s"/>
      <c r="B84" s="5" t="s"/>
      <c r="C84" s="5" t="s"/>
      <c r="D84" s="5" t="s"/>
      <c r="E84" s="5" t="s"/>
      <c r="F84" s="5" t="s"/>
      <c r="G84" s="5" t="s"/>
      <c r="H84" s="5" t="s"/>
      <c r="I84" s="5" t="s"/>
      <c r="J84" s="5" t="s"/>
    </row>
    <row r="85" spans="1:10" ht="15" customHeight="true">
      <c r="A85" s="5" t="s"/>
      <c r="B85" s="5" t="s"/>
      <c r="C85" s="5" t="s"/>
      <c r="D85" s="5" t="s"/>
      <c r="E85" s="5" t="s"/>
      <c r="F85" s="5" t="s"/>
      <c r="G85" s="5" t="s"/>
      <c r="H85" s="5" t="s"/>
      <c r="I85" s="5" t="s"/>
      <c r="J85" s="5" t="s"/>
    </row>
    <row r="86" spans="1:10" ht="15" customHeight="true">
      <c r="A86" s="5" t="s"/>
      <c r="B86" s="5" t="s"/>
      <c r="C86" s="5" t="s"/>
      <c r="D86" s="5" t="s"/>
      <c r="E86" s="5" t="s"/>
      <c r="F86" s="5" t="s"/>
      <c r="G86" s="5" t="s"/>
      <c r="H86" s="5" t="s"/>
      <c r="I86" s="5" t="s"/>
      <c r="J86" s="5" t="s"/>
    </row>
    <row r="87" spans="1:10" ht="15" customHeight="true">
      <c r="A87" s="5" t="s"/>
      <c r="B87" s="5" t="s"/>
      <c r="C87" s="5" t="s"/>
      <c r="D87" s="5" t="s"/>
      <c r="E87" s="5" t="s"/>
      <c r="F87" s="5" t="s"/>
      <c r="G87" s="5" t="s"/>
      <c r="H87" s="5" t="s"/>
      <c r="I87" s="5" t="s"/>
      <c r="J87" s="5" t="s"/>
    </row>
    <row r="88" spans="1:10" ht="15" customHeight="true">
      <c r="A88" s="5" t="s"/>
      <c r="B88" s="5" t="s"/>
      <c r="C88" s="5" t="s"/>
      <c r="D88" s="5" t="s"/>
      <c r="E88" s="5" t="s"/>
      <c r="F88" s="5" t="s"/>
      <c r="G88" s="5" t="s"/>
      <c r="H88" s="5" t="s"/>
      <c r="I88" s="5" t="s"/>
      <c r="J88" s="5" t="s"/>
    </row>
    <row r="89" spans="1:10" ht="15" customHeight="true">
      <c r="A89" s="5" t="s"/>
      <c r="B89" s="5" t="s"/>
      <c r="C89" s="5" t="s"/>
      <c r="D89" s="5" t="s"/>
      <c r="E89" s="5" t="s"/>
      <c r="F89" s="5" t="s"/>
      <c r="G89" s="5" t="s"/>
      <c r="H89" s="5" t="s"/>
      <c r="I89" s="5" t="s"/>
      <c r="J89" s="5" t="s"/>
    </row>
    <row r="90" spans="1:10" ht="15" customHeight="true">
      <c r="A90" s="5" t="s"/>
      <c r="B90" s="5" t="s"/>
      <c r="C90" s="5" t="s"/>
      <c r="D90" s="5" t="s"/>
      <c r="E90" s="5" t="s"/>
      <c r="F90" s="5" t="s"/>
      <c r="G90" s="5" t="s"/>
      <c r="H90" s="5" t="s"/>
      <c r="I90" s="5" t="s"/>
      <c r="J90" s="5" t="s"/>
    </row>
    <row r="91" spans="1:10" ht="15" customHeight="true">
      <c r="A91" s="5" t="s"/>
      <c r="B91" s="5" t="s"/>
      <c r="C91" s="5" t="s"/>
      <c r="D91" s="5" t="s"/>
      <c r="E91" s="5" t="s"/>
      <c r="F91" s="5" t="s"/>
      <c r="G91" s="5" t="s"/>
      <c r="H91" s="5" t="s"/>
      <c r="I91" s="5" t="s"/>
      <c r="J91" s="5" t="s"/>
    </row>
    <row r="92" spans="1:10" ht="15" customHeight="true">
      <c r="A92" s="5" t="s"/>
      <c r="B92" s="5" t="s"/>
      <c r="C92" s="5" t="s"/>
      <c r="D92" s="5" t="s"/>
      <c r="E92" s="5" t="s"/>
      <c r="F92" s="5" t="s"/>
      <c r="G92" s="5" t="s"/>
      <c r="H92" s="5" t="s"/>
      <c r="I92" s="5" t="s"/>
      <c r="J92" s="5" t="s"/>
    </row>
    <row r="93" spans="1:10" ht="15" customHeight="true">
      <c r="A93" s="5" t="s"/>
      <c r="B93" s="5" t="s"/>
      <c r="C93" s="5" t="s"/>
      <c r="D93" s="5" t="s"/>
      <c r="E93" s="5" t="s"/>
      <c r="F93" s="5" t="s"/>
      <c r="G93" s="5" t="s"/>
      <c r="H93" s="5" t="s"/>
      <c r="I93" s="5" t="s"/>
      <c r="J93" s="5" t="s"/>
    </row>
    <row r="94" spans="1:10" ht="15" customHeight="true">
      <c r="A94" s="5" t="s"/>
      <c r="B94" s="5" t="s"/>
      <c r="C94" s="5" t="s"/>
      <c r="D94" s="5" t="s"/>
      <c r="E94" s="5" t="s"/>
      <c r="F94" s="5" t="s"/>
      <c r="G94" s="5" t="s"/>
      <c r="H94" s="5" t="s"/>
      <c r="I94" s="5" t="s"/>
      <c r="J94" s="5" t="s"/>
    </row>
    <row r="95" spans="1:10" ht="15" customHeight="true">
      <c r="A95" s="5" t="s"/>
      <c r="B95" s="5" t="s"/>
      <c r="C95" s="5" t="s"/>
      <c r="D95" s="5" t="s"/>
      <c r="E95" s="5" t="s"/>
      <c r="F95" s="5" t="s"/>
      <c r="G95" s="5" t="s"/>
      <c r="H95" s="5" t="s"/>
      <c r="I95" s="5" t="s"/>
      <c r="J95" s="5" t="s"/>
    </row>
    <row r="96" spans="1:10" ht="15" customHeight="true">
      <c r="A96" s="5" t="s"/>
      <c r="B96" s="5" t="s"/>
      <c r="C96" s="5" t="s"/>
      <c r="D96" s="5" t="s"/>
      <c r="E96" s="5" t="s"/>
      <c r="F96" s="5" t="s"/>
      <c r="G96" s="5" t="s"/>
      <c r="H96" s="5" t="s"/>
      <c r="I96" s="5" t="s"/>
      <c r="J96" s="5" t="s"/>
    </row>
    <row r="97" spans="1:10" ht="15" customHeight="true">
      <c r="A97" s="5" t="s"/>
      <c r="B97" s="5" t="s"/>
      <c r="C97" s="5" t="s"/>
      <c r="D97" s="5" t="s"/>
      <c r="E97" s="5" t="s"/>
      <c r="F97" s="5" t="s"/>
      <c r="G97" s="5" t="s"/>
      <c r="H97" s="5" t="s"/>
      <c r="I97" s="5" t="s"/>
      <c r="J97" s="5" t="s"/>
    </row>
    <row r="98" spans="1:10" ht="15" customHeight="true">
      <c r="A98" s="5" t="s"/>
      <c r="B98" s="5" t="s"/>
      <c r="C98" s="5" t="s"/>
      <c r="D98" s="5" t="s"/>
      <c r="E98" s="5" t="s"/>
      <c r="F98" s="5" t="s"/>
      <c r="G98" s="5" t="s"/>
      <c r="H98" s="5" t="s"/>
      <c r="I98" s="5" t="s"/>
      <c r="J98" s="5" t="s"/>
    </row>
    <row r="99" spans="1:10" ht="15" customHeight="true">
      <c r="A99" s="5" t="s"/>
      <c r="B99" s="5" t="s"/>
      <c r="C99" s="5" t="s"/>
      <c r="D99" s="5" t="s"/>
      <c r="E99" s="5" t="s"/>
      <c r="F99" s="5" t="s"/>
      <c r="G99" s="5" t="s"/>
      <c r="H99" s="5" t="s"/>
      <c r="I99" s="5" t="s"/>
      <c r="J99" s="5" t="s"/>
    </row>
    <row r="100" spans="1:10" ht="15" customHeight="true">
      <c r="A100" s="5" t="s"/>
      <c r="B100" s="5" t="s"/>
      <c r="C100" s="5" t="s"/>
      <c r="D100" s="5" t="s"/>
      <c r="E100" s="5" t="s"/>
      <c r="F100" s="5" t="s"/>
      <c r="G100" s="5" t="s"/>
      <c r="H100" s="5" t="s"/>
      <c r="I100" s="5" t="s"/>
      <c r="J100" s="5" t="s"/>
    </row>
    <row r="101" spans="1:10" ht="15" customHeight="true">
      <c r="A101" s="5" t="s"/>
      <c r="B101" s="5" t="s"/>
      <c r="C101" s="5" t="s"/>
      <c r="D101" s="5" t="s"/>
      <c r="E101" s="5" t="s"/>
      <c r="F101" s="5" t="s"/>
      <c r="G101" s="5" t="s"/>
      <c r="H101" s="5" t="s"/>
      <c r="I101" s="5" t="s"/>
      <c r="J101" s="5" t="s"/>
    </row>
    <row r="102" spans="1:10" ht="15" customHeight="true">
      <c r="A102" s="5" t="s"/>
      <c r="B102" s="5" t="s"/>
      <c r="C102" s="5" t="s"/>
      <c r="D102" s="5" t="s"/>
      <c r="E102" s="5" t="s"/>
      <c r="F102" s="5" t="s"/>
      <c r="G102" s="5" t="s"/>
      <c r="H102" s="5" t="s"/>
      <c r="I102" s="5" t="s"/>
      <c r="J102" s="5" t="s"/>
    </row>
    <row r="103" spans="1:10" ht="15" customHeight="true">
      <c r="A103" s="5" t="s"/>
      <c r="B103" s="5" t="s"/>
      <c r="C103" s="5" t="s"/>
      <c r="D103" s="5" t="s"/>
      <c r="E103" s="5" t="s"/>
      <c r="F103" s="5" t="s"/>
      <c r="G103" s="5" t="s"/>
      <c r="H103" s="5" t="s"/>
      <c r="I103" s="5" t="s"/>
      <c r="J103" s="5" t="s"/>
    </row>
    <row r="104" spans="1:10" ht="15" customHeight="true">
      <c r="A104" s="5" t="s"/>
      <c r="B104" s="5" t="s"/>
      <c r="C104" s="5" t="s"/>
      <c r="D104" s="5" t="s"/>
      <c r="E104" s="5" t="s"/>
      <c r="F104" s="5" t="s"/>
      <c r="G104" s="5" t="s"/>
      <c r="H104" s="5" t="s"/>
      <c r="I104" s="5" t="s"/>
      <c r="J104" s="5" t="s"/>
    </row>
    <row r="105" spans="1:10" ht="15" customHeight="true">
      <c r="A105" s="5" t="s"/>
      <c r="B105" s="5" t="s"/>
      <c r="C105" s="5" t="s"/>
      <c r="D105" s="5" t="s"/>
      <c r="E105" s="5" t="s"/>
      <c r="F105" s="5" t="s"/>
      <c r="G105" s="5" t="s"/>
      <c r="H105" s="5" t="s"/>
      <c r="I105" s="5" t="s"/>
      <c r="J105" s="5" t="s"/>
    </row>
    <row r="106" spans="1:10" ht="15" customHeight="true">
      <c r="A106" s="5" t="s"/>
      <c r="B106" s="5" t="s"/>
      <c r="C106" s="5" t="s"/>
      <c r="D106" s="5" t="s"/>
      <c r="E106" s="5" t="s"/>
      <c r="F106" s="5" t="s"/>
      <c r="G106" s="5" t="s"/>
      <c r="H106" s="5" t="s"/>
      <c r="I106" s="5" t="s"/>
      <c r="J106" s="5" t="s"/>
    </row>
    <row r="107" spans="1:10" ht="15" customHeight="true">
      <c r="A107" s="5" t="s"/>
      <c r="B107" s="5" t="s"/>
      <c r="C107" s="5" t="s"/>
      <c r="D107" s="5" t="s"/>
      <c r="E107" s="5" t="s"/>
      <c r="F107" s="5" t="s"/>
      <c r="G107" s="5" t="s"/>
      <c r="H107" s="5" t="s"/>
      <c r="I107" s="5" t="s"/>
      <c r="J107" s="5" t="s"/>
    </row>
    <row r="108" spans="1:10" ht="15" customHeight="true">
      <c r="A108" s="5" t="s"/>
      <c r="B108" s="5" t="s"/>
      <c r="C108" s="5" t="s"/>
      <c r="D108" s="5" t="s"/>
      <c r="E108" s="5" t="s"/>
      <c r="F108" s="5" t="s"/>
      <c r="G108" s="5" t="s"/>
      <c r="H108" s="5" t="s"/>
      <c r="I108" s="5" t="s"/>
      <c r="J108" s="5" t="s"/>
    </row>
    <row r="109" spans="1:10" ht="15" customHeight="true">
      <c r="A109" s="5" t="s"/>
      <c r="B109" s="5" t="s"/>
      <c r="C109" s="5" t="s"/>
      <c r="D109" s="5" t="s"/>
      <c r="E109" s="5" t="s"/>
      <c r="F109" s="5" t="s"/>
      <c r="G109" s="5" t="s"/>
      <c r="H109" s="5" t="s"/>
      <c r="I109" s="5" t="s"/>
      <c r="J109" s="5" t="s"/>
    </row>
    <row r="110" spans="1:10" ht="15" customHeight="true">
      <c r="A110" s="5" t="s"/>
      <c r="B110" s="5" t="s"/>
      <c r="C110" s="5" t="s"/>
      <c r="D110" s="5" t="s"/>
      <c r="E110" s="5" t="s"/>
      <c r="F110" s="5" t="s"/>
      <c r="G110" s="5" t="s"/>
      <c r="H110" s="5" t="s"/>
      <c r="I110" s="5" t="s"/>
      <c r="J110" s="5" t="s"/>
    </row>
    <row r="111" spans="1:10" ht="15" customHeight="true">
      <c r="A111" s="5" t="s"/>
      <c r="B111" s="5" t="s"/>
      <c r="C111" s="5" t="s"/>
      <c r="D111" s="5" t="s"/>
      <c r="E111" s="5" t="s"/>
      <c r="F111" s="5" t="s"/>
      <c r="G111" s="5" t="s"/>
      <c r="H111" s="5" t="s"/>
      <c r="I111" s="5" t="s"/>
      <c r="J111" s="5" t="s"/>
    </row>
    <row r="112" spans="1:10" ht="15" customHeight="true">
      <c r="A112" s="5" t="s"/>
      <c r="B112" s="5" t="s"/>
      <c r="C112" s="5" t="s"/>
      <c r="D112" s="5" t="s"/>
      <c r="E112" s="5" t="s"/>
      <c r="F112" s="5" t="s"/>
      <c r="G112" s="5" t="s"/>
      <c r="H112" s="5" t="s"/>
      <c r="I112" s="5" t="s"/>
      <c r="J112" s="5" t="s"/>
    </row>
    <row r="113" spans="1:10" ht="15" customHeight="true">
      <c r="A113" s="5" t="s"/>
      <c r="B113" s="5" t="s"/>
      <c r="C113" s="5" t="s"/>
      <c r="D113" s="5" t="s"/>
      <c r="E113" s="5" t="s"/>
      <c r="F113" s="5" t="s"/>
      <c r="G113" s="5" t="s"/>
      <c r="H113" s="5" t="s"/>
      <c r="I113" s="5" t="s"/>
      <c r="J113" s="5" t="s"/>
    </row>
    <row r="114" spans="1:10" ht="15" customHeight="true">
      <c r="A114" s="5" t="s"/>
      <c r="B114" s="5" t="s"/>
      <c r="C114" s="5" t="s"/>
      <c r="D114" s="5" t="s"/>
      <c r="E114" s="5" t="s"/>
      <c r="F114" s="5" t="s"/>
      <c r="G114" s="5" t="s"/>
      <c r="H114" s="5" t="s"/>
      <c r="I114" s="5" t="s"/>
      <c r="J114" s="5" t="s"/>
    </row>
    <row r="115" spans="1:10" ht="15" customHeight="true">
      <c r="A115" s="5" t="s"/>
      <c r="B115" s="5" t="s"/>
      <c r="C115" s="5" t="s"/>
      <c r="D115" s="5" t="s"/>
      <c r="E115" s="5" t="s"/>
      <c r="F115" s="5" t="s"/>
      <c r="G115" s="5" t="s"/>
      <c r="H115" s="5" t="s"/>
      <c r="I115" s="5" t="s"/>
      <c r="J115" s="5" t="s"/>
    </row>
    <row r="116" spans="1:10" ht="15" customHeight="true">
      <c r="A116" s="5" t="s"/>
      <c r="B116" s="5" t="s"/>
      <c r="C116" s="5" t="s"/>
      <c r="D116" s="5" t="s"/>
      <c r="E116" s="5" t="s"/>
      <c r="F116" s="5" t="s"/>
      <c r="G116" s="5" t="s"/>
      <c r="H116" s="5" t="s"/>
      <c r="I116" s="5" t="s"/>
      <c r="J116" s="5" t="s"/>
    </row>
    <row r="117" spans="1:10" ht="15" customHeight="true">
      <c r="A117" s="5" t="s"/>
      <c r="B117" s="5" t="s"/>
      <c r="C117" s="5" t="s"/>
      <c r="D117" s="5" t="s"/>
      <c r="E117" s="5" t="s"/>
      <c r="F117" s="5" t="s"/>
      <c r="G117" s="5" t="s"/>
      <c r="H117" s="5" t="s"/>
      <c r="I117" s="5" t="s"/>
      <c r="J117" s="5" t="s"/>
    </row>
    <row r="118" spans="1:10" ht="15" customHeight="true">
      <c r="A118" s="5" t="s"/>
      <c r="B118" s="5" t="s"/>
      <c r="C118" s="5" t="s"/>
      <c r="D118" s="5" t="s"/>
      <c r="E118" s="5" t="s"/>
      <c r="F118" s="5" t="s"/>
      <c r="G118" s="5" t="s"/>
      <c r="H118" s="5" t="s"/>
      <c r="I118" s="5" t="s"/>
      <c r="J118" s="5" t="s"/>
    </row>
    <row r="119" spans="1:10" ht="15" customHeight="true">
      <c r="A119" s="5" t="s"/>
      <c r="B119" s="5" t="s"/>
      <c r="C119" s="5" t="s"/>
      <c r="D119" s="5" t="s"/>
      <c r="E119" s="5" t="s"/>
      <c r="F119" s="5" t="s"/>
      <c r="G119" s="5" t="s"/>
      <c r="H119" s="5" t="s"/>
      <c r="I119" s="5" t="s"/>
      <c r="J119" s="5" t="s"/>
    </row>
    <row r="120" spans="1:10" ht="15" customHeight="true">
      <c r="A120" s="5" t="s"/>
      <c r="B120" s="5" t="s"/>
      <c r="C120" s="5" t="s"/>
      <c r="D120" s="5" t="s"/>
      <c r="E120" s="5" t="s"/>
      <c r="F120" s="5" t="s"/>
      <c r="G120" s="5" t="s"/>
      <c r="H120" s="5" t="s"/>
      <c r="I120" s="5" t="s"/>
      <c r="J120" s="5" t="s"/>
    </row>
    <row r="121" spans="1:10" ht="15" customHeight="true">
      <c r="A121" s="5" t="s"/>
      <c r="B121" s="5" t="s"/>
      <c r="C121" s="5" t="s"/>
      <c r="D121" s="5" t="s"/>
      <c r="E121" s="5" t="s"/>
      <c r="F121" s="5" t="s"/>
      <c r="G121" s="5" t="s"/>
      <c r="H121" s="5" t="s"/>
      <c r="I121" s="5" t="s"/>
      <c r="J121" s="5" t="s"/>
    </row>
    <row r="122" spans="1:10" ht="15" customHeight="true">
      <c r="A122" s="5" t="s"/>
      <c r="B122" s="5" t="s"/>
      <c r="C122" s="5" t="s"/>
      <c r="D122" s="5" t="s"/>
      <c r="E122" s="5" t="s"/>
      <c r="F122" s="5" t="s"/>
      <c r="G122" s="5" t="s"/>
      <c r="H122" s="5" t="s"/>
      <c r="I122" s="5" t="s"/>
      <c r="J122" s="5" t="s"/>
    </row>
    <row r="123" spans="1:10" ht="15" customHeight="true">
      <c r="A123" s="5" t="s"/>
      <c r="B123" s="5" t="s"/>
      <c r="C123" s="5" t="s"/>
      <c r="D123" s="5" t="s"/>
      <c r="E123" s="5" t="s"/>
      <c r="F123" s="5" t="s"/>
      <c r="G123" s="5" t="s"/>
      <c r="H123" s="5" t="s"/>
      <c r="I123" s="5" t="s"/>
      <c r="J123" s="5" t="s"/>
    </row>
    <row r="124" spans="1:10" ht="15" customHeight="true">
      <c r="A124" s="5" t="s"/>
      <c r="B124" s="5" t="s"/>
      <c r="C124" s="5" t="s"/>
      <c r="D124" s="5" t="s"/>
      <c r="E124" s="5" t="s"/>
      <c r="F124" s="5" t="s"/>
      <c r="G124" s="5" t="s"/>
      <c r="H124" s="5" t="s"/>
      <c r="I124" s="5" t="s"/>
      <c r="J124" s="5" t="s"/>
    </row>
    <row r="125" spans="1:10" ht="15" customHeight="true">
      <c r="A125" s="5" t="s"/>
      <c r="B125" s="5" t="s"/>
      <c r="C125" s="5" t="s"/>
      <c r="D125" s="5" t="s"/>
      <c r="E125" s="5" t="s"/>
      <c r="F125" s="5" t="s"/>
      <c r="G125" s="5" t="s"/>
      <c r="H125" s="5" t="s"/>
      <c r="I125" s="5" t="s"/>
      <c r="J125" s="5" t="s"/>
    </row>
    <row r="126" spans="1:10" ht="15" customHeight="true">
      <c r="A126" s="5" t="s"/>
      <c r="B126" s="5" t="s"/>
      <c r="C126" s="5" t="s"/>
      <c r="D126" s="5" t="s"/>
      <c r="E126" s="5" t="s"/>
      <c r="F126" s="5" t="s"/>
      <c r="G126" s="5" t="s"/>
      <c r="H126" s="5" t="s"/>
      <c r="I126" s="5" t="s"/>
      <c r="J126" s="5" t="s"/>
    </row>
    <row r="127" spans="1:10" ht="15" customHeight="true">
      <c r="A127" s="5" t="s"/>
      <c r="B127" s="5" t="s"/>
      <c r="C127" s="5" t="s"/>
      <c r="D127" s="5" t="s"/>
      <c r="E127" s="5" t="s"/>
      <c r="F127" s="5" t="s"/>
      <c r="G127" s="5" t="s"/>
      <c r="H127" s="5" t="s"/>
      <c r="I127" s="5" t="s"/>
      <c r="J127" s="5" t="s"/>
    </row>
    <row r="128" spans="1:10" ht="15" customHeight="true">
      <c r="A128" s="5" t="s"/>
      <c r="B128" s="5" t="s"/>
      <c r="C128" s="5" t="s"/>
      <c r="D128" s="5" t="s"/>
      <c r="E128" s="5" t="s"/>
      <c r="F128" s="5" t="s"/>
      <c r="G128" s="5" t="s"/>
      <c r="H128" s="5" t="s"/>
      <c r="I128" s="5" t="s"/>
      <c r="J128" s="5" t="s"/>
    </row>
    <row r="129" spans="1:10" ht="15" customHeight="true">
      <c r="A129" s="5" t="s"/>
      <c r="B129" s="5" t="s"/>
      <c r="C129" s="5" t="s"/>
      <c r="D129" s="5" t="s"/>
      <c r="E129" s="5" t="s"/>
      <c r="F129" s="5" t="s"/>
      <c r="G129" s="5" t="s"/>
      <c r="H129" s="5" t="s"/>
      <c r="I129" s="5" t="s"/>
      <c r="J129" s="5" t="s"/>
    </row>
    <row r="130" spans="1:10" ht="15" customHeight="true">
      <c r="A130" s="5" t="s"/>
      <c r="B130" s="5" t="s"/>
      <c r="C130" s="5" t="s"/>
      <c r="D130" s="5" t="s"/>
      <c r="E130" s="5" t="s"/>
      <c r="F130" s="5" t="s"/>
      <c r="G130" s="5" t="s"/>
      <c r="H130" s="5" t="s"/>
      <c r="I130" s="5" t="s"/>
      <c r="J130" s="5" t="s"/>
    </row>
    <row r="131" spans="1:10" ht="15" customHeight="true">
      <c r="A131" s="5" t="s"/>
      <c r="B131" s="5" t="s"/>
      <c r="C131" s="5" t="s"/>
      <c r="D131" s="5" t="s"/>
      <c r="E131" s="5" t="s"/>
      <c r="F131" s="5" t="s"/>
      <c r="G131" s="5" t="s"/>
      <c r="H131" s="5" t="s"/>
      <c r="I131" s="5" t="s"/>
      <c r="J131" s="5" t="s"/>
    </row>
    <row r="132" spans="1:10" ht="15" customHeight="true">
      <c r="A132" s="5" t="s"/>
      <c r="B132" s="5" t="s"/>
      <c r="C132" s="5" t="s"/>
      <c r="D132" s="5" t="s"/>
      <c r="E132" s="5" t="s"/>
      <c r="F132" s="5" t="s"/>
      <c r="G132" s="5" t="s"/>
      <c r="H132" s="5" t="s"/>
      <c r="I132" s="5" t="s"/>
      <c r="J132" s="5" t="s"/>
    </row>
    <row r="133" spans="1:10" ht="15" customHeight="true">
      <c r="A133" s="5" t="s"/>
      <c r="B133" s="5" t="s"/>
      <c r="C133" s="5" t="s"/>
      <c r="D133" s="5" t="s"/>
      <c r="E133" s="5" t="s"/>
      <c r="F133" s="5" t="s"/>
      <c r="G133" s="5" t="s"/>
      <c r="H133" s="5" t="s"/>
      <c r="I133" s="5" t="s"/>
      <c r="J133" s="5" t="s"/>
    </row>
    <row r="134" spans="1:10" ht="15" customHeight="true">
      <c r="A134" s="5" t="s"/>
      <c r="B134" s="5" t="s"/>
      <c r="C134" s="5" t="s"/>
      <c r="D134" s="5" t="s"/>
      <c r="E134" s="5" t="s"/>
      <c r="F134" s="5" t="s"/>
      <c r="G134" s="5" t="s"/>
      <c r="H134" s="5" t="s"/>
      <c r="I134" s="5" t="s"/>
      <c r="J134" s="5" t="s"/>
    </row>
    <row r="135" spans="1:10" ht="15" customHeight="true">
      <c r="A135" s="5" t="s"/>
      <c r="B135" s="5" t="s"/>
      <c r="C135" s="5" t="s"/>
      <c r="D135" s="5" t="s"/>
      <c r="E135" s="5" t="s"/>
      <c r="F135" s="5" t="s"/>
      <c r="G135" s="5" t="s"/>
      <c r="H135" s="5" t="s"/>
      <c r="I135" s="5" t="s"/>
      <c r="J135" s="5" t="s"/>
    </row>
    <row r="136" spans="1:10" ht="15" customHeight="true">
      <c r="A136" s="5" t="s"/>
      <c r="B136" s="5" t="s"/>
      <c r="C136" s="5" t="s"/>
      <c r="D136" s="5" t="s"/>
      <c r="E136" s="5" t="s"/>
      <c r="F136" s="5" t="s"/>
      <c r="G136" s="5" t="s"/>
      <c r="H136" s="5" t="s"/>
      <c r="I136" s="5" t="s"/>
      <c r="J136" s="5" t="s"/>
    </row>
    <row r="137" spans="1:10" ht="15" customHeight="true">
      <c r="A137" s="5" t="s"/>
      <c r="B137" s="5" t="s"/>
      <c r="C137" s="5" t="s"/>
      <c r="D137" s="5" t="s"/>
      <c r="E137" s="5" t="s"/>
      <c r="F137" s="5" t="s"/>
      <c r="G137" s="5" t="s"/>
      <c r="H137" s="5" t="s"/>
      <c r="I137" s="5" t="s"/>
      <c r="J137" s="5" t="s"/>
    </row>
    <row r="138" spans="1:10" ht="15" customHeight="true">
      <c r="A138" s="5" t="s"/>
      <c r="B138" s="5" t="s"/>
      <c r="C138" s="5" t="s"/>
      <c r="D138" s="5" t="s"/>
      <c r="E138" s="5" t="s"/>
      <c r="F138" s="5" t="s"/>
      <c r="G138" s="5" t="s"/>
      <c r="H138" s="5" t="s"/>
      <c r="I138" s="5" t="s"/>
      <c r="J138" s="5" t="s"/>
    </row>
    <row r="139" spans="1:10" ht="15" customHeight="true">
      <c r="A139" s="5" t="s"/>
      <c r="B139" s="5" t="s"/>
      <c r="C139" s="5" t="s"/>
      <c r="D139" s="5" t="s"/>
      <c r="E139" s="5" t="s"/>
      <c r="F139" s="5" t="s"/>
      <c r="G139" s="5" t="s"/>
      <c r="H139" s="5" t="s"/>
      <c r="I139" s="5" t="s"/>
      <c r="J139" s="5" t="s"/>
    </row>
    <row r="140" spans="1:10" ht="15" customHeight="true">
      <c r="A140" s="5" t="s"/>
      <c r="B140" s="5" t="s"/>
      <c r="C140" s="5" t="s"/>
      <c r="D140" s="5" t="s"/>
      <c r="E140" s="5" t="s"/>
      <c r="F140" s="5" t="s"/>
      <c r="G140" s="5" t="s"/>
      <c r="H140" s="5" t="s"/>
      <c r="I140" s="5" t="s"/>
      <c r="J140" s="5" t="s"/>
    </row>
    <row r="141" spans="1:10" ht="15" customHeight="true">
      <c r="A141" s="5" t="s"/>
      <c r="B141" s="5" t="s"/>
      <c r="C141" s="5" t="s"/>
      <c r="D141" s="5" t="s"/>
      <c r="E141" s="5" t="s"/>
      <c r="F141" s="5" t="s"/>
      <c r="G141" s="5" t="s"/>
      <c r="H141" s="5" t="s"/>
      <c r="I141" s="5" t="s"/>
      <c r="J141" s="5" t="s"/>
    </row>
    <row r="142" spans="1:10" ht="15" customHeight="true">
      <c r="A142" s="5" t="s"/>
      <c r="B142" s="5" t="s"/>
      <c r="C142" s="5" t="s"/>
      <c r="D142" s="5" t="s"/>
      <c r="E142" s="5" t="s"/>
      <c r="F142" s="5" t="s"/>
      <c r="G142" s="5" t="s"/>
      <c r="H142" s="5" t="s"/>
      <c r="I142" s="5" t="s"/>
      <c r="J142" s="5" t="s"/>
    </row>
    <row r="143" spans="1:10" ht="15" customHeight="true">
      <c r="A143" s="5" t="s"/>
      <c r="B143" s="5" t="s"/>
      <c r="C143" s="5" t="s"/>
      <c r="D143" s="5" t="s"/>
      <c r="E143" s="5" t="s"/>
      <c r="F143" s="5" t="s"/>
      <c r="G143" s="5" t="s"/>
      <c r="H143" s="5" t="s"/>
      <c r="I143" s="5" t="s"/>
      <c r="J143" s="5" t="s"/>
    </row>
    <row r="144" spans="1:10" ht="15" customHeight="true">
      <c r="A144" s="5" t="s"/>
      <c r="B144" s="5" t="s"/>
      <c r="C144" s="5" t="s"/>
      <c r="D144" s="5" t="s"/>
      <c r="E144" s="5" t="s"/>
      <c r="F144" s="5" t="s"/>
      <c r="G144" s="5" t="s"/>
      <c r="H144" s="5" t="s"/>
      <c r="I144" s="5" t="s"/>
      <c r="J144" s="5" t="s"/>
    </row>
    <row r="145" spans="1:10" ht="15" customHeight="true">
      <c r="A145" s="5" t="s"/>
      <c r="B145" s="5" t="s"/>
      <c r="C145" s="5" t="s"/>
      <c r="D145" s="5" t="s"/>
      <c r="E145" s="5" t="s"/>
      <c r="F145" s="5" t="s"/>
      <c r="G145" s="5" t="s"/>
      <c r="H145" s="5" t="s"/>
      <c r="I145" s="5" t="s"/>
      <c r="J145" s="5" t="s"/>
    </row>
    <row r="146" spans="1:10" ht="15" customHeight="true">
      <c r="A146" s="5" t="s"/>
      <c r="B146" s="5" t="s"/>
      <c r="C146" s="5" t="s"/>
      <c r="D146" s="5" t="s"/>
      <c r="E146" s="5" t="s"/>
      <c r="F146" s="5" t="s"/>
      <c r="G146" s="5" t="s"/>
      <c r="H146" s="5" t="s"/>
      <c r="I146" s="5" t="s"/>
      <c r="J146" s="5" t="s"/>
    </row>
    <row r="147" spans="1:10" ht="15" customHeight="true">
      <c r="A147" s="5" t="s"/>
      <c r="B147" s="5" t="s"/>
      <c r="C147" s="5" t="s"/>
      <c r="D147" s="5" t="s"/>
      <c r="E147" s="5" t="s"/>
      <c r="F147" s="5" t="s"/>
      <c r="G147" s="5" t="s"/>
      <c r="H147" s="5" t="s"/>
      <c r="I147" s="5" t="s"/>
      <c r="J147" s="5" t="s"/>
    </row>
    <row r="148" spans="1:10" ht="15" customHeight="true">
      <c r="A148" s="5" t="s"/>
      <c r="B148" s="5" t="s"/>
      <c r="C148" s="5" t="s"/>
      <c r="D148" s="5" t="s"/>
      <c r="E148" s="5" t="s"/>
      <c r="F148" s="5" t="s"/>
      <c r="G148" s="5" t="s"/>
      <c r="H148" s="5" t="s"/>
      <c r="I148" s="5" t="s"/>
      <c r="J148" s="5" t="s"/>
    </row>
    <row r="149" spans="1:10" ht="15" customHeight="true">
      <c r="A149" s="5" t="s"/>
      <c r="B149" s="5" t="s"/>
      <c r="C149" s="5" t="s"/>
      <c r="D149" s="5" t="s"/>
      <c r="E149" s="5" t="s"/>
      <c r="F149" s="5" t="s"/>
      <c r="G149" s="5" t="s"/>
      <c r="H149" s="5" t="s"/>
      <c r="I149" s="5" t="s"/>
      <c r="J149" s="5" t="s"/>
    </row>
    <row r="150" spans="1:10" ht="15" customHeight="true">
      <c r="A150" s="5" t="s"/>
      <c r="B150" s="5" t="s"/>
      <c r="C150" s="5" t="s"/>
      <c r="D150" s="5" t="s"/>
      <c r="E150" s="5" t="s"/>
      <c r="F150" s="5" t="s"/>
      <c r="G150" s="5" t="s"/>
      <c r="H150" s="5" t="s"/>
      <c r="I150" s="5" t="s"/>
      <c r="J150" s="5" t="s"/>
    </row>
    <row r="151" spans="1:10" ht="15" customHeight="true">
      <c r="A151" s="5" t="s"/>
      <c r="B151" s="5" t="s"/>
      <c r="C151" s="5" t="s"/>
      <c r="D151" s="5" t="s"/>
      <c r="E151" s="5" t="s"/>
      <c r="F151" s="5" t="s"/>
      <c r="G151" s="5" t="s"/>
      <c r="H151" s="5" t="s"/>
      <c r="I151" s="5" t="s"/>
      <c r="J151" s="5" t="s"/>
    </row>
    <row r="152" spans="1:10" ht="15" customHeight="true">
      <c r="A152" s="5" t="s"/>
      <c r="B152" s="5" t="s"/>
      <c r="C152" s="5" t="s"/>
      <c r="D152" s="5" t="s"/>
      <c r="E152" s="5" t="s"/>
      <c r="F152" s="5" t="s"/>
      <c r="G152" s="5" t="s"/>
      <c r="H152" s="5" t="s"/>
      <c r="I152" s="5" t="s"/>
      <c r="J152" s="5" t="s"/>
    </row>
    <row r="153" spans="1:10" ht="15" customHeight="true">
      <c r="A153" s="5" t="s"/>
      <c r="B153" s="5" t="s"/>
      <c r="C153" s="5" t="s"/>
      <c r="D153" s="5" t="s"/>
      <c r="E153" s="5" t="s"/>
      <c r="F153" s="5" t="s"/>
      <c r="G153" s="5" t="s"/>
      <c r="H153" s="5" t="s"/>
      <c r="I153" s="5" t="s"/>
      <c r="J153" s="5" t="s"/>
    </row>
    <row r="154" spans="1:10" ht="15" customHeight="true">
      <c r="A154" s="5" t="s"/>
      <c r="B154" s="5" t="s"/>
      <c r="C154" s="5" t="s"/>
      <c r="D154" s="5" t="s"/>
      <c r="E154" s="5" t="s"/>
      <c r="F154" s="5" t="s"/>
      <c r="G154" s="5" t="s"/>
      <c r="H154" s="5" t="s"/>
      <c r="I154" s="5" t="s"/>
      <c r="J154" s="5" t="s"/>
    </row>
    <row r="155" spans="1:10" ht="15" customHeight="true">
      <c r="A155" s="5" t="s"/>
      <c r="B155" s="5" t="s"/>
      <c r="C155" s="5" t="s"/>
      <c r="D155" s="5" t="s"/>
      <c r="E155" s="5" t="s"/>
      <c r="F155" s="5" t="s"/>
      <c r="G155" s="5" t="s"/>
      <c r="H155" s="5" t="s"/>
      <c r="I155" s="5" t="s"/>
      <c r="J155" s="5" t="s"/>
    </row>
    <row r="156" spans="1:10" ht="15" customHeight="true">
      <c r="A156" s="5" t="s"/>
      <c r="B156" s="5" t="s"/>
      <c r="C156" s="5" t="s"/>
      <c r="D156" s="5" t="s"/>
      <c r="E156" s="5" t="s"/>
      <c r="F156" s="5" t="s"/>
      <c r="G156" s="5" t="s"/>
      <c r="H156" s="5" t="s"/>
      <c r="I156" s="5" t="s"/>
      <c r="J156" s="5" t="s"/>
    </row>
    <row r="157" spans="1:10" ht="15" customHeight="true">
      <c r="A157" s="5" t="s"/>
      <c r="B157" s="5" t="s"/>
      <c r="C157" s="5" t="s"/>
      <c r="D157" s="5" t="s"/>
      <c r="E157" s="5" t="s"/>
      <c r="F157" s="5" t="s"/>
      <c r="G157" s="5" t="s"/>
      <c r="H157" s="5" t="s"/>
      <c r="I157" s="5" t="s"/>
      <c r="J157" s="5" t="s"/>
    </row>
    <row r="158" spans="1:10" ht="15" customHeight="true">
      <c r="A158" s="5" t="s"/>
      <c r="B158" s="5" t="s"/>
      <c r="C158" s="5" t="s"/>
      <c r="D158" s="5" t="s"/>
      <c r="E158" s="5" t="s"/>
      <c r="F158" s="5" t="s"/>
      <c r="G158" s="5" t="s"/>
      <c r="H158" s="5" t="s"/>
      <c r="I158" s="5" t="s"/>
      <c r="J158" s="5" t="s"/>
    </row>
    <row r="159" spans="1:10" ht="15" customHeight="true">
      <c r="A159" s="5" t="s"/>
      <c r="B159" s="5" t="s"/>
      <c r="C159" s="5" t="s"/>
      <c r="D159" s="5" t="s"/>
      <c r="E159" s="5" t="s"/>
      <c r="F159" s="5" t="s"/>
      <c r="G159" s="5" t="s"/>
      <c r="H159" s="5" t="s"/>
      <c r="I159" s="5" t="s"/>
      <c r="J159" s="5" t="s"/>
    </row>
    <row r="160" spans="1:10" ht="15" customHeight="true">
      <c r="A160" s="5" t="s"/>
      <c r="B160" s="5" t="s"/>
      <c r="C160" s="5" t="s"/>
      <c r="D160" s="5" t="s"/>
      <c r="E160" s="5" t="s"/>
      <c r="F160" s="5" t="s"/>
      <c r="G160" s="5" t="s"/>
      <c r="H160" s="5" t="s"/>
      <c r="I160" s="5" t="s"/>
      <c r="J160" s="5" t="s"/>
    </row>
    <row r="161" spans="1:10" ht="15" customHeight="true">
      <c r="A161" s="5" t="s"/>
      <c r="B161" s="5" t="s"/>
      <c r="C161" s="5" t="s"/>
      <c r="D161" s="5" t="s"/>
      <c r="E161" s="5" t="s"/>
      <c r="F161" s="5" t="s"/>
      <c r="G161" s="5" t="s"/>
      <c r="H161" s="5" t="s"/>
      <c r="I161" s="5" t="s"/>
      <c r="J161" s="5" t="s"/>
    </row>
    <row r="162" spans="1:10" ht="15" customHeight="true">
      <c r="A162" s="5" t="s"/>
      <c r="B162" s="5" t="s"/>
      <c r="C162" s="5" t="s"/>
      <c r="D162" s="5" t="s"/>
      <c r="E162" s="5" t="s"/>
      <c r="F162" s="5" t="s"/>
      <c r="G162" s="5" t="s"/>
      <c r="H162" s="5" t="s"/>
      <c r="I162" s="5" t="s"/>
      <c r="J162" s="5" t="s"/>
    </row>
    <row r="163" spans="1:10" ht="15" customHeight="true">
      <c r="A163" s="5" t="s"/>
      <c r="B163" s="5" t="s"/>
      <c r="C163" s="5" t="s"/>
      <c r="D163" s="5" t="s"/>
      <c r="E163" s="5" t="s"/>
      <c r="F163" s="5" t="s"/>
      <c r="G163" s="5" t="s"/>
      <c r="H163" s="5" t="s"/>
      <c r="I163" s="5" t="s"/>
      <c r="J163" s="5" t="s"/>
    </row>
    <row r="164" spans="1:10" ht="15" customHeight="true">
      <c r="A164" s="5" t="s"/>
      <c r="B164" s="5" t="s"/>
      <c r="C164" s="5" t="s"/>
      <c r="D164" s="5" t="s"/>
      <c r="E164" s="5" t="s"/>
      <c r="F164" s="5" t="s"/>
      <c r="G164" s="5" t="s"/>
      <c r="H164" s="5" t="s"/>
      <c r="I164" s="5" t="s"/>
      <c r="J164" s="5" t="s"/>
    </row>
    <row r="165" spans="1:10" ht="15" customHeight="true">
      <c r="A165" s="5" t="s"/>
      <c r="B165" s="5" t="s"/>
      <c r="C165" s="5" t="s"/>
      <c r="D165" s="5" t="s"/>
      <c r="E165" s="5" t="s"/>
      <c r="F165" s="5" t="s"/>
      <c r="G165" s="5" t="s"/>
      <c r="H165" s="5" t="s"/>
      <c r="I165" s="5" t="s"/>
      <c r="J165" s="5" t="s"/>
    </row>
    <row r="166" spans="1:10" ht="15" customHeight="true">
      <c r="A166" s="5" t="s"/>
      <c r="B166" s="5" t="s"/>
      <c r="C166" s="5" t="s"/>
      <c r="D166" s="5" t="s"/>
      <c r="E166" s="5" t="s"/>
      <c r="F166" s="5" t="s"/>
      <c r="G166" s="5" t="s"/>
      <c r="H166" s="5" t="s"/>
      <c r="I166" s="5" t="s"/>
      <c r="J166" s="5" t="s"/>
    </row>
    <row r="167" spans="1:10" ht="15" customHeight="true">
      <c r="A167" s="5" t="s"/>
      <c r="B167" s="5" t="s"/>
      <c r="C167" s="5" t="s"/>
      <c r="D167" s="5" t="s"/>
      <c r="E167" s="5" t="s"/>
      <c r="F167" s="5" t="s"/>
      <c r="G167" s="5" t="s"/>
      <c r="H167" s="5" t="s"/>
      <c r="I167" s="5" t="s"/>
      <c r="J167" s="5" t="s"/>
    </row>
    <row r="168" spans="1:10" ht="15" customHeight="true">
      <c r="A168" s="5" t="s"/>
      <c r="B168" s="5" t="s"/>
      <c r="C168" s="5" t="s"/>
      <c r="D168" s="5" t="s"/>
      <c r="E168" s="5" t="s"/>
      <c r="F168" s="5" t="s"/>
      <c r="G168" s="5" t="s"/>
      <c r="H168" s="5" t="s"/>
      <c r="I168" s="5" t="s"/>
      <c r="J168" s="5" t="s"/>
    </row>
    <row r="169" spans="1:10" ht="15" customHeight="true">
      <c r="A169" s="5" t="s"/>
      <c r="B169" s="5" t="s"/>
      <c r="C169" s="5" t="s"/>
      <c r="D169" s="5" t="s"/>
      <c r="E169" s="5" t="s"/>
      <c r="F169" s="5" t="s"/>
      <c r="G169" s="5" t="s"/>
      <c r="H169" s="5" t="s"/>
      <c r="I169" s="5" t="s"/>
      <c r="J169" s="5" t="s"/>
    </row>
    <row r="170" spans="1:10" ht="15" customHeight="true">
      <c r="A170" s="5" t="s"/>
      <c r="B170" s="5" t="s"/>
      <c r="C170" s="5" t="s"/>
      <c r="D170" s="5" t="s"/>
      <c r="E170" s="5" t="s"/>
      <c r="F170" s="5" t="s"/>
      <c r="G170" s="5" t="s"/>
      <c r="H170" s="5" t="s"/>
      <c r="I170" s="5" t="s"/>
      <c r="J170" s="5" t="s"/>
    </row>
    <row r="171" spans="1:10" ht="15" customHeight="true">
      <c r="A171" s="5" t="s"/>
      <c r="B171" s="5" t="s"/>
      <c r="C171" s="5" t="s"/>
      <c r="D171" s="5" t="s"/>
      <c r="E171" s="5" t="s"/>
      <c r="F171" s="5" t="s"/>
      <c r="G171" s="5" t="s"/>
      <c r="H171" s="5" t="s"/>
      <c r="I171" s="5" t="s"/>
      <c r="J171" s="5" t="s"/>
    </row>
    <row r="172" spans="1:10" ht="15" customHeight="true">
      <c r="A172" s="5" t="s"/>
      <c r="B172" s="5" t="s"/>
      <c r="C172" s="5" t="s"/>
      <c r="D172" s="5" t="s"/>
      <c r="E172" s="5" t="s"/>
      <c r="F172" s="5" t="s"/>
      <c r="G172" s="5" t="s"/>
      <c r="H172" s="5" t="s"/>
      <c r="I172" s="5" t="s"/>
      <c r="J172" s="5" t="s"/>
    </row>
    <row r="173" spans="1:10" ht="15" customHeight="true">
      <c r="A173" s="5" t="s"/>
      <c r="B173" s="5" t="s"/>
      <c r="C173" s="5" t="s"/>
      <c r="D173" s="5" t="s"/>
      <c r="E173" s="5" t="s"/>
      <c r="F173" s="5" t="s"/>
      <c r="G173" s="5" t="s"/>
      <c r="H173" s="5" t="s"/>
      <c r="I173" s="5" t="s"/>
      <c r="J173" s="5" t="s"/>
    </row>
    <row r="174" spans="1:10" ht="15" customHeight="true">
      <c r="A174" s="5" t="s"/>
      <c r="B174" s="5" t="s"/>
      <c r="C174" s="5" t="s"/>
      <c r="D174" s="5" t="s"/>
      <c r="E174" s="5" t="s"/>
      <c r="F174" s="5" t="s"/>
      <c r="G174" s="5" t="s"/>
      <c r="H174" s="5" t="s"/>
      <c r="I174" s="5" t="s"/>
      <c r="J174" s="5" t="s"/>
    </row>
    <row r="175" spans="1:10" ht="15" customHeight="true">
      <c r="A175" s="5" t="s"/>
      <c r="B175" s="5" t="s"/>
      <c r="C175" s="5" t="s"/>
      <c r="D175" s="5" t="s"/>
      <c r="E175" s="5" t="s"/>
      <c r="F175" s="5" t="s"/>
      <c r="G175" s="5" t="s"/>
      <c r="H175" s="5" t="s"/>
      <c r="I175" s="5" t="s"/>
      <c r="J175" s="5" t="s"/>
    </row>
    <row r="176" spans="1:10" ht="15" customHeight="true">
      <c r="A176" s="5" t="s"/>
      <c r="B176" s="5" t="s"/>
      <c r="C176" s="5" t="s"/>
      <c r="D176" s="5" t="s"/>
      <c r="E176" s="5" t="s"/>
      <c r="F176" s="5" t="s"/>
      <c r="G176" s="5" t="s"/>
      <c r="H176" s="5" t="s"/>
      <c r="I176" s="5" t="s"/>
      <c r="J176" s="5" t="s"/>
    </row>
    <row r="177" spans="1:10" ht="15" customHeight="true">
      <c r="A177" s="5" t="s"/>
      <c r="B177" s="5" t="s"/>
      <c r="C177" s="5" t="s"/>
      <c r="D177" s="5" t="s"/>
      <c r="E177" s="5" t="s"/>
      <c r="F177" s="5" t="s"/>
      <c r="G177" s="5" t="s"/>
      <c r="H177" s="5" t="s"/>
      <c r="I177" s="5" t="s"/>
      <c r="J177" s="5" t="s"/>
    </row>
    <row r="178" spans="1:10" ht="15" customHeight="true">
      <c r="A178" s="5" t="s"/>
      <c r="B178" s="5" t="s"/>
      <c r="C178" s="5" t="s"/>
      <c r="D178" s="5" t="s"/>
      <c r="E178" s="5" t="s"/>
      <c r="F178" s="5" t="s"/>
      <c r="G178" s="5" t="s"/>
      <c r="H178" s="5" t="s"/>
      <c r="I178" s="5" t="s"/>
      <c r="J178" s="5" t="s"/>
    </row>
    <row r="179" spans="1:10" ht="15" customHeight="true">
      <c r="A179" s="5" t="s"/>
      <c r="B179" s="5" t="s"/>
      <c r="C179" s="5" t="s"/>
      <c r="D179" s="5" t="s"/>
      <c r="E179" s="5" t="s"/>
      <c r="F179" s="5" t="s"/>
      <c r="G179" s="5" t="s"/>
      <c r="H179" s="5" t="s"/>
      <c r="I179" s="5" t="s"/>
      <c r="J179" s="5" t="s"/>
    </row>
    <row r="180" spans="1:10" ht="15" customHeight="true">
      <c r="A180" s="5" t="s"/>
      <c r="B180" s="5" t="s"/>
      <c r="C180" s="5" t="s"/>
      <c r="D180" s="5" t="s"/>
      <c r="E180" s="5" t="s"/>
      <c r="F180" s="5" t="s"/>
      <c r="G180" s="5" t="s"/>
      <c r="H180" s="5" t="s"/>
      <c r="I180" s="5" t="s"/>
      <c r="J180" s="5" t="s"/>
    </row>
    <row r="181" spans="1:10" ht="15" customHeight="true">
      <c r="A181" s="5" t="s"/>
      <c r="B181" s="5" t="s"/>
      <c r="C181" s="5" t="s"/>
      <c r="D181" s="5" t="s"/>
      <c r="E181" s="5" t="s"/>
      <c r="F181" s="5" t="s"/>
      <c r="G181" s="5" t="s"/>
      <c r="H181" s="5" t="s"/>
      <c r="I181" s="5" t="s"/>
      <c r="J181" s="5" t="s"/>
    </row>
    <row r="182" spans="1:10" ht="15" customHeight="true">
      <c r="A182" s="5" t="s"/>
      <c r="B182" s="5" t="s"/>
      <c r="C182" s="5" t="s"/>
      <c r="D182" s="5" t="s"/>
      <c r="E182" s="5" t="s"/>
      <c r="F182" s="5" t="s"/>
      <c r="G182" s="5" t="s"/>
      <c r="H182" s="5" t="s"/>
      <c r="I182" s="5" t="s"/>
      <c r="J182" s="5" t="s"/>
    </row>
    <row r="183" spans="1:10" ht="15" customHeight="true">
      <c r="A183" s="5" t="s"/>
      <c r="B183" s="5" t="s"/>
      <c r="C183" s="5" t="s"/>
      <c r="D183" s="5" t="s"/>
      <c r="E183" s="5" t="s"/>
      <c r="F183" s="5" t="s"/>
      <c r="G183" s="5" t="s"/>
      <c r="H183" s="5" t="s"/>
      <c r="I183" s="5" t="s"/>
      <c r="J183" s="5" t="s"/>
    </row>
    <row r="184" spans="1:10" ht="15" customHeight="true">
      <c r="A184" s="5" t="s"/>
      <c r="B184" s="5" t="s"/>
      <c r="C184" s="5" t="s"/>
      <c r="D184" s="5" t="s"/>
      <c r="E184" s="5" t="s"/>
      <c r="F184" s="5" t="s"/>
      <c r="G184" s="5" t="s"/>
      <c r="H184" s="5" t="s"/>
      <c r="I184" s="5" t="s"/>
      <c r="J184" s="5" t="s"/>
    </row>
    <row r="185" spans="1:10" ht="15" customHeight="true">
      <c r="A185" s="5" t="s"/>
      <c r="B185" s="5" t="s"/>
      <c r="C185" s="5" t="s"/>
      <c r="D185" s="5" t="s"/>
      <c r="E185" s="5" t="s"/>
      <c r="F185" s="5" t="s"/>
      <c r="G185" s="5" t="s"/>
      <c r="H185" s="5" t="s"/>
      <c r="I185" s="5" t="s"/>
      <c r="J185" s="5" t="s"/>
    </row>
    <row r="186" spans="1:10" ht="15" customHeight="true">
      <c r="A186" s="5" t="s"/>
      <c r="B186" s="5" t="s"/>
      <c r="C186" s="5" t="s"/>
      <c r="D186" s="5" t="s"/>
      <c r="E186" s="5" t="s"/>
      <c r="F186" s="5" t="s"/>
      <c r="G186" s="5" t="s"/>
      <c r="H186" s="5" t="s"/>
      <c r="I186" s="5" t="s"/>
      <c r="J186" s="5" t="s"/>
    </row>
    <row r="187" spans="1:10" ht="15" customHeight="true">
      <c r="A187" s="5" t="s"/>
      <c r="B187" s="5" t="s"/>
      <c r="C187" s="5" t="s"/>
      <c r="D187" s="5" t="s"/>
      <c r="E187" s="5" t="s"/>
      <c r="F187" s="5" t="s"/>
      <c r="G187" s="5" t="s"/>
      <c r="H187" s="5" t="s"/>
      <c r="I187" s="5" t="s"/>
      <c r="J187" s="5" t="s"/>
    </row>
    <row r="188" spans="1:10" ht="15" customHeight="true">
      <c r="A188" s="5" t="s"/>
      <c r="B188" s="5" t="s"/>
      <c r="C188" s="5" t="s"/>
      <c r="D188" s="5" t="s"/>
      <c r="E188" s="5" t="s"/>
      <c r="F188" s="5" t="s"/>
      <c r="G188" s="5" t="s"/>
      <c r="H188" s="5" t="s"/>
      <c r="I188" s="5" t="s"/>
      <c r="J188" s="5" t="s"/>
    </row>
    <row r="189" spans="1:10" ht="15" customHeight="true">
      <c r="A189" s="5" t="s"/>
      <c r="B189" s="5" t="s"/>
      <c r="C189" s="5" t="s"/>
      <c r="D189" s="5" t="s"/>
      <c r="E189" s="5" t="s"/>
      <c r="F189" s="5" t="s"/>
      <c r="G189" s="5" t="s"/>
      <c r="H189" s="5" t="s"/>
      <c r="I189" s="5" t="s"/>
      <c r="J189" s="5" t="s"/>
    </row>
    <row r="190" spans="1:10" ht="15" customHeight="true">
      <c r="A190" s="5" t="s"/>
      <c r="B190" s="5" t="s"/>
      <c r="C190" s="5" t="s"/>
      <c r="D190" s="5" t="s"/>
      <c r="E190" s="5" t="s"/>
      <c r="F190" s="5" t="s"/>
      <c r="G190" s="5" t="s"/>
      <c r="H190" s="5" t="s"/>
      <c r="I190" s="5" t="s"/>
      <c r="J190" s="5" t="s"/>
    </row>
    <row r="191" spans="1:10" ht="15" customHeight="true">
      <c r="A191" s="5" t="s"/>
      <c r="B191" s="5" t="s"/>
      <c r="C191" s="5" t="s"/>
      <c r="D191" s="5" t="s"/>
      <c r="E191" s="5" t="s"/>
      <c r="F191" s="5" t="s"/>
      <c r="G191" s="5" t="s"/>
      <c r="H191" s="5" t="s"/>
      <c r="I191" s="5" t="s"/>
      <c r="J191" s="5" t="s"/>
    </row>
    <row r="192" spans="1:10" ht="15" customHeight="true">
      <c r="A192" s="5" t="s"/>
      <c r="B192" s="5" t="s"/>
      <c r="C192" s="5" t="s"/>
      <c r="D192" s="5" t="s"/>
      <c r="E192" s="5" t="s"/>
      <c r="F192" s="5" t="s"/>
      <c r="G192" s="5" t="s"/>
      <c r="H192" s="5" t="s"/>
      <c r="I192" s="5" t="s"/>
      <c r="J192" s="5" t="s"/>
    </row>
    <row r="193" spans="1:10" ht="15" customHeight="true">
      <c r="A193" s="5" t="s"/>
      <c r="B193" s="5" t="s"/>
      <c r="C193" s="5" t="s"/>
      <c r="D193" s="5" t="s"/>
      <c r="E193" s="5" t="s"/>
      <c r="F193" s="5" t="s"/>
      <c r="G193" s="5" t="s"/>
      <c r="H193" s="5" t="s"/>
      <c r="I193" s="5" t="s"/>
      <c r="J193" s="5" t="s"/>
    </row>
    <row r="194" spans="1:10" ht="15" customHeight="true">
      <c r="A194" s="5" t="s"/>
      <c r="B194" s="5" t="s"/>
      <c r="C194" s="5" t="s"/>
      <c r="D194" s="5" t="s"/>
      <c r="E194" s="5" t="s"/>
      <c r="F194" s="5" t="s"/>
      <c r="G194" s="5" t="s"/>
      <c r="H194" s="5" t="s"/>
      <c r="I194" s="5" t="s"/>
      <c r="J194" s="5" t="s"/>
    </row>
    <row r="195" spans="1:10" ht="15" customHeight="true">
      <c r="A195" s="5" t="s"/>
      <c r="B195" s="5" t="s"/>
      <c r="C195" s="5" t="s"/>
      <c r="D195" s="5" t="s"/>
      <c r="E195" s="5" t="s"/>
      <c r="F195" s="5" t="s"/>
      <c r="G195" s="5" t="s"/>
      <c r="H195" s="5" t="s"/>
      <c r="I195" s="5" t="s"/>
      <c r="J195" s="5" t="s"/>
    </row>
    <row r="196" spans="1:10" ht="15" customHeight="true">
      <c r="A196" s="5" t="s"/>
      <c r="B196" s="5" t="s"/>
      <c r="C196" s="5" t="s"/>
      <c r="D196" s="5" t="s"/>
      <c r="E196" s="5" t="s"/>
      <c r="F196" s="5" t="s"/>
      <c r="G196" s="5" t="s"/>
      <c r="H196" s="5" t="s"/>
      <c r="I196" s="5" t="s"/>
      <c r="J196" s="5" t="s"/>
    </row>
    <row r="197" spans="1:10" ht="15" customHeight="true">
      <c r="A197" s="5" t="s"/>
      <c r="B197" s="5" t="s"/>
      <c r="C197" s="5" t="s"/>
      <c r="D197" s="5" t="s"/>
      <c r="E197" s="5" t="s"/>
      <c r="F197" s="5" t="s"/>
      <c r="G197" s="5" t="s"/>
      <c r="H197" s="5" t="s"/>
      <c r="I197" s="5" t="s"/>
      <c r="J197" s="5" t="s"/>
    </row>
    <row r="198" spans="1:10" ht="15" customHeight="true">
      <c r="A198" s="5" t="s"/>
      <c r="B198" s="5" t="s"/>
      <c r="C198" s="5" t="s"/>
      <c r="D198" s="5" t="s"/>
      <c r="E198" s="5" t="s"/>
      <c r="F198" s="5" t="s"/>
      <c r="G198" s="5" t="s"/>
      <c r="H198" s="5" t="s"/>
      <c r="I198" s="5" t="s"/>
      <c r="J198" s="5" t="s"/>
    </row>
    <row r="199" spans="1:10" ht="15" customHeight="true">
      <c r="A199" s="5" t="s"/>
      <c r="B199" s="5" t="s"/>
      <c r="C199" s="5" t="s"/>
      <c r="D199" s="5" t="s"/>
      <c r="E199" s="5" t="s"/>
      <c r="F199" s="5" t="s"/>
      <c r="G199" s="5" t="s"/>
      <c r="H199" s="5" t="s"/>
      <c r="I199" s="5" t="s"/>
      <c r="J199" s="5" t="s"/>
    </row>
    <row r="200" spans="1:10" ht="15" customHeight="true">
      <c r="A200" s="5" t="s"/>
      <c r="B200" s="5" t="s"/>
      <c r="C200" s="5" t="s"/>
      <c r="D200" s="5" t="s"/>
      <c r="E200" s="5" t="s"/>
      <c r="F200" s="5" t="s"/>
      <c r="G200" s="5" t="s"/>
      <c r="H200" s="5" t="s"/>
      <c r="I200" s="5" t="s"/>
      <c r="J200" s="5" t="s"/>
    </row>
  </sheetData>
  <mergeCells count="6">
    <mergeCell ref="A2:J2"/>
    <mergeCell ref="A3:J3"/>
    <mergeCell ref="A5:J5"/>
    <mergeCell ref="A7:D7"/>
    <mergeCell ref="A9:D9"/>
    <mergeCell ref="F11:H11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2023-07-25T17:19:06Z</dcterms:created>
  <dcterms:modified xsi:type="dcterms:W3CDTF">2023-07-25T17:19:06Z</dcterms:modified>
</cp:coreProperties>
</file>