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Z:\USBR_Ag_Demands_Project\CAT_Basins\SanAngeloTX\et_demands_py\"/>
    </mc:Choice>
  </mc:AlternateContent>
  <bookViews>
    <workbookView xWindow="0" yWindow="0" windowWidth="24195" windowHeight="9840" tabRatio="930" firstSheet="1" activeTab="13"/>
  </bookViews>
  <sheets>
    <sheet name="Inventory" sheetId="34" r:id="rId1"/>
    <sheet name="PMControl" sheetId="52" r:id="rId2"/>
    <sheet name="DMISpecs" sheetId="16" r:id="rId3"/>
    <sheet name="ETCellsCropMix" sheetId="15" r:id="rId4"/>
    <sheet name="ETCellsProperties" sheetId="14" r:id="rId5"/>
    <sheet name="ETCellsCrops" sheetId="20" r:id="rId6"/>
    <sheet name="MetNodesMetaData" sheetId="11" r:id="rId7"/>
    <sheet name="CropCoefs" sheetId="33" r:id="rId8"/>
    <sheet name="CropParams" sheetId="31" r:id="rId9"/>
    <sheet name="TMaxMon" sheetId="22" r:id="rId10"/>
    <sheet name="TMinMon" sheetId="23" r:id="rId11"/>
    <sheet name="WindMon" sheetId="24" r:id="rId12"/>
    <sheet name="KoMon" sheetId="25" r:id="rId13"/>
    <sheet name="MeanCuttings" sheetId="35" r:id="rId14"/>
    <sheet name="copy_et_cells_crops" sheetId="53" r:id="rId15"/>
  </sheets>
  <calcPr calcId="152511" calcOnSave="0"/>
</workbook>
</file>

<file path=xl/calcChain.xml><?xml version="1.0" encoding="utf-8"?>
<calcChain xmlns="http://schemas.openxmlformats.org/spreadsheetml/2006/main">
  <c r="H58" i="31" l="1"/>
  <c r="G58" i="31"/>
  <c r="CI58" i="31" l="1"/>
  <c r="CH58" i="31"/>
  <c r="CG58" i="31"/>
  <c r="CF58" i="31"/>
  <c r="CE58" i="31"/>
  <c r="CD58" i="31"/>
  <c r="CC58" i="31"/>
  <c r="CB58" i="31"/>
  <c r="CA58" i="31"/>
  <c r="BZ58" i="31"/>
  <c r="BY58" i="31"/>
  <c r="BX58" i="31"/>
  <c r="BW58" i="31"/>
  <c r="BV58" i="31"/>
  <c r="BU58" i="31"/>
  <c r="BS58" i="31"/>
  <c r="BR58" i="31"/>
  <c r="BQ58" i="31"/>
  <c r="BP58" i="31"/>
  <c r="BO58" i="31"/>
  <c r="BN58" i="31"/>
  <c r="BM58" i="31"/>
  <c r="BL58" i="31"/>
  <c r="BK58" i="31"/>
  <c r="BJ58" i="31"/>
  <c r="BI58" i="31"/>
  <c r="BH58" i="31"/>
  <c r="BD58" i="31"/>
  <c r="BC58" i="31"/>
  <c r="BB58" i="31"/>
  <c r="BA58" i="31"/>
  <c r="AZ58" i="31"/>
  <c r="AY58" i="31"/>
  <c r="AX58" i="31"/>
  <c r="AW58" i="31"/>
  <c r="AS58" i="31"/>
  <c r="AR58" i="31"/>
  <c r="AQ58" i="31"/>
  <c r="AP58" i="31"/>
  <c r="AO58" i="31"/>
  <c r="AN58" i="31"/>
  <c r="AM58" i="31"/>
  <c r="AL58" i="31"/>
  <c r="AK58" i="31"/>
  <c r="AJ58" i="31"/>
  <c r="AI58" i="31"/>
  <c r="AH58" i="31"/>
  <c r="AG58" i="31"/>
  <c r="AF58" i="31"/>
  <c r="AE58" i="31"/>
  <c r="AD58" i="31"/>
  <c r="AC58" i="31"/>
  <c r="AB58" i="31"/>
  <c r="AA58" i="31"/>
  <c r="Z58" i="31"/>
  <c r="Y58" i="31"/>
  <c r="X58" i="31"/>
  <c r="W58" i="31"/>
  <c r="V58" i="31"/>
  <c r="U58" i="31"/>
  <c r="T58" i="31"/>
  <c r="S58" i="31"/>
  <c r="R58" i="31"/>
  <c r="Q58" i="31"/>
  <c r="N58" i="31"/>
  <c r="M58" i="31"/>
  <c r="L58" i="31"/>
  <c r="K58" i="31"/>
  <c r="J58" i="31"/>
  <c r="I58" i="31"/>
  <c r="F58" i="31"/>
  <c r="E58" i="31"/>
  <c r="D58" i="31"/>
  <c r="C58" i="31"/>
  <c r="CI55" i="31" l="1"/>
  <c r="CH55" i="31"/>
  <c r="CG55" i="31"/>
  <c r="CF55" i="31"/>
  <c r="CE55" i="31"/>
  <c r="CD55" i="31"/>
  <c r="CC55" i="31"/>
  <c r="CB55" i="31"/>
  <c r="CA55" i="31"/>
  <c r="BZ55" i="31"/>
  <c r="BY55" i="31"/>
  <c r="BW55" i="31"/>
  <c r="BV55" i="31"/>
  <c r="BU55" i="31"/>
  <c r="BS55" i="31"/>
  <c r="BQ55" i="31"/>
  <c r="BO55" i="31"/>
  <c r="BN55" i="31"/>
  <c r="BM55" i="31"/>
  <c r="BL55" i="31"/>
  <c r="BK55" i="31"/>
  <c r="BI55" i="31"/>
  <c r="BD55" i="31"/>
  <c r="BC55" i="31"/>
  <c r="BB55" i="31"/>
  <c r="BA55" i="31"/>
  <c r="AZ55" i="31"/>
  <c r="AY55" i="31"/>
  <c r="AX55" i="31"/>
  <c r="AW55" i="31"/>
  <c r="AS55" i="31"/>
  <c r="AR55" i="31"/>
  <c r="AQ55" i="31"/>
  <c r="AP55" i="31"/>
  <c r="AO55" i="31"/>
  <c r="AN55" i="31"/>
  <c r="AM55" i="31"/>
  <c r="AK55" i="31"/>
  <c r="AJ55" i="31"/>
  <c r="AI55" i="31"/>
  <c r="AH55" i="31"/>
  <c r="AG55" i="31"/>
  <c r="AF55" i="31"/>
  <c r="AE55" i="31"/>
  <c r="AC55" i="31"/>
  <c r="AB55" i="31"/>
  <c r="AA55" i="31"/>
  <c r="Z55" i="31"/>
  <c r="Y55" i="31"/>
  <c r="X55" i="31"/>
  <c r="V55" i="31"/>
  <c r="U55" i="31"/>
  <c r="T55" i="31"/>
  <c r="S55" i="31"/>
  <c r="Q55" i="31"/>
  <c r="N55" i="31"/>
  <c r="M55" i="31"/>
  <c r="L55" i="31"/>
  <c r="J55" i="31"/>
  <c r="F55" i="31"/>
  <c r="D55" i="31"/>
  <c r="C55" i="31"/>
  <c r="CI51" i="31" l="1"/>
  <c r="CH51" i="31"/>
  <c r="CG51" i="31"/>
  <c r="CF51" i="31"/>
  <c r="CE51" i="31"/>
  <c r="CD51" i="31"/>
  <c r="CC51" i="31"/>
  <c r="CB51" i="31"/>
  <c r="CA51" i="31"/>
  <c r="BZ51" i="31"/>
  <c r="BY51" i="31"/>
  <c r="BX51" i="31"/>
  <c r="BW51" i="31"/>
  <c r="BV51" i="31"/>
  <c r="BU51" i="31"/>
  <c r="BT51" i="31"/>
  <c r="BS51" i="31"/>
  <c r="BR51" i="31"/>
  <c r="BR52" i="31" s="1"/>
  <c r="BR55" i="31" s="1"/>
  <c r="BQ51" i="31"/>
  <c r="BP51" i="31"/>
  <c r="BP52" i="31" s="1"/>
  <c r="BP55" i="31" s="1"/>
  <c r="BO51" i="31"/>
  <c r="BN51" i="31"/>
  <c r="BM51" i="31"/>
  <c r="BL51" i="31"/>
  <c r="BK51" i="31"/>
  <c r="BJ51" i="31"/>
  <c r="BJ52" i="31" s="1"/>
  <c r="BJ55" i="31" s="1"/>
  <c r="BI51" i="31"/>
  <c r="BH51" i="31"/>
  <c r="BH52" i="31" s="1"/>
  <c r="BH55" i="31" s="1"/>
  <c r="BG51" i="31"/>
  <c r="BF51" i="31"/>
  <c r="BE51" i="31"/>
  <c r="BD51" i="31"/>
  <c r="BC51" i="31"/>
  <c r="BB51" i="31"/>
  <c r="BA51" i="31"/>
  <c r="AZ51" i="31"/>
  <c r="AY51" i="31"/>
  <c r="AX51" i="31"/>
  <c r="AW51" i="31"/>
  <c r="AV51" i="31"/>
  <c r="AU51" i="31"/>
  <c r="AT51" i="31"/>
  <c r="AS51" i="31"/>
  <c r="AR51" i="31"/>
  <c r="AQ51" i="31"/>
  <c r="AP51" i="31"/>
  <c r="AO51" i="31"/>
  <c r="AN51" i="31"/>
  <c r="AM51" i="31"/>
  <c r="AL51" i="31"/>
  <c r="AL52" i="31" s="1"/>
  <c r="AL55" i="31" s="1"/>
  <c r="AK51" i="31"/>
  <c r="AJ51" i="31"/>
  <c r="AI51" i="31"/>
  <c r="AH51" i="31"/>
  <c r="AG51" i="31"/>
  <c r="AF51" i="31"/>
  <c r="AE51" i="31"/>
  <c r="AD51" i="31"/>
  <c r="AD52" i="31" s="1"/>
  <c r="AD55" i="31" s="1"/>
  <c r="AC51" i="31"/>
  <c r="AB51" i="31"/>
  <c r="AA51" i="31"/>
  <c r="Z51" i="31"/>
  <c r="Y51" i="31"/>
  <c r="X51" i="31"/>
  <c r="W51" i="31"/>
  <c r="W52" i="31" s="1"/>
  <c r="W55" i="31" s="1"/>
  <c r="V51" i="31"/>
  <c r="U51" i="31"/>
  <c r="T51" i="31"/>
  <c r="S51" i="31"/>
  <c r="R51" i="31"/>
  <c r="Q51" i="31"/>
  <c r="P51" i="31"/>
  <c r="O51" i="31"/>
  <c r="N51" i="31"/>
  <c r="M51" i="31"/>
  <c r="L51" i="31"/>
  <c r="K51" i="31"/>
  <c r="K52" i="31" s="1"/>
  <c r="K55" i="31" s="1"/>
  <c r="J51" i="31"/>
  <c r="I51" i="31"/>
  <c r="I52" i="31" s="1"/>
  <c r="I55" i="31" s="1"/>
  <c r="H51" i="31"/>
  <c r="H52" i="31" s="1"/>
  <c r="H55" i="31" s="1"/>
  <c r="G51" i="31"/>
  <c r="G55" i="31" s="1"/>
  <c r="F51" i="31"/>
  <c r="E51" i="31"/>
  <c r="E52" i="31" s="1"/>
  <c r="E55" i="31" s="1"/>
  <c r="D51" i="31"/>
  <c r="C51" i="31"/>
  <c r="R52" i="31" l="1"/>
  <c r="R55" i="31" s="1"/>
  <c r="BX52" i="31"/>
  <c r="BX55" i="31" s="1"/>
  <c r="CK3" i="20"/>
  <c r="A2" i="31"/>
  <c r="D3" i="33" l="1"/>
  <c r="E3" i="33" s="1"/>
  <c r="F3" i="33" l="1"/>
  <c r="G3" i="33" s="1"/>
  <c r="H3" i="33" s="1"/>
  <c r="I3" i="33" s="1"/>
  <c r="J3" i="33" s="1"/>
  <c r="K3" i="33" s="1"/>
  <c r="L3" i="33" s="1"/>
  <c r="M3" i="33" s="1"/>
  <c r="N3" i="33" s="1"/>
  <c r="O3" i="33" s="1"/>
  <c r="P3" i="33" s="1"/>
  <c r="Q3" i="33" s="1"/>
  <c r="R3" i="33" s="1"/>
  <c r="S3" i="33" s="1"/>
  <c r="T3" i="33" s="1"/>
  <c r="U3" i="33" s="1"/>
  <c r="V3" i="33" s="1"/>
  <c r="W3" i="33" s="1"/>
  <c r="X3" i="33" s="1"/>
  <c r="Y3" i="33" s="1"/>
  <c r="Z3" i="33" s="1"/>
  <c r="AA3" i="33" s="1"/>
  <c r="AB3" i="33" s="1"/>
  <c r="AC3" i="33" s="1"/>
  <c r="AD3" i="33" s="1"/>
  <c r="AE3" i="33" s="1"/>
  <c r="AF3" i="33" s="1"/>
  <c r="AG3" i="33" s="1"/>
  <c r="AH3" i="33" s="1"/>
  <c r="AI3" i="33" s="1"/>
  <c r="AJ3" i="33" s="1"/>
  <c r="AK3" i="33" s="1"/>
  <c r="AL3" i="33" s="1"/>
  <c r="AM3" i="33" s="1"/>
  <c r="AN3" i="33" s="1"/>
  <c r="AO3" i="33" s="1"/>
  <c r="AP3" i="33" s="1"/>
  <c r="AQ3" i="33" s="1"/>
  <c r="AR3" i="33" s="1"/>
  <c r="AS3" i="33" s="1"/>
  <c r="AT3" i="33" s="1"/>
  <c r="AU3" i="33" s="1"/>
  <c r="AV3" i="33" s="1"/>
  <c r="AW3" i="33" s="1"/>
  <c r="AX3" i="33" s="1"/>
  <c r="AY3" i="33" s="1"/>
  <c r="AZ3" i="33" s="1"/>
  <c r="BA3" i="33" s="1"/>
  <c r="BB3" i="33" s="1"/>
  <c r="BC3" i="33" s="1"/>
  <c r="BD3" i="33" s="1"/>
  <c r="BE3" i="33" s="1"/>
  <c r="BF3" i="33" s="1"/>
  <c r="BG3" i="33" s="1"/>
  <c r="BH3" i="33" s="1"/>
  <c r="BI3" i="33" s="1"/>
  <c r="BJ3" i="33" s="1"/>
  <c r="A2" i="33" l="1"/>
  <c r="CJ3" i="20" l="1"/>
  <c r="CI3" i="20"/>
  <c r="CH3" i="20"/>
  <c r="CG3" i="20"/>
  <c r="CF3" i="20"/>
  <c r="CE3" i="20"/>
  <c r="CD3" i="20"/>
  <c r="CC3" i="20" l="1"/>
  <c r="CB3" i="20"/>
  <c r="CA3" i="20"/>
  <c r="BZ3" i="20"/>
  <c r="BY3" i="20"/>
  <c r="BX3" i="20"/>
  <c r="BW3" i="20"/>
  <c r="BV3" i="20"/>
  <c r="BU3" i="20"/>
  <c r="BT3" i="20"/>
  <c r="BS3" i="20"/>
  <c r="BR3" i="20"/>
  <c r="BQ3" i="20"/>
  <c r="BP3" i="20"/>
  <c r="BO3" i="20"/>
  <c r="BN3" i="20"/>
  <c r="BM3" i="20"/>
  <c r="BL3" i="20"/>
  <c r="BK3" i="20"/>
  <c r="BJ3" i="20"/>
  <c r="BJ2" i="20"/>
  <c r="BK2" i="20" l="1"/>
  <c r="BL2" i="20" l="1"/>
  <c r="BM2" i="20" l="1"/>
  <c r="B2" i="20"/>
  <c r="BN2" i="20" l="1"/>
  <c r="BO2" i="20" l="1"/>
  <c r="BP2" i="20" l="1"/>
  <c r="BQ2" i="20" l="1"/>
  <c r="BR2" i="20" l="1"/>
  <c r="BS2" i="20" l="1"/>
  <c r="BT2" i="20" l="1"/>
  <c r="BU2" i="20" l="1"/>
  <c r="BV2" i="20" l="1"/>
  <c r="BW2" i="20" l="1"/>
  <c r="BX2" i="20" l="1"/>
  <c r="BY2" i="20" l="1"/>
  <c r="BZ2" i="20" l="1"/>
  <c r="CA2" i="20" l="1"/>
  <c r="CB2" i="20" l="1"/>
  <c r="CC2" i="20" l="1"/>
  <c r="CD2" i="20" l="1"/>
  <c r="CE2" i="20" l="1"/>
  <c r="CF2" i="20" l="1"/>
  <c r="CG2" i="20" l="1"/>
  <c r="CH2" i="20" l="1"/>
  <c r="CI2" i="20" l="1"/>
  <c r="CJ2" i="20" l="1"/>
  <c r="CK2" i="20" s="1"/>
</calcChain>
</file>

<file path=xl/comments1.xml><?xml version="1.0" encoding="utf-8"?>
<comments xmlns="http://schemas.openxmlformats.org/spreadsheetml/2006/main">
  <authors>
    <author>Dave King</author>
    <author>DaveKing</author>
    <author>King, David L</author>
  </authors>
  <commentList>
    <comment ref="B1" authorId="0" shapeId="0">
      <text>
        <r>
          <rPr>
            <sz val="9"/>
            <color indexed="81"/>
            <rFont val="Tahoma"/>
            <family val="2"/>
          </rPr>
          <t>Trigger day of year of cumulative groowing degree day (CGDD)  computations for all crops except winter grain.  Typcially 1 in northern hemisphere.</t>
        </r>
      </text>
    </comment>
    <comment ref="B2" authorId="0" shapeId="0">
      <text>
        <r>
          <rPr>
            <sz val="9"/>
            <color indexed="81"/>
            <rFont val="Tahoma"/>
            <family val="2"/>
          </rPr>
          <t>Trigger day of year for winter grain CGDD computations.  Typcially 274 (10/1)  in northern hemisphere.</t>
        </r>
      </text>
    </comment>
    <comment ref="B3" authorId="1" shapeId="0">
      <text>
        <r>
          <rPr>
            <sz val="8"/>
            <color indexed="81"/>
            <rFont val="Tahoma"/>
            <family val="2"/>
          </rPr>
          <t>If folders or file paths are not specified below, the default toggle tells PM what default folders and paths to use.</t>
        </r>
      </text>
    </comment>
    <comment ref="E6" authorId="2" shapeId="0">
      <text>
        <r>
          <rPr>
            <sz val="9"/>
            <color indexed="81"/>
            <rFont val="Tahoma"/>
            <family val="2"/>
          </rPr>
          <t>Calibration of T&amp;R coefficients provided by DRI.</t>
        </r>
      </text>
    </comment>
  </commentList>
</comments>
</file>

<file path=xl/comments2.xml><?xml version="1.0" encoding="utf-8"?>
<comments xmlns="http://schemas.openxmlformats.org/spreadsheetml/2006/main">
  <authors>
    <author>Dave King</author>
  </authors>
  <commentList>
    <comment ref="C1" authorId="0" shapeId="0">
      <text>
        <r>
          <rPr>
            <sz val="9"/>
            <color indexed="81"/>
            <rFont val="Tahoma"/>
            <family val="2"/>
          </rPr>
          <t>Alternative names or ID's provide the ability for data store to use different names or ID's than the depletion area ID.  In particular, HDB is mapped to numeric site datatype ID's.</t>
        </r>
      </text>
    </comment>
    <comment ref="D1" authorId="0" shapeId="0">
      <text>
        <r>
          <rPr>
            <sz val="9"/>
            <color indexed="81"/>
            <rFont val="Tahoma"/>
            <family val="2"/>
          </rPr>
          <t>Datastore's ID or parameter.  If posting to HDB, a positive numeric value is used as the model run as an alternative to the control file's global model run id.</t>
        </r>
      </text>
    </comment>
  </commentList>
</comments>
</file>

<file path=xl/comments3.xml><?xml version="1.0" encoding="utf-8"?>
<comments xmlns="http://schemas.openxmlformats.org/spreadsheetml/2006/main">
  <authors>
    <author>Dave King</author>
  </authors>
  <commentList>
    <comment ref="B2" authorId="0" shapeId="0">
      <text>
        <r>
          <rPr>
            <sz val="9"/>
            <color indexed="81"/>
            <rFont val="Tahoma"/>
            <family val="2"/>
          </rPr>
          <t>Total number crop types.</t>
        </r>
      </text>
    </comment>
  </commentList>
</comments>
</file>

<file path=xl/comments4.xml><?xml version="1.0" encoding="utf-8"?>
<comments xmlns="http://schemas.openxmlformats.org/spreadsheetml/2006/main">
  <authors>
    <author>King, David L</author>
  </authors>
  <commentList>
    <comment ref="AS4" authorId="0" shapeId="0">
      <text>
        <r>
          <rPr>
            <sz val="9"/>
            <color indexed="81"/>
            <rFont val="Tahoma"/>
            <family val="2"/>
          </rPr>
          <t>Naturally a perennal but commercially grown as an annual.</t>
        </r>
      </text>
    </comment>
    <comment ref="BL4" authorId="0" shapeId="0">
      <text>
        <r>
          <rPr>
            <sz val="9"/>
            <color indexed="81"/>
            <rFont val="Tahoma"/>
            <family val="2"/>
          </rPr>
          <t>Naturally a perennal but commercially grown as an annual.</t>
        </r>
      </text>
    </comment>
  </commentList>
</comments>
</file>

<file path=xl/sharedStrings.xml><?xml version="1.0" encoding="utf-8"?>
<sst xmlns="http://schemas.openxmlformats.org/spreadsheetml/2006/main" count="1006" uniqueCount="519">
  <si>
    <t>Decimal Latitude</t>
  </si>
  <si>
    <t>Decimal Longitude</t>
  </si>
  <si>
    <t>Met Node Name</t>
  </si>
  <si>
    <t>Met Node Index</t>
  </si>
  <si>
    <t>Met Node ID</t>
  </si>
  <si>
    <t>Elevation (feet)</t>
  </si>
  <si>
    <t>Wind Station No</t>
  </si>
  <si>
    <t>Wind Station Name</t>
  </si>
  <si>
    <t>Dewpoint Depression Station No</t>
  </si>
  <si>
    <t>Dewpoint Depression Station Name</t>
  </si>
  <si>
    <t>ET Cell ID</t>
  </si>
  <si>
    <t>ET Cell Name</t>
  </si>
  <si>
    <t>Ref ET MET ID</t>
  </si>
  <si>
    <t>Area weighted average Permeability - in/hr</t>
  </si>
  <si>
    <t>Area weighted average WHC - in/ft</t>
  </si>
  <si>
    <t>Average soil depth - in</t>
  </si>
  <si>
    <t>Hydrologic Group (A-C) (A='coarse'  B='medium')</t>
  </si>
  <si>
    <t>Hydrologic Group  (1-3) (1='coarse' 2='medium')</t>
  </si>
  <si>
    <t>Aridity Rating (fromHuntington plus google)</t>
  </si>
  <si>
    <t>Year</t>
  </si>
  <si>
    <t>User Crop Name</t>
  </si>
  <si>
    <t>Area or Percent</t>
  </si>
  <si>
    <t>Crop Number</t>
  </si>
  <si>
    <t>User Begin Month</t>
  </si>
  <si>
    <t>User End Month</t>
  </si>
  <si>
    <t>Total</t>
  </si>
  <si>
    <t>Penman Monteith ID</t>
  </si>
  <si>
    <t>Penman Monteith Parameter</t>
  </si>
  <si>
    <t>Data Store Station ID or Name</t>
  </si>
  <si>
    <t>Data Store Parameter ID or Name.</t>
  </si>
  <si>
    <t>Data Store Units</t>
  </si>
  <si>
    <t>Data Store Scale</t>
  </si>
  <si>
    <t>Met Latitude</t>
  </si>
  <si>
    <t>Met Longitude</t>
  </si>
  <si>
    <t>Met Elevation (feet)</t>
  </si>
  <si>
    <t>Crops assigned to each ET Cell.   Total number and columns need to correspond to crop categories in Crop Parameters Table.</t>
  </si>
  <si>
    <t>Number of Crops</t>
  </si>
  <si>
    <t>ET Cell ID/ET Index</t>
  </si>
  <si>
    <t>Ref ET ID/Met Node Id</t>
  </si>
  <si>
    <t>ET Cell Irrigation Flag (0 is off; 1 is on)</t>
  </si>
  <si>
    <t>Alfalfa Hay - peak (no cutting effects (i.e., alfalfa reference except early and late))</t>
  </si>
  <si>
    <t>Alfalfa Hay - frequent dairy style ~4 cuttings</t>
  </si>
  <si>
    <t>Alfalfa Hay - beef cattle style ~3 cuttings</t>
  </si>
  <si>
    <t>Grass Hay</t>
  </si>
  <si>
    <t>Snap and Dry Beans - fresh</t>
  </si>
  <si>
    <t>Snap and Dry Beans - seed</t>
  </si>
  <si>
    <t>Field Corn having moderate lengthed season</t>
  </si>
  <si>
    <t>Silage Corn (same as field corn, but with truncated season)</t>
  </si>
  <si>
    <t>Sweet Corn--early plant</t>
  </si>
  <si>
    <t>Sweet Corn--late plant</t>
  </si>
  <si>
    <t>Spring Grain -irrigated</t>
  </si>
  <si>
    <t>Spring Grain -rainfed</t>
  </si>
  <si>
    <t>Winter Grain -irrigated</t>
  </si>
  <si>
    <t>Winter Grain -rainfed</t>
  </si>
  <si>
    <t>Grass Pasture - high management</t>
  </si>
  <si>
    <t>Grass Pasture - low management</t>
  </si>
  <si>
    <t>Grass - Turf (lawns) -irrigated</t>
  </si>
  <si>
    <t>Grass - Turf (lawns) -rainfed</t>
  </si>
  <si>
    <t>Orchards - Apples and Cherries w/ground cover</t>
  </si>
  <si>
    <t>Orchards - Apples and Cherries no ground cover</t>
  </si>
  <si>
    <t>Garden Vegetables  - general</t>
  </si>
  <si>
    <t>Carrots</t>
  </si>
  <si>
    <t>Onions</t>
  </si>
  <si>
    <t>Melons</t>
  </si>
  <si>
    <t>Grapes--wine</t>
  </si>
  <si>
    <t>Alfalfa Seed</t>
  </si>
  <si>
    <t>Peas--fresh</t>
  </si>
  <si>
    <t>Peas--seed</t>
  </si>
  <si>
    <t>Potatoes--processing (early harvest)</t>
  </si>
  <si>
    <t>Potatoes--cold pack (late harvest)</t>
  </si>
  <si>
    <t>Sugar beets</t>
  </si>
  <si>
    <t>Hops</t>
  </si>
  <si>
    <t>Mint</t>
  </si>
  <si>
    <t>Poplar (third year and older)</t>
  </si>
  <si>
    <t>Lentils</t>
  </si>
  <si>
    <t>Sunflower -irrigated</t>
  </si>
  <si>
    <t>Sunflower -rainfed</t>
  </si>
  <si>
    <t>Safflower -irrigated</t>
  </si>
  <si>
    <t>Safflower -rainfed</t>
  </si>
  <si>
    <t>Canola</t>
  </si>
  <si>
    <t>Mustard</t>
  </si>
  <si>
    <t>BlueGrass Seed</t>
  </si>
  <si>
    <t>Garlic</t>
  </si>
  <si>
    <t>Bare soil</t>
  </si>
  <si>
    <t>Mulched soil, including wheat stubble</t>
  </si>
  <si>
    <t>Dormant turf (winter time)</t>
  </si>
  <si>
    <t>Range Grasses- early, short season (cheat, etc.)</t>
  </si>
  <si>
    <t>Range Grasses- long season (bunch, wheatgrass, etc.)</t>
  </si>
  <si>
    <t>Range Grasses- bromegrass</t>
  </si>
  <si>
    <t>Sage brush</t>
  </si>
  <si>
    <t>Wetlands--large stands</t>
  </si>
  <si>
    <t>Wetlands--narrow stands</t>
  </si>
  <si>
    <t>Cottonwoods</t>
  </si>
  <si>
    <t>Willows</t>
  </si>
  <si>
    <t>Open water - shallow systems (large ponds, streams)</t>
  </si>
  <si>
    <t>Open water - deep systems (lakes, reservoirs)</t>
  </si>
  <si>
    <t>Open water - small stock ponds</t>
  </si>
  <si>
    <t>Dewpoint Stations (Long-term monthly averages)</t>
  </si>
  <si>
    <t>Met ID</t>
  </si>
  <si>
    <t>Met Name</t>
  </si>
  <si>
    <t xml:space="preserve">Jan </t>
  </si>
  <si>
    <t xml:space="preserve">Feb </t>
  </si>
  <si>
    <t xml:space="preserve">Mar </t>
  </si>
  <si>
    <t xml:space="preserve">Apr </t>
  </si>
  <si>
    <t xml:space="preserve">May </t>
  </si>
  <si>
    <t xml:space="preserve">Jun </t>
  </si>
  <si>
    <t xml:space="preserve">Jul </t>
  </si>
  <si>
    <t xml:space="preserve">Aug </t>
  </si>
  <si>
    <t xml:space="preserve">Sep </t>
  </si>
  <si>
    <t xml:space="preserve">Oct </t>
  </si>
  <si>
    <t xml:space="preserve">Nov </t>
  </si>
  <si>
    <t xml:space="preserve">Dec </t>
  </si>
  <si>
    <t>Wind Stations (Long-term monthly averages)</t>
  </si>
  <si>
    <t>N/A</t>
  </si>
  <si>
    <t>Description</t>
  </si>
  <si>
    <t>B</t>
  </si>
  <si>
    <t>Winter Wheat Fall</t>
  </si>
  <si>
    <t>Winter Wheat Spring</t>
  </si>
  <si>
    <t>Dry Beans</t>
  </si>
  <si>
    <t>Cotton</t>
  </si>
  <si>
    <t>Peppers</t>
  </si>
  <si>
    <t>Parameters for crop types --- Idaho Evapotranspiration Calculation</t>
  </si>
  <si>
    <t>The Kc max was changed from 1.0 to 1.2 for use with a Eto reference.  However, these Kc max values are not used in program.</t>
  </si>
  <si>
    <t>Number of crop types</t>
  </si>
  <si>
    <t>Five added Dec.2006 for irrig/rainfed on grains and sunflower/safflower</t>
  </si>
  <si>
    <t>This spreadsheet version is for Nevada.  Feb. 2008</t>
  </si>
  <si>
    <t>Crop/Land Cover</t>
  </si>
  <si>
    <t>Parameter</t>
  </si>
  <si>
    <t>Explanation</t>
  </si>
  <si>
    <t>Alfalfa Hay - (typical style)</t>
  </si>
  <si>
    <t>Alfalfa Hay</t>
  </si>
  <si>
    <t>Field Corn (moderate lengthed season)</t>
  </si>
  <si>
    <t>Silage Corn (field corn but with truncated season)</t>
  </si>
  <si>
    <t>Sweet Corn -- early</t>
  </si>
  <si>
    <t>Sweet Corn -- late</t>
  </si>
  <si>
    <t>Spring Grain - Irrigated</t>
  </si>
  <si>
    <t>Spring Grain - Rainfed</t>
  </si>
  <si>
    <t>Winter Grain - Irrigated</t>
  </si>
  <si>
    <t>Winter Grain - Rainfed</t>
  </si>
  <si>
    <t>Grass Pasture (High Management)</t>
  </si>
  <si>
    <t>Grass Pasture (Low Management)</t>
  </si>
  <si>
    <t>Turfgrass (lawns) - Irrig.</t>
  </si>
  <si>
    <t>Turfgrass (lawns) - Rainfed</t>
  </si>
  <si>
    <t>Garden Vegetables (general)</t>
  </si>
  <si>
    <t>Potatoes - processing (early harvest)</t>
  </si>
  <si>
    <t>Potatoes - baking (late harvest)</t>
  </si>
  <si>
    <t>Sunflower - Irrigated</t>
  </si>
  <si>
    <t>Sunflower - Rainfed</t>
  </si>
  <si>
    <t>Safflower - Irrigated</t>
  </si>
  <si>
    <t>Safflower - Rainfed</t>
  </si>
  <si>
    <t>Mulched soil / wheat stubble</t>
  </si>
  <si>
    <t>Dormant turf/sod (winter time)</t>
  </si>
  <si>
    <t>Range Grasses- early short season (cheat etc.)</t>
  </si>
  <si>
    <t>Range Grasses- long season (bunch - wheatgrass, etc.)</t>
  </si>
  <si>
    <t>Range Grasses - brome grass</t>
  </si>
  <si>
    <t>Sagebrush</t>
  </si>
  <si>
    <t>Open water - Shallow</t>
  </si>
  <si>
    <t>Open water - Deep</t>
  </si>
  <si>
    <t>Open water - Stock</t>
  </si>
  <si>
    <t>Sorghum</t>
  </si>
  <si>
    <t>Irrigation Flag</t>
  </si>
  <si>
    <t>1 yes, 2 reg., 3 required</t>
  </si>
  <si>
    <t>Days after planting/green up for earliest irrigation</t>
  </si>
  <si>
    <t>days</t>
  </si>
  <si>
    <t>fw</t>
  </si>
  <si>
    <t>assume sprinkler</t>
  </si>
  <si>
    <t>winter surface cover class</t>
  </si>
  <si>
    <t>1 bare, 2 mulch, 3 sod</t>
  </si>
  <si>
    <t>Kc max</t>
  </si>
  <si>
    <t>max of value or Kcb+.05</t>
  </si>
  <si>
    <t>MAD during initial and development stage</t>
  </si>
  <si>
    <t xml:space="preserve">  percent.</t>
  </si>
  <si>
    <t>MAD during midseason and lateseason</t>
  </si>
  <si>
    <t>Initial rooting depth, m</t>
  </si>
  <si>
    <t>On alfalfa, 2nd cycle, start at max.</t>
  </si>
  <si>
    <t>Maximum rooting depth, m</t>
  </si>
  <si>
    <t>mrd</t>
  </si>
  <si>
    <t>End of root growth, as a fraction of time from pl to EFC (or term if type 4)</t>
  </si>
  <si>
    <t>erg</t>
  </si>
  <si>
    <t>Starting crop height, m</t>
  </si>
  <si>
    <t>sch</t>
  </si>
  <si>
    <t>Maximum crop height, m</t>
  </si>
  <si>
    <t>mch</t>
  </si>
  <si>
    <t>Crop curve number</t>
  </si>
  <si>
    <t>ccn</t>
  </si>
  <si>
    <t>Crop curve name</t>
  </si>
  <si>
    <t>Alfalfa 1st cycle</t>
  </si>
  <si>
    <t>Snap Beans, fresh</t>
  </si>
  <si>
    <t>Snap Beans, seed</t>
  </si>
  <si>
    <t>Field Corn</t>
  </si>
  <si>
    <t>Sileage Corn</t>
  </si>
  <si>
    <t>Sweet Corn</t>
  </si>
  <si>
    <t>Spring wheat</t>
  </si>
  <si>
    <t>Winter Wheat</t>
  </si>
  <si>
    <t>Pasture, Rotated</t>
  </si>
  <si>
    <t>Pasture, Low Manag.</t>
  </si>
  <si>
    <t>Lawn</t>
  </si>
  <si>
    <t>Apples, GC</t>
  </si>
  <si>
    <t>Apples, no GC</t>
  </si>
  <si>
    <t>Winegrapes</t>
  </si>
  <si>
    <t>Peas, fresh</t>
  </si>
  <si>
    <t>Peas, seed</t>
  </si>
  <si>
    <t>Potatoes Processing</t>
  </si>
  <si>
    <t>Potatoes - Late (baking)</t>
  </si>
  <si>
    <t>Sugar Beets</t>
  </si>
  <si>
    <t>Poplar</t>
  </si>
  <si>
    <t>Sunflower/Safflower</t>
  </si>
  <si>
    <t>cheatgrass</t>
  </si>
  <si>
    <t>bunchgrass</t>
  </si>
  <si>
    <t>Bromegrass</t>
  </si>
  <si>
    <t>Sage</t>
  </si>
  <si>
    <t>Wetlands, Large Stand</t>
  </si>
  <si>
    <t>Wetlands, Small Stand</t>
  </si>
  <si>
    <t>Cottonwood</t>
  </si>
  <si>
    <t>Willow</t>
  </si>
  <si>
    <t>Crop curve type</t>
  </si>
  <si>
    <t>1=NCGDD, 2=%PL-EC, 3=%PL-EC,daysafter, 4=%PL-Term</t>
  </si>
  <si>
    <t>Flag for means to estimate pl or gu</t>
  </si>
  <si>
    <t>1=CGDD, 2=T30, 3=date, 4 is on all the time</t>
  </si>
  <si>
    <t>T30 for pl or gu   or CGDD for pl or gu</t>
  </si>
  <si>
    <t>Date of pl or gu  (can be blank)</t>
  </si>
  <si>
    <t>A negative values is an offset to the prior row, pos is months (fraction).</t>
  </si>
  <si>
    <t>For NCGDD based curves: Tbase:</t>
  </si>
  <si>
    <t>Temp Min. C (neg. for spec.)</t>
  </si>
  <si>
    <t xml:space="preserve">  CGDD for EFC</t>
  </si>
  <si>
    <t>cgdd efc</t>
  </si>
  <si>
    <t xml:space="preserve">  CGDD for termination</t>
  </si>
  <si>
    <t>cgdd term</t>
  </si>
  <si>
    <t>For time based curves:</t>
  </si>
  <si>
    <t xml:space="preserve">  time for EFC</t>
  </si>
  <si>
    <t>days after pl or gu</t>
  </si>
  <si>
    <t xml:space="preserve">  time for harvest (neg to extend until frost)</t>
  </si>
  <si>
    <t>Use as max length for CGDD crops</t>
  </si>
  <si>
    <t>Killing frost temperature</t>
  </si>
  <si>
    <t>C</t>
  </si>
  <si>
    <t>Invoke Stress</t>
  </si>
  <si>
    <t>1 yes, 0 no, 2 yes and will wake up after severe stress (Ks&lt;0.05)</t>
  </si>
  <si>
    <t>Curve number</t>
  </si>
  <si>
    <t xml:space="preserve">  coarse soil</t>
  </si>
  <si>
    <t xml:space="preserve">  medium soil</t>
  </si>
  <si>
    <t xml:space="preserve">  fine soil</t>
  </si>
  <si>
    <t>Extras that will be soil type based</t>
  </si>
  <si>
    <t>Mean WHC of soil (mm/m) ? for all crops in location</t>
  </si>
  <si>
    <t>Mean infiltration class for s &lt; 6% -- for all crops in location</t>
  </si>
  <si>
    <t>REW  (compute from WHC?)</t>
  </si>
  <si>
    <t>TEW (compute from WHC?)</t>
  </si>
  <si>
    <t>Aridity Rating (from Allen and</t>
  </si>
  <si>
    <t>Note that type 4 Kc curve uses T30 to estimate GU and symmetry around July 15 to estimate the total season length.</t>
  </si>
  <si>
    <t>850, 700</t>
  </si>
  <si>
    <t>1050, 850</t>
  </si>
  <si>
    <t>Uses Crop Curve 13, 14, 15</t>
  </si>
  <si>
    <t>set lower freeze threshold for late sweet corn to attempt to allow full season</t>
  </si>
  <si>
    <t>The number in   CGDD for EFC is for the first cycle</t>
  </si>
  <si>
    <t>and to account for some hardening (perhaps)</t>
  </si>
  <si>
    <t>The number in   CGDD for term is for the other cycles</t>
  </si>
  <si>
    <t>Table 1.  Summary of Basal Crop Coefficient Curves used for the Idaho Evapotranspiration Calculations (Grass reference basis computed by multiplying Kcr from next page by 1.2 for the standard climate)</t>
  </si>
  <si>
    <t>curves</t>
  </si>
  <si>
    <t>Normalized Cumulative Growing Degree-Day from Planting to Effective Full Cover</t>
  </si>
  <si>
    <t>Kcb as a function of Percent Time from Planting or Greenup to Effective Full Cover</t>
  </si>
  <si>
    <t>Kcb as a function of percent time from greenup to end of season</t>
  </si>
  <si>
    <t>Curve no.:</t>
  </si>
  <si>
    <t>Curve type: '1=NCGDD: 2=%PL-EC: 3=%PL-EC+daysafter: 4=%PL-Term</t>
  </si>
  <si>
    <t>Percent PL-EC or PL-TM (type 1-2-4)</t>
  </si>
  <si>
    <t>Percent PL-EC+ days after (type 3)</t>
  </si>
  <si>
    <t>Potatoes (baking)</t>
  </si>
  <si>
    <t>Potatoes-processing</t>
  </si>
  <si>
    <t>Snap Beans-dry</t>
  </si>
  <si>
    <t>Snap Beans-fresh</t>
  </si>
  <si>
    <t>Alfalfa Int cycle</t>
  </si>
  <si>
    <t>Alfalfa Last cycle</t>
  </si>
  <si>
    <t>Alfalfa, peak</t>
  </si>
  <si>
    <t>Apples w/GC</t>
  </si>
  <si>
    <t>Apples no GC</t>
  </si>
  <si>
    <t>Pasture Rotated</t>
  </si>
  <si>
    <t>Pasture Low Manag.</t>
  </si>
  <si>
    <t>Wetlands-Large stand</t>
  </si>
  <si>
    <t>Wetlands-Small Stand</t>
  </si>
  <si>
    <t>Cheatgrass</t>
  </si>
  <si>
    <t>Bunchgrass</t>
  </si>
  <si>
    <t>GDD Base C</t>
  </si>
  <si>
    <t>10-corn</t>
  </si>
  <si>
    <t>GDD Type</t>
  </si>
  <si>
    <t>1=simple 2=corn</t>
  </si>
  <si>
    <t>CGDD Planting to FC</t>
  </si>
  <si>
    <t xml:space="preserve">— </t>
  </si>
  <si>
    <t>CGDD Planting to Terminate</t>
  </si>
  <si>
    <t>CGDD Planting to Terminate-alt</t>
  </si>
  <si>
    <t>Comment:</t>
  </si>
  <si>
    <t>first value is for ‘beef hay’ and second for ‘dairy hay’</t>
  </si>
  <si>
    <t>begin to reduce 1%/day after first -2C min.temp in fall- then frost</t>
  </si>
  <si>
    <t>use First Cycle Alfalfa</t>
  </si>
  <si>
    <t>One cutting of grass hay (at 100% pt)- then hold until frost</t>
  </si>
  <si>
    <t>go until frost</t>
  </si>
  <si>
    <t>run until frost</t>
  </si>
  <si>
    <t>assume that end of season is equal to July 15 + (July 15 - Greenup)  (I.e. symmetry around July 15)</t>
  </si>
  <si>
    <t>Comment 2:</t>
  </si>
  <si>
    <t>Est. GU_mint as 600 GDD</t>
  </si>
  <si>
    <t>Estimate greenup from 30 day Tmean = 5 C (at end of 30 day period) less X days (10?)</t>
  </si>
  <si>
    <t xml:space="preserve">Note that these Kcbr curves are POTENTIAL Kc's and MUST be used with a </t>
  </si>
  <si>
    <t>soil water balance and stress reduction coefficient to derive ACTUAL ET.</t>
  </si>
  <si>
    <t>Spring Wheat</t>
  </si>
  <si>
    <t>Olives</t>
  </si>
  <si>
    <t>Strawberries</t>
  </si>
  <si>
    <t>Blueberries</t>
  </si>
  <si>
    <t>Raspberries</t>
  </si>
  <si>
    <t>Worksheet</t>
  </si>
  <si>
    <t>DMISpecs</t>
  </si>
  <si>
    <t>ETCellsCropMix</t>
  </si>
  <si>
    <t>ETCellsProperties</t>
  </si>
  <si>
    <t>ETCellsCrops</t>
  </si>
  <si>
    <t>MetNodesMetaData</t>
  </si>
  <si>
    <t>CropCoefs</t>
  </si>
  <si>
    <t>CropParams</t>
  </si>
  <si>
    <t>TMaxMon</t>
  </si>
  <si>
    <t>TMinMon</t>
  </si>
  <si>
    <t>WindMon</t>
  </si>
  <si>
    <t>KoMon</t>
  </si>
  <si>
    <t>TargetNodes</t>
  </si>
  <si>
    <t>HUCMetMap</t>
  </si>
  <si>
    <t>ProjectLands</t>
  </si>
  <si>
    <t>Gages</t>
  </si>
  <si>
    <t>DMI Specifications</t>
  </si>
  <si>
    <t>ET Cells Crop Mix</t>
  </si>
  <si>
    <t>ET Cells Properties</t>
  </si>
  <si>
    <t>ET Cells Crops</t>
  </si>
  <si>
    <t>Met Nodes Meta Data</t>
  </si>
  <si>
    <t>Crop Coefficients</t>
  </si>
  <si>
    <t>Crop Parameters</t>
  </si>
  <si>
    <t>Average Monthly Wind</t>
  </si>
  <si>
    <t>Average Monthly Maximum Temperature</t>
  </si>
  <si>
    <t>Average Monthly Minimum Temperature</t>
  </si>
  <si>
    <t>Average Monthly Dewpoint Depression</t>
  </si>
  <si>
    <t>Target Nodes For BCSD Matching</t>
  </si>
  <si>
    <t>HUC Met Map</t>
  </si>
  <si>
    <t>Klamath Project Lands</t>
  </si>
  <si>
    <t>Basin Gages</t>
  </si>
  <si>
    <t>Rice</t>
  </si>
  <si>
    <t>Soybeans</t>
  </si>
  <si>
    <t>Peanuts</t>
  </si>
  <si>
    <t>Millet</t>
  </si>
  <si>
    <t>Tomatoes</t>
  </si>
  <si>
    <t>Oranges</t>
  </si>
  <si>
    <t>Lettuce (Single Crop)</t>
  </si>
  <si>
    <t>Lettuce First Planting</t>
  </si>
  <si>
    <t>Lettuce Second Planting</t>
  </si>
  <si>
    <t>Cranberries</t>
  </si>
  <si>
    <t>Sugarcane</t>
  </si>
  <si>
    <t>Nevada final station file with many sites taken out (as of Jan 2, 2008).  This file contains first (temporary) numbers of cutting cycles for dairy and beef hay, based on latitude.  R.Allen 4/1/08</t>
  </si>
  <si>
    <t>no dairy cuttings max</t>
  </si>
  <si>
    <t>Lat</t>
  </si>
  <si>
    <t>Number Dairy</t>
  </si>
  <si>
    <t>Number Beef</t>
  </si>
  <si>
    <t>null</t>
  </si>
  <si>
    <t>no dairy cuttngs min</t>
  </si>
  <si>
    <t>no beef cuttings max</t>
  </si>
  <si>
    <t>no beef cuttings min</t>
  </si>
  <si>
    <t>latitude for max</t>
  </si>
  <si>
    <t>latitude for min</t>
  </si>
  <si>
    <t>Mean Cuttings</t>
  </si>
  <si>
    <t>MeanCuttings</t>
  </si>
  <si>
    <t>Ref ET Data Path</t>
  </si>
  <si>
    <t>Field Corn After Another Crop</t>
  </si>
  <si>
    <t>Sorghum After Another Crop</t>
  </si>
  <si>
    <t>Cotton After Another Crop</t>
  </si>
  <si>
    <t>Cabbage</t>
  </si>
  <si>
    <t>Sudan</t>
  </si>
  <si>
    <t>-----------</t>
  </si>
  <si>
    <t>Nuts</t>
  </si>
  <si>
    <t>Lettuce</t>
  </si>
  <si>
    <t>Christmas Trees</t>
  </si>
  <si>
    <t>Melons After Another Crop</t>
  </si>
  <si>
    <t>Grain After Another Crop</t>
  </si>
  <si>
    <t>HUC8 Weighting</t>
  </si>
  <si>
    <t>HUC8Weighting</t>
  </si>
  <si>
    <t>Basin Total Weighting</t>
  </si>
  <si>
    <t>Super  Basin Weighting</t>
  </si>
  <si>
    <t>BasinWeighting</t>
  </si>
  <si>
    <t>SuperBasinWeighting</t>
  </si>
  <si>
    <t>Crop number and flag for crop type</t>
  </si>
  <si>
    <t>Negative is annual; Positive is perennial</t>
  </si>
  <si>
    <t>dummy</t>
  </si>
  <si>
    <t>User Begin Day</t>
  </si>
  <si>
    <t>User End Day</t>
  </si>
  <si>
    <t>CDL Lands Crop Mixture</t>
  </si>
  <si>
    <t>CDLLands</t>
  </si>
  <si>
    <t>HUC_10</t>
  </si>
  <si>
    <t>OK1504</t>
  </si>
  <si>
    <t>mps</t>
  </si>
  <si>
    <t>Alfalfa</t>
  </si>
  <si>
    <t>Corn</t>
  </si>
  <si>
    <t>Sorghum After Barley</t>
  </si>
  <si>
    <t>Oats Before Corn</t>
  </si>
  <si>
    <t>Corn After Oats</t>
  </si>
  <si>
    <t>Winter Wheat Fall Before Corn</t>
  </si>
  <si>
    <t>Winter Wheat Spring Before Corn</t>
  </si>
  <si>
    <t>Corn After Winter Wheat</t>
  </si>
  <si>
    <t>Winter Wheat Fall Before Cotton</t>
  </si>
  <si>
    <t>Winter Wheat Spring Before Cotton</t>
  </si>
  <si>
    <t>Cotton After Winter Wheat</t>
  </si>
  <si>
    <t>Winter Wheat Fall Before Sorghum</t>
  </si>
  <si>
    <t>Winter Wheat Spring Before Sorghum</t>
  </si>
  <si>
    <t>Sorghum After Winter Wheat</t>
  </si>
  <si>
    <t>Winter Wheat Fall Before Soybeans</t>
  </si>
  <si>
    <t>Winter Wheat Spring Before Soybeans</t>
  </si>
  <si>
    <t>Soybeans After Winter Wheat</t>
  </si>
  <si>
    <t>Grass/Pasture</t>
  </si>
  <si>
    <t>Herbs</t>
  </si>
  <si>
    <t>Oats</t>
  </si>
  <si>
    <t>Other Crops</t>
  </si>
  <si>
    <t>Peas</t>
  </si>
  <si>
    <t>Pecans</t>
  </si>
  <si>
    <t>Sunflower</t>
  </si>
  <si>
    <t>Triticale</t>
  </si>
  <si>
    <t>Washita_1113030205</t>
  </si>
  <si>
    <t>Washita_1113030207</t>
  </si>
  <si>
    <t>Inventory of Upper Washita Basin Study Penman Monteith Mapping and Parameter Worksheets</t>
  </si>
  <si>
    <t>Soybeans After Another Crop</t>
  </si>
  <si>
    <t>Barley Fall</t>
  </si>
  <si>
    <t>Barley Spring</t>
  </si>
  <si>
    <t>Canola Fall</t>
  </si>
  <si>
    <t>Canola Spring</t>
  </si>
  <si>
    <t>Barley Fall Before Sorghum</t>
  </si>
  <si>
    <t>Barley Spring Before Sorghum</t>
  </si>
  <si>
    <t>Rye Fall</t>
  </si>
  <si>
    <t>Rye Spring</t>
  </si>
  <si>
    <t>Computed Doy</t>
  </si>
  <si>
    <t>Target Doy</t>
  </si>
  <si>
    <t>Existing GU threshold</t>
  </si>
  <si>
    <t>Adjusted GU threshold</t>
  </si>
  <si>
    <t>Greenup Adjustments</t>
  </si>
  <si>
    <t/>
  </si>
  <si>
    <t>c3</t>
  </si>
  <si>
    <t>c2</t>
  </si>
  <si>
    <t>c1</t>
  </si>
  <si>
    <t>c4</t>
  </si>
  <si>
    <t>c5</t>
  </si>
  <si>
    <t>c6</t>
  </si>
  <si>
    <t>Winter Canola</t>
  </si>
  <si>
    <t>MET Data Path</t>
  </si>
  <si>
    <t>xls</t>
  </si>
  <si>
    <t>Average monthly TMax Format (Original, csv, tab, xls).  Column 3 is worksheet If XLS.</t>
  </si>
  <si>
    <t>Average monthly TMin Format (Original, csv, tab, xls).  Column 3 is worksheet If XLS.</t>
  </si>
  <si>
    <t>Average monthly Wind Format (Original, csv, tab, xls).  Column 3 is worksheet If XLS.</t>
  </si>
  <si>
    <t>Average monthly Ko Format (Original, csv, tab, xls).  Column 3 is worksheet If XLS.</t>
  </si>
  <si>
    <t>Thorton and Running B coefficients b0, b1, and b2.</t>
  </si>
  <si>
    <t>Reference ET format, folder and file ending.  Options are Nevada, Idaho, NewMexcio, CSV, and Tab.  Default folder is "\Eto" with respect to control file folder.  Default file ending is "E2.Dat".</t>
  </si>
  <si>
    <t>None</t>
  </si>
  <si>
    <t>MaxTemp</t>
  </si>
  <si>
    <t>MinTemp</t>
  </si>
  <si>
    <t>Precip</t>
  </si>
  <si>
    <t>Run Start Date, primary CGDD Start Date, and Debug Date (optional)</t>
  </si>
  <si>
    <t>Penman Monteith control specifications are l through 39, columns 1 though 4.</t>
  </si>
  <si>
    <t>Run End Date, Winter Grain CGDD Start Date, and Debug Crop Number (optional)</t>
  </si>
  <si>
    <t>Cell D3 is not used by PM.  It supports output file path specifications when alternative Tmax and Tmin are being used.</t>
  </si>
  <si>
    <t>S0GDD</t>
  </si>
  <si>
    <t>Debug flag and defaults toggle, Defaults Toggle, and alternative TMax and TMin option; Debug flag of 0 is off; 1 is on;   Defaults toggle value of 0 is Idaho; 1 is Nevada; 2 is New Mexico; default is same as Nevada; Alternative TMax and TMin options are: blank or 0 - none; 1 - annuals only; 2 - perennials only; 3 - annuals and perennials</t>
  </si>
  <si>
    <t>Reference ET Type, Area non growing season distribution option, Area Allow Negative NIR's option, and Ref ET Method; Reference ET type options are 0 for grass, 1 for alfalfa; NSG distribution options are blank - none, 0 - none, 1- Distributed to growing season, 2 - Only use crop growing season; Allow negative NIR's options are blank - yes, 0 - yes, 1 - no for NIR's, 2 - no for CIR's, 3 - no for both.; Ref ET Methods are 0 or blank - ASCE Std r;1 - ASCE Std o;2  - Penman; 3 - Priestley Taylor; 4 - Hargreaves Samani</t>
  </si>
  <si>
    <t>Penman-Monteith reference ET without NGS</t>
  </si>
  <si>
    <t>Alfalfa reduction factor for crop 1 (alfalfa hay) and crop one toggle.  Set alfalfa reducer to 1.0 for no reduction, but crop 1 will still have cuttings unless crop one toggle is set.    Crop one toggle of 0 sets crop 1 to alfalfa peak with no cuttings and crop one toggle of blank or 1 (default) sets crop 1 to non pristine alfalfa with cuttings.</t>
  </si>
  <si>
    <t>inches/day</t>
  </si>
  <si>
    <t>Input Time Series Units - Rate, Temperature, Wind, and Solar; Rates units are inches/day (default) and mm/day; Temperatures units are F(default) C; Wind units are mpd (default) and mps;  Nevada input rate units are automatically hundreths of inches.</t>
  </si>
  <si>
    <t>acres</t>
  </si>
  <si>
    <t>Crop mix time series type, crop mix pattern type, and area units.  Crop mix 0 is variable; 1 is constant.  Cropping Pattern Type: 0 is fraction; 1 is area. Areas are hectares or acres (default).</t>
  </si>
  <si>
    <t>cfs</t>
  </si>
  <si>
    <t>Running average period for smoothing daily ET Cells ET's, Running average period for smoothing daily ET Cells NIR's,rate units, and flow units.   Available rate units are mm/day and inches/day (default).  Available flow units are cms or cfs (default).</t>
  </si>
  <si>
    <t>Met Nodes Meta Data (aka stationsf) Format (Original, csv, tab, xls) and Path</t>
  </si>
  <si>
    <t>Et Cells Properties (aka stations_properties) Format (Original, csv, tab, xls) and Path.  Column 3 is worksheet If XLS.</t>
  </si>
  <si>
    <t>Et Cells Crops (aka stations_crops) Format (Original, csv, tab, xls) and Path.  Column 3 is worksheet If XLS.</t>
  </si>
  <si>
    <t>Crop Coefficients Format (Original, csv, tab,xls) and Path.  Column 3 is worksheet If XLS.</t>
  </si>
  <si>
    <t>Crop Parameters Format (Original, csv, tab, xls) and Path.  Column 3 is worksheet If XLS.</t>
  </si>
  <si>
    <t>Mean Cuttings Format (Original, csv, tab, xls).  Column 3 is worksheet If XLS.</t>
  </si>
  <si>
    <t>DMI specifications format (None, CSV, Tab, xls) and path.  Column 3 is worksheet If XLS.</t>
  </si>
  <si>
    <t>ET Cells crop mix (aka pattern) type and path.  Options are None CSV, Tab, xls.   Column 3 is worksheet If XLS. Set crop mix to 'None' to produce no ET Cell area output.</t>
  </si>
  <si>
    <t>XLS</t>
  </si>
  <si>
    <t>Met Data Time Series Format (Nevada) and folder for all data or TMax format (Options are 'None' or blank for no output, 'XLS', 'NEVADA', 'CSF CSV', 'CSF TAB', 'DVF SPACE', 'DVF CSV', DCV TAB', 'CDF CSV', 'CDF TAB', 'CDT CSV', 'CDT TAB') and path.  Column 3 is worksheet If XLS.</t>
  </si>
  <si>
    <t>TMin format (Options are 'None' or blank for no output, 'XLS', 'NEVADA', 'CSF CSV', 'CSF TAB', 'DVF SPACE', 'DVF CSV', DCV TAB', 'CDF CSV', 'CDF TAB', 'CDT CSV', 'CDT TAB') and path; Uses Nevada format if empty.  Column 3 is worksheet If XLS.</t>
  </si>
  <si>
    <t>Precip format (Options are 'None' or blank for no output, 'XLS', 'NEVADA', 'CSF CSV', 'CSF TAB', 'DVF SPACE', 'DVF CSV', DCV TAB', 'CDF CSV', 'CDF TAB', 'CDT CSV', 'CDT TAB') and path; Uses Nevada format if empty.  Column 3 is worksheet If XLS.</t>
  </si>
  <si>
    <t>Snow water equivalent format (Options are 'None' or blank for no output, 'XLS', 'NEVADA', 'CSF CSV', 'CSF TAB', 'DVF SPACE', 'DVF CSV', DCV TAB', 'CDF CSV', 'CDF TAB', 'CDT CSV', 'CDT TAB') and path; None if not available; Uses Nevada format if empty.  Column 3 is worksheet If XLS.</t>
  </si>
  <si>
    <t>Snow depth format (Options are 'None' or blank for no output, 'XLS', 'NEVADA', 'CSF CSV', 'CSF TAB', 'DVF SPACE', 'DVF CSV', DCV TAB', 'CDF CSV', 'CDF TAB', 'CDT CSV', 'CDT TAB') and path; None if not available; Uses Nevada format if empty.  Column 3 is worksheet If XLS.</t>
  </si>
  <si>
    <t>Solar radiation format (Options are 'None' or blank for no output, 'XLS', 'NEVADA', 'CSF CSV', 'CSF TAB', 'DVF SPACE', 'DVF CSV', DCV TAB', 'CDF CSV', 'CDF TAB', 'CDT CSV', 'CDT TAB') and path; None if not available.  Column 3 is worksheet If XLS.</t>
  </si>
  <si>
    <t>Wind format (Options are 'None' or blank for no output, 'XLS', 'NEVADA', 'CSF CSV', 'CSF TAB', 'DVF SPACE', 'DVF CSV', DCV TAB', 'CDF CSV', 'CDF TAB', 'CDT CSV', 'CDT TAB') and path; None if not available.  Column 3 is worksheet If XLS.</t>
  </si>
  <si>
    <t>Dewpoint format (Options are 'None' or blank for no output, 'XLS', 'NEVADA', 'CSF CSV', 'CSF TAB', 'DVF SPACE', 'DVF CSV', DCV TAB', 'CDF CSV', 'CDF TAB', 'CDT CSV', 'CDT TAB') and path; None if not available.  Column 3 is worksheet If XLS.</t>
  </si>
  <si>
    <t>Alternative Tmax Met Data Time Series format  (Options are 'None' or blank for no output, 'XLS', 'NEVADA', 'CSF CSV', 'CSF TAB', 'DVF SPACE', 'DVF CSV', DCV TAB', 'CDF CSV', 'CDF TAB', 'CDT CSV', 'CDT TAB') and path.  Column 3 is worksheet If XLS.</t>
  </si>
  <si>
    <t>Alternative Tmin Met Data Time Series format (Options are 'None' or blank for no output, 'XLS', 'NEVADA', 'CSF CSV', 'CSF TAB', 'DVF SPACE', 'DVF CSV', DCV TAB', 'CDF CSV', 'CDF TAB', 'CDT CSV', 'CDT TAB') and path.  Column 3 is worksheet If XLS.</t>
  </si>
  <si>
    <t>Stats toggle and folder; 0 is Idaho; 1 is Nevada; 2 is other; Default folder is "\stats" with respect to control file folder.</t>
  </si>
  <si>
    <t>Crop Type ET format, folder, and file ending;  Options are "Original", "TAB" or "CSV"; Default folder is "\ET" with respect to control file folder.  Default file extension is "ETc.dat".</t>
  </si>
  <si>
    <t>NONE</t>
  </si>
  <si>
    <t>Crop type CIR's switch, Crop type ET's switch, and crop type units.  Blank, 'None', 'CSF CSV', 'CSF TAB' ,'DVF SPACE', 'DVF CSV', 'DVF TAB', 'CDT CSV', 'CDT TAB' ,'CDF CSV', or 'CDF TAB' are crop type output options.  Unit options are mm/day and inches/day (blank defaults to mm/day).</t>
  </si>
  <si>
    <t>ET Cell crop by crop Daily CIR Output Type (Options are 'None' or blank for no output, 'CSF CSV', 'CSF TAB', 'DVF SPACE', 'DVF CSV', DCV TAB', 'CDF CSV', 'CDF TAB', 'CDT CSV', 'CDT TAB', 'XLS') and path.  Column 3 is worksheet If XLS.</t>
  </si>
  <si>
    <t>ET Cell crop by crop Daily ET Output Type (Options are 'None' or blank for no output, 'CSF CSV', 'CSF TAB', 'DVF SPACE', 'DVF CSV', DCV TAB', 'CDF CSV', 'CDF TAB',  'XLS') and path.  Column 3 is worksheet If XLS.</t>
  </si>
  <si>
    <t>ET Cell Running Average Daily NIR Rate Output Type (Options are 'None' or blank for no output, 'XLS', 'NEVADA', 'CSF CSV', 'CSF TAB', 'DVF SPACE', 'DVF CSV', DCV TAB', 'CDF CSV', 'CDF TAB', 'CDT CSV', 'CDT TAB') and path.  Column 3 is worksheet If XLS.</t>
  </si>
  <si>
    <t>ET Cell Running Average Daily ET Rate Output Type (Options are 'None' or blank for no output, 'XLS', 'NEVADA', 'CSF CSV', 'CSF TAB', 'DVF SPACE', 'DVF CSV', DCV TAB', 'CDF CSV', 'CDF TAB', 'CDT CSV', 'CDT TAB') and path.  Column 3 is worksheet If XLS.</t>
  </si>
  <si>
    <t>ET Cell Running Average Daily NIR Flow (depletion) Output Type (Options are 'None' or blank for no output, 'XLS', 'NEVADA', 'CSF CSV', 'CSF TAB', 'DVF SPACE', 'DVF CSV', DCV TAB', 'CDF CSV', 'CDF TAB', 'CDT CSV', 'CDT TAB') and path.  Column 3 is worksheet If XLS.</t>
  </si>
  <si>
    <t>ET Cell Running Average Daily ET Flow (demand) Output Type (Options are 'None' or blank for no output, 'XLS', 'NEVADA', CSF CSV', 'CSF TAB', 'DVF SPACE', 'DVF CSV', DCV TAB', 'CDF CSV', 'CDF TAB', 'CDT CSV', 'CDT TAB') and path.  Column 3 is worksheet If XLS.</t>
  </si>
  <si>
    <t>ET Cell Running Average Daily NIR Fraction Output Type (Options are 'None' or blank for no output, 'XLS', 'NEVADA', 'CSF CSV', 'CSF TAB', 'DVF SPACE', 'DVF CSV', DCV TAB', 'CDF CSV', 'CDF TAB', 'CDT CSV', 'CDT TAB') and path.</t>
  </si>
  <si>
    <t>ET Cell Daily Reference ET Rate Output Type (Options are 'None' or blank for no output, 'XLS', 'NEVADA', 'CSF CSV', 'CSF TAB', 'DVF SPACE', 'DVF CSV', DCV TAB', 'CDF CSV', 'CDF TAB', 'CDT CSV', 'CDT TAB') and path.  Column 3 is worksheet If XLS.</t>
  </si>
  <si>
    <t>ET Cell Daily Precipitation Output Type (Options are 'None' or blank for no output, 'XLS', 'NEVADA', 'CSF CSV', 'CSF TAB', 'DVF SPACE', 'DVF CSV', DCV TAB', 'CDF CSV', 'CDF TAB', 'CDT CSV', 'CDT TAB') and path.  Column 3 is worksheet If XLS.</t>
  </si>
  <si>
    <t>ETc</t>
  </si>
  <si>
    <t>Depletion</t>
  </si>
  <si>
    <t>DailyNIR</t>
  </si>
  <si>
    <t>DailyET</t>
  </si>
  <si>
    <t>ETDemand</t>
  </si>
  <si>
    <t>NIRFraction</t>
  </si>
  <si>
    <t>Cobb Creek</t>
  </si>
  <si>
    <t>City of Anadarko-Washita River</t>
  </si>
  <si>
    <t>ETo</t>
  </si>
  <si>
    <t>DailyPrecip</t>
  </si>
  <si>
    <t>CSF CSV</t>
  </si>
  <si>
    <t>CropSpecific</t>
  </si>
  <si>
    <t>TAB</t>
  </si>
  <si>
    <t>SanAngeloTX_1</t>
  </si>
  <si>
    <t>NLDAS 4km 214033</t>
  </si>
  <si>
    <t>mm/d</t>
  </si>
  <si>
    <t>Z:\USBR_Ag_Demands_Project\CAT_Basins\SanAngeloTX\vb_calib\SAMetAndDepletionNodes.xlsx</t>
  </si>
  <si>
    <t>Z:\USBR_Ag_Demands_Project\CAT_Basins\SanAngeloTX\vb_calib\SanAngeloTXMetData.xlsx</t>
  </si>
  <si>
    <t>Z:\USBR_Ag_Demands_Project\CAT_Basins\SanAngeloTX\vb_calib\data\pmdata\stats\</t>
  </si>
  <si>
    <t>Z:\USBR_Ag_Demands_Project\CAT_Basins\SanAngeloTX\vb_calib\data\Output.xlsx</t>
  </si>
  <si>
    <t>Z:\USBR_Ag_Demands_Project\CAT_Basins\SanAngeloTX\vb_calib\data\pmdata\ETc\</t>
  </si>
  <si>
    <t>Z:\USBR_Ag_Demands_Project\CAT_Basins\SanAngeloTX\vb_calib\data\pmdata\ETo\</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</si>
</sst>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
    <numFmt numFmtId="166" formatCode="0.000000"/>
  </numFmts>
  <fonts count="9" x14ac:knownFonts="1">
    <font>
      <sz val="11"/>
      <color theme="1"/>
      <name val="Calibri"/>
      <family val="2"/>
      <scheme val="minor"/>
    </font>
    <font>
      <b/>
      <sz val="10"/>
      <name val="Arial"/>
      <family val="2"/>
    </font>
    <font>
      <b/>
      <sz val="11"/>
      <color theme="1"/>
      <name val="Calibri"/>
      <family val="2"/>
      <scheme val="minor"/>
    </font>
    <font>
      <sz val="10"/>
      <name val="Arial"/>
      <family val="2"/>
    </font>
    <font>
      <sz val="9"/>
      <color indexed="81"/>
      <name val="Tahoma"/>
      <family val="2"/>
    </font>
    <font>
      <u/>
      <sz val="11"/>
      <color theme="10"/>
      <name val="Calibri"/>
      <family val="2"/>
    </font>
    <font>
      <b/>
      <u/>
      <sz val="11"/>
      <color theme="10"/>
      <name val="Calibri"/>
      <family val="2"/>
    </font>
    <font>
      <sz val="11"/>
      <name val="Calibri"/>
      <family val="2"/>
      <scheme val="minor"/>
    </font>
    <font>
      <sz val="8"/>
      <color indexed="81"/>
      <name val="Tahoma"/>
      <family val="2"/>
    </font>
  </fonts>
  <fills count="2">
    <fill>
      <patternFill patternType="none"/>
    </fill>
    <fill>
      <patternFill patternType="gray125"/>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5" fillId="0" borderId="0" applyNumberFormat="0" applyFill="0" applyBorder="0" applyAlignment="0" applyProtection="0">
      <alignment vertical="top"/>
      <protection locked="0"/>
    </xf>
  </cellStyleXfs>
  <cellXfs count="66">
    <xf numFmtId="0" fontId="0" fillId="0" borderId="0" xfId="0"/>
    <xf numFmtId="0" fontId="0" fillId="0" borderId="1" xfId="0" applyBorder="1" applyAlignment="1">
      <alignment wrapText="1"/>
    </xf>
    <xf numFmtId="0" fontId="0" fillId="0" borderId="1" xfId="0" applyBorder="1"/>
    <xf numFmtId="0" fontId="1" fillId="0" borderId="1" xfId="0" applyFont="1" applyBorder="1" applyAlignment="1">
      <alignment horizontal="center" wrapText="1"/>
    </xf>
    <xf numFmtId="0" fontId="0" fillId="0" borderId="1" xfId="0" quotePrefix="1" applyBorder="1" applyAlignment="1">
      <alignment horizontal="left"/>
    </xf>
    <xf numFmtId="0" fontId="2" fillId="0" borderId="1" xfId="0" applyFont="1" applyBorder="1" applyAlignment="1">
      <alignment wrapText="1"/>
    </xf>
    <xf numFmtId="0" fontId="1" fillId="0" borderId="1" xfId="0" applyFont="1" applyBorder="1" applyAlignment="1">
      <alignment wrapText="1"/>
    </xf>
    <xf numFmtId="0" fontId="1" fillId="0" borderId="1" xfId="0" applyFont="1" applyBorder="1"/>
    <xf numFmtId="0" fontId="0" fillId="0" borderId="1" xfId="0" applyFill="1" applyBorder="1"/>
    <xf numFmtId="2" fontId="0" fillId="0" borderId="1" xfId="0" applyNumberFormat="1" applyBorder="1"/>
    <xf numFmtId="0" fontId="0" fillId="0" borderId="0" xfId="0" applyAlignment="1">
      <alignment wrapText="1"/>
    </xf>
    <xf numFmtId="1" fontId="0" fillId="0" borderId="0" xfId="0" applyNumberFormat="1"/>
    <xf numFmtId="0" fontId="3" fillId="0" borderId="1" xfId="0" applyFont="1" applyBorder="1" applyAlignment="1">
      <alignment wrapText="1"/>
    </xf>
    <xf numFmtId="0" fontId="3" fillId="0" borderId="1" xfId="0" applyFont="1" applyBorder="1"/>
    <xf numFmtId="0" fontId="0" fillId="0" borderId="1" xfId="0" applyBorder="1" applyAlignment="1">
      <alignment horizontal="center"/>
    </xf>
    <xf numFmtId="2" fontId="0" fillId="0" borderId="0" xfId="0" applyNumberFormat="1"/>
    <xf numFmtId="0" fontId="3" fillId="0" borderId="0" xfId="0" applyFont="1"/>
    <xf numFmtId="165" fontId="0" fillId="0" borderId="1" xfId="0" applyNumberFormat="1" applyBorder="1"/>
    <xf numFmtId="1" fontId="0" fillId="0" borderId="1" xfId="0" applyNumberFormat="1" applyBorder="1"/>
    <xf numFmtId="0" fontId="2" fillId="0" borderId="1" xfId="0" applyFont="1" applyBorder="1" applyAlignment="1">
      <alignment horizontal="center" wrapText="1"/>
    </xf>
    <xf numFmtId="0" fontId="2" fillId="0" borderId="1" xfId="0" applyFont="1" applyBorder="1"/>
    <xf numFmtId="0" fontId="6" fillId="0" borderId="1" xfId="1" applyFont="1" applyBorder="1" applyAlignment="1" applyProtection="1"/>
    <xf numFmtId="0" fontId="0" fillId="0" borderId="5" xfId="0" applyBorder="1"/>
    <xf numFmtId="0" fontId="0" fillId="0" borderId="6" xfId="0" applyBorder="1"/>
    <xf numFmtId="0" fontId="0" fillId="0" borderId="7" xfId="0" applyBorder="1"/>
    <xf numFmtId="0" fontId="3" fillId="0" borderId="1" xfId="0" applyFont="1" applyBorder="1" applyAlignment="1">
      <alignment horizontal="center"/>
    </xf>
    <xf numFmtId="0" fontId="0" fillId="0" borderId="8" xfId="0" applyBorder="1"/>
    <xf numFmtId="0" fontId="0" fillId="0" borderId="0" xfId="0" applyBorder="1"/>
    <xf numFmtId="0" fontId="0" fillId="0" borderId="9" xfId="0" applyBorder="1"/>
    <xf numFmtId="1" fontId="3" fillId="0" borderId="0" xfId="0" applyNumberFormat="1" applyFont="1"/>
    <xf numFmtId="164" fontId="0" fillId="0" borderId="0" xfId="0" applyNumberFormat="1"/>
    <xf numFmtId="0" fontId="0" fillId="0" borderId="10" xfId="0" applyBorder="1"/>
    <xf numFmtId="0" fontId="0" fillId="0" borderId="11" xfId="0" applyBorder="1"/>
    <xf numFmtId="0" fontId="0" fillId="0" borderId="12" xfId="0" applyBorder="1"/>
    <xf numFmtId="0" fontId="7" fillId="0" borderId="0" xfId="0" applyFont="1" applyFill="1" applyBorder="1"/>
    <xf numFmtId="0" fontId="0" fillId="0" borderId="0" xfId="0" applyBorder="1" applyAlignment="1">
      <alignment wrapText="1"/>
    </xf>
    <xf numFmtId="0" fontId="7" fillId="0" borderId="0" xfId="0" applyFont="1" applyFill="1" applyBorder="1" applyAlignment="1">
      <alignment wrapText="1"/>
    </xf>
    <xf numFmtId="165" fontId="0" fillId="0" borderId="0" xfId="0" applyNumberFormat="1"/>
    <xf numFmtId="0" fontId="3" fillId="0" borderId="0" xfId="0" applyFont="1" applyAlignment="1">
      <alignment wrapText="1"/>
    </xf>
    <xf numFmtId="0" fontId="0" fillId="0" borderId="13" xfId="0" applyBorder="1"/>
    <xf numFmtId="14" fontId="3" fillId="0" borderId="1" xfId="0" applyNumberFormat="1" applyFont="1" applyBorder="1"/>
    <xf numFmtId="0" fontId="0" fillId="0" borderId="1" xfId="0" applyNumberFormat="1" applyBorder="1" applyAlignment="1">
      <alignment wrapText="1"/>
    </xf>
    <xf numFmtId="0" fontId="3" fillId="0" borderId="1" xfId="0" applyNumberFormat="1" applyFont="1" applyBorder="1"/>
    <xf numFmtId="0" fontId="0" fillId="0" borderId="1" xfId="0" applyNumberFormat="1" applyBorder="1"/>
    <xf numFmtId="166" fontId="0" fillId="0" borderId="1" xfId="0" applyNumberFormat="1" applyFill="1" applyBorder="1"/>
    <xf numFmtId="0" fontId="3" fillId="0" borderId="1" xfId="0" applyNumberFormat="1" applyFont="1" applyBorder="1" applyAlignment="1">
      <alignment wrapText="1"/>
    </xf>
    <xf numFmtId="0" fontId="1" fillId="0" borderId="2" xfId="0" applyFont="1" applyBorder="1" applyAlignment="1">
      <alignment wrapText="1"/>
    </xf>
    <xf numFmtId="1" fontId="3" fillId="0" borderId="1" xfId="0" applyNumberFormat="1" applyFont="1" applyBorder="1" applyAlignment="1">
      <alignment wrapText="1"/>
    </xf>
    <xf numFmtId="0" fontId="3" fillId="0" borderId="1" xfId="0" applyFont="1" applyBorder="1" applyAlignment="1">
      <alignment horizontal="left" vertical="top" wrapText="1"/>
    </xf>
    <xf numFmtId="0" fontId="3" fillId="0" borderId="1" xfId="0" applyNumberFormat="1" applyFont="1" applyFill="1" applyBorder="1" applyAlignment="1">
      <alignment wrapText="1"/>
    </xf>
    <xf numFmtId="2" fontId="0" fillId="0" borderId="1" xfId="0" applyNumberFormat="1" applyBorder="1" applyAlignment="1">
      <alignment wrapText="1"/>
    </xf>
    <xf numFmtId="0" fontId="1" fillId="0" borderId="0" xfId="0" applyFont="1" applyAlignment="1">
      <alignment horizontal="center" wrapText="1"/>
    </xf>
    <xf numFmtId="0" fontId="3" fillId="0" borderId="8" xfId="0" applyFont="1" applyBorder="1" applyAlignment="1">
      <alignment horizontal="center" wrapText="1"/>
    </xf>
    <xf numFmtId="0" fontId="3" fillId="0" borderId="0" xfId="0" applyFont="1" applyBorder="1" applyAlignment="1">
      <alignment horizontal="center" wrapText="1"/>
    </xf>
    <xf numFmtId="0" fontId="0" fillId="0" borderId="0" xfId="0" applyAlignment="1">
      <alignment horizontal="center"/>
    </xf>
    <xf numFmtId="0" fontId="0" fillId="0" borderId="0" xfId="0" applyAlignment="1">
      <alignment horizontal="center" wrapText="1"/>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3" fillId="0" borderId="2" xfId="0" applyFont="1" applyBorder="1" applyAlignment="1">
      <alignment horizontal="left"/>
    </xf>
    <xf numFmtId="0" fontId="3" fillId="0" borderId="3" xfId="0" applyFont="1" applyBorder="1" applyAlignment="1">
      <alignment horizontal="left"/>
    </xf>
    <xf numFmtId="0" fontId="3" fillId="0" borderId="4" xfId="0" applyFont="1" applyBorder="1" applyAlignment="1">
      <alignment horizontal="left"/>
    </xf>
    <xf numFmtId="0" fontId="0" fillId="0" borderId="2" xfId="0" applyBorder="1" applyAlignment="1">
      <alignment horizontal="center" wrapText="1"/>
    </xf>
    <xf numFmtId="0" fontId="0" fillId="0" borderId="3" xfId="0" applyBorder="1" applyAlignment="1">
      <alignment horizontal="center" wrapText="1"/>
    </xf>
    <xf numFmtId="0" fontId="0" fillId="0" borderId="4" xfId="0" applyBorder="1" applyAlignment="1">
      <alignment horizontal="center" wrapText="1"/>
    </xf>
    <xf numFmtId="2" fontId="0" fillId="0" borderId="0" xfId="0" applyNumberFormat="1" applyFill="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23"/>
  <sheetViews>
    <sheetView zoomScaleNormal="100" workbookViewId="0">
      <selection activeCell="E17" sqref="E17"/>
    </sheetView>
  </sheetViews>
  <sheetFormatPr defaultRowHeight="15" x14ac:dyDescent="0.25"/>
  <cols>
    <col min="1" max="2" width="55.28515625" customWidth="1"/>
  </cols>
  <sheetData>
    <row r="1" spans="1:2" ht="15" customHeight="1" x14ac:dyDescent="0.25">
      <c r="A1" s="51" t="s">
        <v>415</v>
      </c>
      <c r="B1" s="51"/>
    </row>
    <row r="3" spans="1:2" x14ac:dyDescent="0.25">
      <c r="A3" s="19" t="s">
        <v>114</v>
      </c>
      <c r="B3" s="19" t="s">
        <v>305</v>
      </c>
    </row>
    <row r="4" spans="1:2" x14ac:dyDescent="0.25">
      <c r="A4" s="20" t="s">
        <v>374</v>
      </c>
      <c r="B4" s="21" t="s">
        <v>376</v>
      </c>
    </row>
    <row r="5" spans="1:2" x14ac:dyDescent="0.25">
      <c r="A5" s="20" t="s">
        <v>375</v>
      </c>
      <c r="B5" s="21" t="s">
        <v>377</v>
      </c>
    </row>
    <row r="6" spans="1:2" x14ac:dyDescent="0.25">
      <c r="A6" s="20" t="s">
        <v>372</v>
      </c>
      <c r="B6" s="21" t="s">
        <v>373</v>
      </c>
    </row>
    <row r="7" spans="1:2" x14ac:dyDescent="0.25">
      <c r="A7" s="20" t="s">
        <v>321</v>
      </c>
      <c r="B7" s="21" t="s">
        <v>306</v>
      </c>
    </row>
    <row r="8" spans="1:2" x14ac:dyDescent="0.25">
      <c r="A8" s="20" t="s">
        <v>322</v>
      </c>
      <c r="B8" s="21" t="s">
        <v>307</v>
      </c>
    </row>
    <row r="9" spans="1:2" x14ac:dyDescent="0.25">
      <c r="A9" s="20" t="s">
        <v>323</v>
      </c>
      <c r="B9" s="21" t="s">
        <v>308</v>
      </c>
    </row>
    <row r="10" spans="1:2" x14ac:dyDescent="0.25">
      <c r="A10" s="20" t="s">
        <v>324</v>
      </c>
      <c r="B10" s="21" t="s">
        <v>309</v>
      </c>
    </row>
    <row r="11" spans="1:2" x14ac:dyDescent="0.25">
      <c r="A11" s="20" t="s">
        <v>325</v>
      </c>
      <c r="B11" s="21" t="s">
        <v>310</v>
      </c>
    </row>
    <row r="12" spans="1:2" x14ac:dyDescent="0.25">
      <c r="A12" s="20" t="s">
        <v>326</v>
      </c>
      <c r="B12" s="21" t="s">
        <v>311</v>
      </c>
    </row>
    <row r="13" spans="1:2" x14ac:dyDescent="0.25">
      <c r="A13" s="20" t="s">
        <v>327</v>
      </c>
      <c r="B13" s="21" t="s">
        <v>312</v>
      </c>
    </row>
    <row r="14" spans="1:2" x14ac:dyDescent="0.25">
      <c r="A14" s="20" t="s">
        <v>329</v>
      </c>
      <c r="B14" s="21" t="s">
        <v>313</v>
      </c>
    </row>
    <row r="15" spans="1:2" x14ac:dyDescent="0.25">
      <c r="A15" s="20" t="s">
        <v>330</v>
      </c>
      <c r="B15" s="21" t="s">
        <v>314</v>
      </c>
    </row>
    <row r="16" spans="1:2" x14ac:dyDescent="0.25">
      <c r="A16" s="20" t="s">
        <v>328</v>
      </c>
      <c r="B16" s="21" t="s">
        <v>315</v>
      </c>
    </row>
    <row r="17" spans="1:2" x14ac:dyDescent="0.25">
      <c r="A17" s="20" t="s">
        <v>331</v>
      </c>
      <c r="B17" s="21" t="s">
        <v>316</v>
      </c>
    </row>
    <row r="18" spans="1:2" x14ac:dyDescent="0.25">
      <c r="A18" s="20" t="s">
        <v>358</v>
      </c>
      <c r="B18" s="21" t="s">
        <v>359</v>
      </c>
    </row>
    <row r="19" spans="1:2" x14ac:dyDescent="0.25">
      <c r="A19" s="20" t="s">
        <v>332</v>
      </c>
      <c r="B19" s="21" t="s">
        <v>317</v>
      </c>
    </row>
    <row r="20" spans="1:2" x14ac:dyDescent="0.25">
      <c r="A20" s="20" t="s">
        <v>333</v>
      </c>
      <c r="B20" s="21" t="s">
        <v>318</v>
      </c>
    </row>
    <row r="21" spans="1:2" x14ac:dyDescent="0.25">
      <c r="A21" s="20" t="s">
        <v>334</v>
      </c>
      <c r="B21" s="21" t="s">
        <v>319</v>
      </c>
    </row>
    <row r="22" spans="1:2" x14ac:dyDescent="0.25">
      <c r="A22" s="20" t="s">
        <v>383</v>
      </c>
      <c r="B22" s="21" t="s">
        <v>384</v>
      </c>
    </row>
    <row r="23" spans="1:2" x14ac:dyDescent="0.25">
      <c r="A23" s="20" t="s">
        <v>335</v>
      </c>
      <c r="B23" s="21" t="s">
        <v>320</v>
      </c>
    </row>
  </sheetData>
  <mergeCells count="1">
    <mergeCell ref="A1:B1"/>
  </mergeCells>
  <hyperlinks>
    <hyperlink ref="B6" location="HUC8Weighting!A1" display="HUC8Weighting"/>
    <hyperlink ref="B7" location="DMISpecs!A1" display="DMISpecs"/>
    <hyperlink ref="B8" location="ETCellsCropMix!A1" display="ETCellsCropMix"/>
    <hyperlink ref="B9" location="ETCellsProperties!A1" display="ETCellsProperties"/>
    <hyperlink ref="B10" location="ETCellsCrops!A1" display="ETCellsCrops"/>
    <hyperlink ref="B11" location="MetNodesMetaData!A1" display="MetNodesMetaData"/>
    <hyperlink ref="B12" location="CropCoefs!A1" display="CropCoefs"/>
    <hyperlink ref="B13" location="CropParams!A1" display="CropParams"/>
    <hyperlink ref="B14" location="TMaxMon!A1" display="TMaxMon"/>
    <hyperlink ref="B15" location="TMinMon!A1" display="TMinMon"/>
    <hyperlink ref="B16" location="WindMon!A1" display="WindMon"/>
    <hyperlink ref="B17" location="KoMon!A1" display="KoMon"/>
    <hyperlink ref="B20" location="HUCMetMap!A1" display="HUCMetMap"/>
    <hyperlink ref="B21" location="ProjectLands!A1" display="ProjectLands"/>
    <hyperlink ref="B23" location="Gages!A1" display="Gages"/>
    <hyperlink ref="B18" location="MeanCuttings!A1" display="MeanCuttings"/>
    <hyperlink ref="B19" location="TargetNodes!A1" display="TargetNodes"/>
    <hyperlink ref="B5" location="SuperBasinWeighting!A1" display="SuperBasinWeighting"/>
    <hyperlink ref="B4" location="BasinWeighting!A1" display="BasinWeighting"/>
    <hyperlink ref="B22" location="CDLLands!A1" display="CDLLands"/>
  </hyperlinks>
  <pageMargins left="0.75" right="0.75" top="1" bottom="1" header="0.5" footer="0.5"/>
  <pageSetup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P9"/>
  <sheetViews>
    <sheetView workbookViewId="0">
      <pane ySplit="1" topLeftCell="A2" activePane="bottomLeft" state="frozen"/>
      <selection pane="bottomLeft" activeCell="A2" sqref="A2"/>
    </sheetView>
  </sheetViews>
  <sheetFormatPr defaultRowHeight="15" x14ac:dyDescent="0.25"/>
  <cols>
    <col min="1" max="1" width="13.140625" customWidth="1"/>
    <col min="2" max="2" width="35.42578125" customWidth="1"/>
  </cols>
  <sheetData>
    <row r="1" spans="1:16" x14ac:dyDescent="0.25">
      <c r="A1" t="s">
        <v>4</v>
      </c>
      <c r="B1" t="s">
        <v>2</v>
      </c>
      <c r="C1" t="s">
        <v>100</v>
      </c>
      <c r="D1" t="s">
        <v>101</v>
      </c>
      <c r="E1" t="s">
        <v>102</v>
      </c>
      <c r="F1" t="s">
        <v>103</v>
      </c>
      <c r="G1" t="s">
        <v>104</v>
      </c>
      <c r="H1" t="s">
        <v>105</v>
      </c>
      <c r="I1" t="s">
        <v>106</v>
      </c>
      <c r="J1" t="s">
        <v>107</v>
      </c>
      <c r="K1" t="s">
        <v>108</v>
      </c>
      <c r="L1" t="s">
        <v>109</v>
      </c>
      <c r="M1" t="s">
        <v>110</v>
      </c>
      <c r="N1" t="s">
        <v>111</v>
      </c>
    </row>
    <row r="2" spans="1:16" x14ac:dyDescent="0.3">
      <c r="A2">
        <v>214033</v>
      </c>
      <c r="B2" t="s">
        <v>511</v>
      </c>
      <c r="C2" s="15">
        <v>9.673652574544116</v>
      </c>
      <c r="D2" s="15">
        <v>12.667246589832825</v>
      </c>
      <c r="E2" s="15">
        <v>17.130210233557108</v>
      </c>
      <c r="F2" s="15">
        <v>22.666547438217918</v>
      </c>
      <c r="G2" s="15">
        <v>26.69548256917194</v>
      </c>
      <c r="H2" s="15">
        <v>31.527348715693684</v>
      </c>
      <c r="I2" s="15">
        <v>34.357916072213932</v>
      </c>
      <c r="J2" s="15">
        <v>33.646535237936703</v>
      </c>
      <c r="K2" s="15">
        <v>29.205860655455712</v>
      </c>
      <c r="L2" s="15">
        <v>23.721374010277923</v>
      </c>
      <c r="M2" s="15">
        <v>16.129820064884601</v>
      </c>
      <c r="N2" s="15">
        <v>10.750594792918935</v>
      </c>
      <c r="P2" s="15"/>
    </row>
    <row r="3" spans="1:16" x14ac:dyDescent="0.3">
      <c r="C3" s="15"/>
      <c r="D3" s="15"/>
      <c r="E3" s="15"/>
      <c r="F3" s="15"/>
      <c r="G3" s="15"/>
      <c r="H3" s="15"/>
      <c r="I3" s="15"/>
      <c r="J3" s="15"/>
      <c r="K3" s="15"/>
      <c r="L3" s="15"/>
      <c r="M3" s="15"/>
      <c r="N3" s="15"/>
    </row>
    <row r="4" spans="1:16" x14ac:dyDescent="0.3">
      <c r="C4" s="15"/>
      <c r="D4" s="15"/>
      <c r="E4" s="15"/>
      <c r="F4" s="15"/>
      <c r="G4" s="15"/>
      <c r="H4" s="15"/>
      <c r="I4" s="15"/>
      <c r="J4" s="15"/>
      <c r="K4" s="15"/>
      <c r="L4" s="15"/>
      <c r="M4" s="15"/>
      <c r="N4" s="15"/>
    </row>
    <row r="5" spans="1:16" x14ac:dyDescent="0.3">
      <c r="C5" s="15"/>
      <c r="D5" s="15"/>
      <c r="E5" s="15"/>
      <c r="F5" s="15"/>
      <c r="G5" s="15"/>
      <c r="H5" s="15"/>
      <c r="I5" s="15"/>
      <c r="J5" s="15"/>
      <c r="K5" s="15"/>
      <c r="L5" s="15"/>
      <c r="M5" s="15"/>
      <c r="N5" s="15"/>
    </row>
    <row r="6" spans="1:16" x14ac:dyDescent="0.3">
      <c r="C6" s="15"/>
      <c r="D6" s="15"/>
      <c r="E6" s="15"/>
      <c r="F6" s="15"/>
      <c r="G6" s="15"/>
      <c r="H6" s="15"/>
      <c r="I6" s="15"/>
      <c r="J6" s="15"/>
      <c r="K6" s="15"/>
      <c r="L6" s="15"/>
      <c r="M6" s="15"/>
      <c r="N6" s="15"/>
    </row>
    <row r="7" spans="1:16" x14ac:dyDescent="0.25">
      <c r="C7" s="15"/>
      <c r="D7" s="15"/>
      <c r="E7" s="15"/>
      <c r="F7" s="15"/>
      <c r="G7" s="15"/>
      <c r="H7" s="15"/>
      <c r="I7" s="15"/>
      <c r="J7" s="15"/>
      <c r="K7" s="15"/>
      <c r="L7" s="15"/>
      <c r="M7" s="15"/>
      <c r="N7" s="15"/>
    </row>
    <row r="8" spans="1:16" x14ac:dyDescent="0.25">
      <c r="C8" s="15"/>
      <c r="D8" s="15"/>
      <c r="E8" s="15"/>
      <c r="F8" s="15"/>
      <c r="G8" s="15"/>
      <c r="H8" s="15"/>
      <c r="I8" s="15"/>
      <c r="J8" s="15"/>
      <c r="K8" s="15"/>
      <c r="L8" s="15"/>
      <c r="M8" s="15"/>
      <c r="N8" s="15"/>
    </row>
    <row r="9" spans="1:16" x14ac:dyDescent="0.25">
      <c r="C9" s="15"/>
      <c r="D9" s="15"/>
      <c r="E9" s="15"/>
      <c r="F9" s="15"/>
      <c r="G9" s="15"/>
      <c r="H9" s="15"/>
      <c r="I9" s="15"/>
      <c r="J9" s="15"/>
      <c r="K9" s="15"/>
      <c r="L9" s="15"/>
      <c r="M9" s="15"/>
      <c r="N9" s="15"/>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N9"/>
  <sheetViews>
    <sheetView workbookViewId="0">
      <pane ySplit="1" topLeftCell="A2" activePane="bottomLeft" state="frozen"/>
      <selection pane="bottomLeft" activeCell="A2" sqref="A2"/>
    </sheetView>
  </sheetViews>
  <sheetFormatPr defaultRowHeight="15" x14ac:dyDescent="0.25"/>
  <cols>
    <col min="1" max="1" width="13.140625" customWidth="1"/>
    <col min="2" max="2" width="35.42578125" customWidth="1"/>
  </cols>
  <sheetData>
    <row r="1" spans="1:14" x14ac:dyDescent="0.25">
      <c r="A1" t="s">
        <v>4</v>
      </c>
      <c r="B1" t="s">
        <v>2</v>
      </c>
      <c r="C1" t="s">
        <v>100</v>
      </c>
      <c r="D1" t="s">
        <v>101</v>
      </c>
      <c r="E1" t="s">
        <v>102</v>
      </c>
      <c r="F1" t="s">
        <v>103</v>
      </c>
      <c r="G1" t="s">
        <v>104</v>
      </c>
      <c r="H1" t="s">
        <v>105</v>
      </c>
      <c r="I1" t="s">
        <v>106</v>
      </c>
      <c r="J1" t="s">
        <v>107</v>
      </c>
      <c r="K1" t="s">
        <v>108</v>
      </c>
      <c r="L1" t="s">
        <v>109</v>
      </c>
      <c r="M1" t="s">
        <v>110</v>
      </c>
      <c r="N1" t="s">
        <v>111</v>
      </c>
    </row>
    <row r="2" spans="1:14" x14ac:dyDescent="0.3">
      <c r="A2">
        <v>214033</v>
      </c>
      <c r="B2" t="s">
        <v>511</v>
      </c>
      <c r="C2" s="15">
        <v>-4.9861925974232246</v>
      </c>
      <c r="D2" s="15">
        <v>-2.2823258234333421</v>
      </c>
      <c r="E2" s="15">
        <v>1.3749908942721856</v>
      </c>
      <c r="F2" s="15">
        <v>6.8729741141013445</v>
      </c>
      <c r="G2" s="15">
        <v>12.443637435069411</v>
      </c>
      <c r="H2" s="15">
        <v>17.302695406825272</v>
      </c>
      <c r="I2" s="15">
        <v>19.71797413067576</v>
      </c>
      <c r="J2" s="15">
        <v>18.82185134590198</v>
      </c>
      <c r="K2" s="15">
        <v>14.53212068449351</v>
      </c>
      <c r="L2" s="15">
        <v>8.0741804660617102</v>
      </c>
      <c r="M2" s="15">
        <v>1.3245400495302468</v>
      </c>
      <c r="N2" s="15">
        <v>-3.3920955306506668</v>
      </c>
    </row>
    <row r="3" spans="1:14" x14ac:dyDescent="0.3">
      <c r="C3" s="15"/>
      <c r="D3" s="15"/>
      <c r="E3" s="15"/>
      <c r="F3" s="15"/>
      <c r="G3" s="15"/>
      <c r="H3" s="15"/>
      <c r="I3" s="15"/>
      <c r="J3" s="15"/>
      <c r="K3" s="15"/>
      <c r="L3" s="15"/>
      <c r="M3" s="15"/>
      <c r="N3" s="15"/>
    </row>
    <row r="4" spans="1:14" x14ac:dyDescent="0.3">
      <c r="C4" s="15"/>
      <c r="D4" s="15"/>
      <c r="E4" s="15"/>
      <c r="F4" s="15"/>
      <c r="G4" s="15"/>
      <c r="H4" s="15"/>
      <c r="I4" s="15"/>
      <c r="J4" s="15"/>
      <c r="K4" s="15"/>
      <c r="L4" s="15"/>
      <c r="M4" s="15"/>
      <c r="N4" s="15"/>
    </row>
    <row r="5" spans="1:14" x14ac:dyDescent="0.3">
      <c r="C5" s="15"/>
      <c r="D5" s="15"/>
      <c r="E5" s="15"/>
      <c r="F5" s="15"/>
      <c r="G5" s="15"/>
      <c r="H5" s="15"/>
      <c r="I5" s="15"/>
      <c r="J5" s="15"/>
      <c r="K5" s="15"/>
      <c r="L5" s="15"/>
      <c r="M5" s="15"/>
      <c r="N5" s="15"/>
    </row>
    <row r="6" spans="1:14" x14ac:dyDescent="0.3">
      <c r="C6" s="15"/>
      <c r="D6" s="15"/>
      <c r="E6" s="15"/>
      <c r="F6" s="15"/>
      <c r="G6" s="15"/>
      <c r="H6" s="15"/>
      <c r="I6" s="15"/>
      <c r="J6" s="15"/>
      <c r="K6" s="15"/>
      <c r="L6" s="15"/>
      <c r="M6" s="15"/>
      <c r="N6" s="15"/>
    </row>
    <row r="7" spans="1:14" x14ac:dyDescent="0.25">
      <c r="C7" s="15"/>
      <c r="D7" s="15"/>
      <c r="E7" s="15"/>
      <c r="F7" s="15"/>
      <c r="G7" s="15"/>
      <c r="H7" s="15"/>
      <c r="I7" s="15"/>
      <c r="J7" s="15"/>
      <c r="K7" s="15"/>
      <c r="L7" s="15"/>
      <c r="M7" s="15"/>
      <c r="N7" s="15"/>
    </row>
    <row r="8" spans="1:14" x14ac:dyDescent="0.25">
      <c r="C8" s="15"/>
      <c r="D8" s="15"/>
      <c r="E8" s="15"/>
      <c r="F8" s="15"/>
      <c r="G8" s="15"/>
      <c r="H8" s="15"/>
      <c r="I8" s="15"/>
      <c r="J8" s="15"/>
      <c r="K8" s="15"/>
      <c r="L8" s="15"/>
      <c r="M8" s="15"/>
      <c r="N8" s="15"/>
    </row>
    <row r="9" spans="1:14" x14ac:dyDescent="0.25">
      <c r="C9" s="15"/>
      <c r="D9" s="15"/>
      <c r="E9" s="15"/>
      <c r="F9" s="15"/>
      <c r="G9" s="15"/>
      <c r="H9" s="15"/>
      <c r="I9" s="15"/>
      <c r="J9" s="15"/>
      <c r="K9" s="15"/>
      <c r="L9" s="15"/>
      <c r="M9" s="15"/>
      <c r="N9" s="1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N19"/>
  <sheetViews>
    <sheetView workbookViewId="0">
      <pane ySplit="2" topLeftCell="A3" activePane="bottomLeft" state="frozen"/>
      <selection pane="bottomLeft" activeCell="A3" sqref="A3"/>
    </sheetView>
  </sheetViews>
  <sheetFormatPr defaultRowHeight="15" x14ac:dyDescent="0.25"/>
  <cols>
    <col min="1" max="1" width="13.140625" customWidth="1"/>
    <col min="2" max="2" width="35.42578125" customWidth="1"/>
  </cols>
  <sheetData>
    <row r="1" spans="1:14" x14ac:dyDescent="0.25">
      <c r="A1" t="s">
        <v>112</v>
      </c>
      <c r="C1" s="16" t="s">
        <v>387</v>
      </c>
    </row>
    <row r="2" spans="1:14" x14ac:dyDescent="0.25">
      <c r="A2" t="s">
        <v>98</v>
      </c>
      <c r="B2" t="s">
        <v>99</v>
      </c>
      <c r="C2" t="s">
        <v>100</v>
      </c>
      <c r="D2" t="s">
        <v>101</v>
      </c>
      <c r="E2" t="s">
        <v>102</v>
      </c>
      <c r="F2" t="s">
        <v>103</v>
      </c>
      <c r="G2" t="s">
        <v>104</v>
      </c>
      <c r="H2" t="s">
        <v>105</v>
      </c>
      <c r="I2" t="s">
        <v>106</v>
      </c>
      <c r="J2" t="s">
        <v>107</v>
      </c>
      <c r="K2" t="s">
        <v>108</v>
      </c>
      <c r="L2" t="s">
        <v>109</v>
      </c>
      <c r="M2" t="s">
        <v>110</v>
      </c>
      <c r="N2" t="s">
        <v>111</v>
      </c>
    </row>
    <row r="3" spans="1:14" x14ac:dyDescent="0.25">
      <c r="A3">
        <v>214033</v>
      </c>
      <c r="B3" t="s">
        <v>511</v>
      </c>
      <c r="C3" s="15">
        <v>2</v>
      </c>
      <c r="D3" s="15">
        <v>2</v>
      </c>
      <c r="E3" s="15">
        <v>2</v>
      </c>
      <c r="F3" s="15">
        <v>2</v>
      </c>
      <c r="G3" s="15">
        <v>2</v>
      </c>
      <c r="H3" s="15">
        <v>2</v>
      </c>
      <c r="I3" s="15">
        <v>2</v>
      </c>
      <c r="J3" s="15">
        <v>2</v>
      </c>
      <c r="K3" s="15">
        <v>2</v>
      </c>
      <c r="L3" s="15">
        <v>2</v>
      </c>
      <c r="M3" s="15">
        <v>2</v>
      </c>
      <c r="N3" s="15">
        <v>2</v>
      </c>
    </row>
    <row r="4" spans="1:14" x14ac:dyDescent="0.25">
      <c r="C4" s="15"/>
      <c r="D4" s="15"/>
      <c r="E4" s="15"/>
      <c r="F4" s="15"/>
      <c r="G4" s="15"/>
      <c r="H4" s="15"/>
      <c r="I4" s="15"/>
      <c r="J4" s="15"/>
      <c r="K4" s="15"/>
      <c r="L4" s="15"/>
      <c r="M4" s="15"/>
      <c r="N4" s="15"/>
    </row>
    <row r="5" spans="1:14" x14ac:dyDescent="0.25">
      <c r="C5" s="15"/>
      <c r="D5" s="15"/>
      <c r="E5" s="15"/>
      <c r="F5" s="15"/>
      <c r="G5" s="15"/>
      <c r="H5" s="15"/>
      <c r="I5" s="15"/>
      <c r="J5" s="15"/>
      <c r="K5" s="15"/>
      <c r="L5" s="15"/>
      <c r="M5" s="15"/>
      <c r="N5" s="15"/>
    </row>
    <row r="6" spans="1:14" x14ac:dyDescent="0.25">
      <c r="C6" s="15"/>
      <c r="D6" s="15"/>
      <c r="E6" s="15"/>
      <c r="F6" s="15"/>
      <c r="G6" s="15"/>
      <c r="H6" s="15"/>
      <c r="I6" s="15"/>
      <c r="J6" s="15"/>
      <c r="K6" s="15"/>
      <c r="L6" s="15"/>
      <c r="M6" s="15"/>
      <c r="N6" s="15"/>
    </row>
    <row r="7" spans="1:14" x14ac:dyDescent="0.25">
      <c r="C7" s="15"/>
      <c r="D7" s="15"/>
      <c r="E7" s="15"/>
      <c r="F7" s="15"/>
      <c r="G7" s="15"/>
      <c r="H7" s="15"/>
      <c r="I7" s="15"/>
      <c r="J7" s="15"/>
      <c r="K7" s="15"/>
      <c r="L7" s="15"/>
      <c r="M7" s="15"/>
      <c r="N7" s="15"/>
    </row>
    <row r="8" spans="1:14" x14ac:dyDescent="0.25">
      <c r="C8" s="15"/>
      <c r="D8" s="15"/>
      <c r="E8" s="15"/>
      <c r="F8" s="15"/>
      <c r="G8" s="15"/>
      <c r="H8" s="15"/>
      <c r="I8" s="15"/>
      <c r="J8" s="15"/>
      <c r="K8" s="15"/>
      <c r="L8" s="15"/>
      <c r="M8" s="15"/>
      <c r="N8" s="15"/>
    </row>
    <row r="9" spans="1:14" x14ac:dyDescent="0.25">
      <c r="C9" s="15"/>
      <c r="D9" s="15"/>
      <c r="E9" s="15"/>
      <c r="F9" s="15"/>
      <c r="G9" s="15"/>
      <c r="H9" s="15"/>
      <c r="I9" s="15"/>
      <c r="J9" s="15"/>
      <c r="K9" s="15"/>
      <c r="L9" s="15"/>
      <c r="M9" s="15"/>
      <c r="N9" s="15"/>
    </row>
    <row r="10" spans="1:14" x14ac:dyDescent="0.25">
      <c r="C10" s="15"/>
      <c r="D10" s="15"/>
      <c r="E10" s="15"/>
      <c r="F10" s="15"/>
      <c r="G10" s="15"/>
      <c r="H10" s="15"/>
      <c r="I10" s="15"/>
      <c r="J10" s="15"/>
      <c r="K10" s="15"/>
      <c r="L10" s="15"/>
      <c r="M10" s="15"/>
      <c r="N10" s="15"/>
    </row>
    <row r="11" spans="1:14" x14ac:dyDescent="0.25">
      <c r="C11" s="15"/>
      <c r="D11" s="15"/>
      <c r="E11" s="15"/>
      <c r="F11" s="15"/>
      <c r="G11" s="15"/>
      <c r="H11" s="15"/>
      <c r="I11" s="15"/>
      <c r="J11" s="15"/>
      <c r="K11" s="15"/>
      <c r="L11" s="15"/>
      <c r="M11" s="15"/>
      <c r="N11" s="15"/>
    </row>
    <row r="12" spans="1:14" x14ac:dyDescent="0.25">
      <c r="C12" s="15"/>
      <c r="D12" s="15"/>
      <c r="E12" s="15"/>
      <c r="F12" s="15"/>
      <c r="G12" s="15"/>
      <c r="H12" s="15"/>
      <c r="I12" s="15"/>
      <c r="J12" s="15"/>
      <c r="K12" s="15"/>
      <c r="L12" s="15"/>
      <c r="M12" s="15"/>
      <c r="N12" s="15"/>
    </row>
    <row r="13" spans="1:14" x14ac:dyDescent="0.25">
      <c r="C13" s="15"/>
      <c r="D13" s="15"/>
      <c r="E13" s="15"/>
      <c r="F13" s="15"/>
      <c r="G13" s="15"/>
      <c r="H13" s="15"/>
      <c r="I13" s="15"/>
      <c r="J13" s="15"/>
      <c r="K13" s="15"/>
      <c r="L13" s="15"/>
      <c r="M13" s="15"/>
      <c r="N13" s="15"/>
    </row>
    <row r="14" spans="1:14" x14ac:dyDescent="0.25">
      <c r="C14" s="15"/>
      <c r="D14" s="15"/>
      <c r="E14" s="15"/>
      <c r="F14" s="15"/>
      <c r="G14" s="15"/>
      <c r="H14" s="15"/>
      <c r="I14" s="15"/>
      <c r="J14" s="15"/>
      <c r="K14" s="15"/>
      <c r="L14" s="15"/>
      <c r="M14" s="15"/>
      <c r="N14" s="15"/>
    </row>
    <row r="15" spans="1:14" x14ac:dyDescent="0.25">
      <c r="C15" s="15"/>
      <c r="D15" s="15"/>
      <c r="E15" s="15"/>
      <c r="F15" s="15"/>
      <c r="G15" s="15"/>
      <c r="H15" s="15"/>
      <c r="I15" s="15"/>
      <c r="J15" s="15"/>
      <c r="K15" s="15"/>
      <c r="L15" s="15"/>
      <c r="M15" s="15"/>
      <c r="N15" s="15"/>
    </row>
    <row r="16" spans="1:14" x14ac:dyDescent="0.25">
      <c r="C16" s="15"/>
      <c r="D16" s="15"/>
      <c r="E16" s="15"/>
      <c r="F16" s="15"/>
      <c r="G16" s="15"/>
      <c r="H16" s="15"/>
      <c r="I16" s="15"/>
      <c r="J16" s="15"/>
      <c r="K16" s="15"/>
      <c r="L16" s="15"/>
      <c r="M16" s="15"/>
      <c r="N16" s="15"/>
    </row>
    <row r="17" spans="3:14" x14ac:dyDescent="0.25">
      <c r="C17" s="15"/>
      <c r="D17" s="15"/>
      <c r="E17" s="15"/>
      <c r="F17" s="15"/>
      <c r="G17" s="15"/>
      <c r="H17" s="15"/>
      <c r="I17" s="15"/>
      <c r="J17" s="15"/>
      <c r="K17" s="15"/>
      <c r="L17" s="15"/>
      <c r="M17" s="15"/>
      <c r="N17" s="15"/>
    </row>
    <row r="18" spans="3:14" x14ac:dyDescent="0.25">
      <c r="C18" s="15"/>
      <c r="D18" s="15"/>
      <c r="E18" s="15"/>
      <c r="F18" s="15"/>
      <c r="G18" s="15"/>
      <c r="H18" s="15"/>
      <c r="I18" s="15"/>
      <c r="J18" s="15"/>
      <c r="K18" s="15"/>
      <c r="L18" s="15"/>
      <c r="M18" s="15"/>
      <c r="N18" s="15"/>
    </row>
    <row r="19" spans="3:14" x14ac:dyDescent="0.25">
      <c r="C19" s="15"/>
      <c r="D19" s="15"/>
      <c r="E19" s="15"/>
      <c r="F19" s="15"/>
      <c r="G19" s="15"/>
      <c r="H19" s="15"/>
      <c r="I19" s="15"/>
      <c r="J19" s="15"/>
      <c r="K19" s="15"/>
      <c r="L19" s="15"/>
      <c r="M19" s="15"/>
      <c r="N19" s="15"/>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N19"/>
  <sheetViews>
    <sheetView workbookViewId="0">
      <pane ySplit="2" topLeftCell="A3" activePane="bottomLeft" state="frozen"/>
      <selection pane="bottomLeft" activeCell="A3" sqref="A3"/>
    </sheetView>
  </sheetViews>
  <sheetFormatPr defaultRowHeight="15" x14ac:dyDescent="0.25"/>
  <cols>
    <col min="1" max="1" width="13.140625" customWidth="1"/>
    <col min="2" max="2" width="35.42578125" customWidth="1"/>
  </cols>
  <sheetData>
    <row r="1" spans="1:14" x14ac:dyDescent="0.25">
      <c r="A1" t="s">
        <v>97</v>
      </c>
      <c r="C1" t="s">
        <v>234</v>
      </c>
    </row>
    <row r="2" spans="1:14" x14ac:dyDescent="0.25">
      <c r="A2" t="s">
        <v>98</v>
      </c>
      <c r="B2" t="s">
        <v>99</v>
      </c>
      <c r="C2" t="s">
        <v>100</v>
      </c>
      <c r="D2" t="s">
        <v>101</v>
      </c>
      <c r="E2" t="s">
        <v>102</v>
      </c>
      <c r="F2" t="s">
        <v>103</v>
      </c>
      <c r="G2" t="s">
        <v>104</v>
      </c>
      <c r="H2" t="s">
        <v>105</v>
      </c>
      <c r="I2" t="s">
        <v>106</v>
      </c>
      <c r="J2" t="s">
        <v>107</v>
      </c>
      <c r="K2" t="s">
        <v>108</v>
      </c>
      <c r="L2" t="s">
        <v>109</v>
      </c>
      <c r="M2" t="s">
        <v>110</v>
      </c>
      <c r="N2" t="s">
        <v>111</v>
      </c>
    </row>
    <row r="3" spans="1:14" x14ac:dyDescent="0.25">
      <c r="A3">
        <v>214033</v>
      </c>
      <c r="B3" t="s">
        <v>511</v>
      </c>
      <c r="C3" s="15">
        <v>2</v>
      </c>
      <c r="D3" s="15">
        <v>2</v>
      </c>
      <c r="E3" s="15">
        <v>2</v>
      </c>
      <c r="F3" s="15">
        <v>2</v>
      </c>
      <c r="G3" s="15">
        <v>2</v>
      </c>
      <c r="H3" s="15">
        <v>2</v>
      </c>
      <c r="I3" s="15">
        <v>2</v>
      </c>
      <c r="J3" s="15">
        <v>2</v>
      </c>
      <c r="K3" s="15">
        <v>2</v>
      </c>
      <c r="L3" s="15">
        <v>2</v>
      </c>
      <c r="M3" s="15">
        <v>2</v>
      </c>
      <c r="N3" s="15">
        <v>2</v>
      </c>
    </row>
    <row r="4" spans="1:14" x14ac:dyDescent="0.25">
      <c r="C4" s="15"/>
      <c r="D4" s="15"/>
      <c r="E4" s="15"/>
      <c r="F4" s="15"/>
      <c r="G4" s="15"/>
      <c r="H4" s="15"/>
      <c r="I4" s="15"/>
      <c r="J4" s="15"/>
      <c r="K4" s="15"/>
      <c r="L4" s="15"/>
      <c r="M4" s="15"/>
      <c r="N4" s="15"/>
    </row>
    <row r="5" spans="1:14" x14ac:dyDescent="0.25">
      <c r="C5" s="15"/>
      <c r="D5" s="15"/>
      <c r="E5" s="15"/>
      <c r="F5" s="15"/>
      <c r="G5" s="15"/>
      <c r="H5" s="15"/>
      <c r="I5" s="15"/>
      <c r="J5" s="15"/>
      <c r="K5" s="15"/>
      <c r="L5" s="15"/>
      <c r="M5" s="15"/>
      <c r="N5" s="15"/>
    </row>
    <row r="6" spans="1:14" x14ac:dyDescent="0.25">
      <c r="C6" s="15"/>
      <c r="D6" s="15"/>
      <c r="E6" s="15"/>
      <c r="F6" s="15"/>
      <c r="G6" s="15"/>
      <c r="H6" s="15"/>
      <c r="I6" s="15"/>
      <c r="J6" s="15"/>
      <c r="K6" s="15"/>
      <c r="L6" s="15"/>
      <c r="M6" s="15"/>
      <c r="N6" s="15"/>
    </row>
    <row r="7" spans="1:14" x14ac:dyDescent="0.25">
      <c r="C7" s="15"/>
      <c r="D7" s="15"/>
      <c r="E7" s="15"/>
      <c r="F7" s="15"/>
      <c r="G7" s="15"/>
      <c r="H7" s="15"/>
      <c r="I7" s="15"/>
      <c r="J7" s="15"/>
      <c r="K7" s="15"/>
      <c r="L7" s="15"/>
      <c r="M7" s="15"/>
      <c r="N7" s="15"/>
    </row>
    <row r="8" spans="1:14" x14ac:dyDescent="0.25">
      <c r="C8" s="15"/>
      <c r="D8" s="15"/>
      <c r="E8" s="15"/>
      <c r="F8" s="15"/>
      <c r="G8" s="15"/>
      <c r="H8" s="15"/>
      <c r="I8" s="15"/>
      <c r="J8" s="15"/>
      <c r="K8" s="15"/>
      <c r="L8" s="15"/>
      <c r="M8" s="15"/>
      <c r="N8" s="15"/>
    </row>
    <row r="9" spans="1:14" x14ac:dyDescent="0.25">
      <c r="C9" s="15"/>
      <c r="D9" s="15"/>
      <c r="E9" s="15"/>
      <c r="F9" s="15"/>
      <c r="G9" s="15"/>
      <c r="H9" s="15"/>
      <c r="I9" s="15"/>
      <c r="J9" s="15"/>
      <c r="K9" s="15"/>
      <c r="L9" s="15"/>
      <c r="M9" s="15"/>
      <c r="N9" s="15"/>
    </row>
    <row r="10" spans="1:14" x14ac:dyDescent="0.25">
      <c r="C10" s="15"/>
      <c r="D10" s="15"/>
      <c r="E10" s="15"/>
      <c r="F10" s="15"/>
      <c r="G10" s="15"/>
      <c r="H10" s="15"/>
      <c r="I10" s="15"/>
      <c r="J10" s="15"/>
      <c r="K10" s="15"/>
      <c r="L10" s="15"/>
      <c r="M10" s="15"/>
      <c r="N10" s="15"/>
    </row>
    <row r="11" spans="1:14" x14ac:dyDescent="0.25">
      <c r="C11" s="15"/>
      <c r="D11" s="15"/>
      <c r="E11" s="15"/>
      <c r="F11" s="15"/>
      <c r="G11" s="15"/>
      <c r="H11" s="15"/>
      <c r="I11" s="15"/>
      <c r="J11" s="15"/>
      <c r="K11" s="15"/>
      <c r="L11" s="15"/>
      <c r="M11" s="15"/>
      <c r="N11" s="15"/>
    </row>
    <row r="12" spans="1:14" x14ac:dyDescent="0.25">
      <c r="C12" s="15"/>
      <c r="D12" s="15"/>
      <c r="E12" s="15"/>
      <c r="F12" s="15"/>
      <c r="G12" s="15"/>
      <c r="H12" s="15"/>
      <c r="I12" s="15"/>
      <c r="J12" s="15"/>
      <c r="K12" s="15"/>
      <c r="L12" s="15"/>
      <c r="M12" s="15"/>
      <c r="N12" s="15"/>
    </row>
    <row r="13" spans="1:14" x14ac:dyDescent="0.25">
      <c r="C13" s="15"/>
      <c r="D13" s="15"/>
      <c r="E13" s="15"/>
      <c r="F13" s="15"/>
      <c r="G13" s="15"/>
      <c r="H13" s="15"/>
      <c r="I13" s="15"/>
      <c r="J13" s="15"/>
      <c r="K13" s="15"/>
      <c r="L13" s="15"/>
      <c r="M13" s="15"/>
      <c r="N13" s="15"/>
    </row>
    <row r="14" spans="1:14" x14ac:dyDescent="0.25">
      <c r="C14" s="15"/>
      <c r="D14" s="15"/>
      <c r="E14" s="15"/>
      <c r="F14" s="15"/>
      <c r="G14" s="15"/>
      <c r="H14" s="15"/>
      <c r="I14" s="15"/>
      <c r="J14" s="15"/>
      <c r="K14" s="15"/>
      <c r="L14" s="15"/>
      <c r="M14" s="15"/>
      <c r="N14" s="15"/>
    </row>
    <row r="15" spans="1:14" x14ac:dyDescent="0.25">
      <c r="C15" s="15"/>
      <c r="D15" s="15"/>
      <c r="E15" s="15"/>
      <c r="F15" s="15"/>
      <c r="G15" s="15"/>
      <c r="H15" s="15"/>
      <c r="I15" s="15"/>
      <c r="J15" s="15"/>
      <c r="K15" s="15"/>
      <c r="L15" s="15"/>
      <c r="M15" s="15"/>
      <c r="N15" s="15"/>
    </row>
    <row r="16" spans="1:14" x14ac:dyDescent="0.25">
      <c r="C16" s="15"/>
      <c r="D16" s="15"/>
      <c r="E16" s="15"/>
      <c r="F16" s="15"/>
      <c r="G16" s="15"/>
      <c r="H16" s="15"/>
      <c r="I16" s="15"/>
      <c r="J16" s="15"/>
      <c r="K16" s="15"/>
      <c r="L16" s="15"/>
      <c r="M16" s="15"/>
      <c r="N16" s="15"/>
    </row>
    <row r="17" spans="3:14" x14ac:dyDescent="0.25">
      <c r="C17" s="15"/>
      <c r="D17" s="15"/>
      <c r="E17" s="15"/>
      <c r="F17" s="15"/>
      <c r="G17" s="15"/>
      <c r="H17" s="15"/>
      <c r="I17" s="15"/>
      <c r="J17" s="15"/>
      <c r="K17" s="15"/>
      <c r="L17" s="15"/>
      <c r="M17" s="15"/>
      <c r="N17" s="15"/>
    </row>
    <row r="18" spans="3:14" x14ac:dyDescent="0.25">
      <c r="C18" s="15"/>
      <c r="D18" s="15"/>
      <c r="E18" s="15"/>
      <c r="F18" s="15"/>
      <c r="G18" s="15"/>
      <c r="H18" s="15"/>
      <c r="I18" s="15"/>
      <c r="J18" s="15"/>
      <c r="K18" s="15"/>
      <c r="L18" s="15"/>
      <c r="M18" s="15"/>
      <c r="N18" s="15"/>
    </row>
    <row r="19" spans="3:14" x14ac:dyDescent="0.25">
      <c r="C19" s="15"/>
      <c r="D19" s="15"/>
      <c r="E19" s="15"/>
      <c r="F19" s="15"/>
      <c r="G19" s="15"/>
      <c r="H19" s="15"/>
      <c r="I19" s="15"/>
      <c r="J19" s="15"/>
      <c r="K19" s="15"/>
      <c r="L19" s="15"/>
      <c r="M19" s="15"/>
      <c r="N19" s="15"/>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J15"/>
  <sheetViews>
    <sheetView tabSelected="1" workbookViewId="0">
      <pane ySplit="2" topLeftCell="A3" activePane="bottomLeft" state="frozen"/>
      <selection pane="bottomLeft" activeCell="C9" sqref="C9"/>
    </sheetView>
  </sheetViews>
  <sheetFormatPr defaultRowHeight="15" x14ac:dyDescent="0.25"/>
  <cols>
    <col min="1" max="1" width="30.28515625" customWidth="1"/>
    <col min="2" max="2" width="19.85546875" customWidth="1"/>
    <col min="8" max="8" width="24.140625" customWidth="1"/>
  </cols>
  <sheetData>
    <row r="1" spans="1:10" x14ac:dyDescent="0.25">
      <c r="A1" s="62" t="s">
        <v>347</v>
      </c>
      <c r="B1" s="63"/>
      <c r="C1" s="63"/>
      <c r="D1" s="63"/>
      <c r="E1" s="63"/>
      <c r="F1" s="63"/>
      <c r="G1" s="64"/>
      <c r="H1" s="22" t="s">
        <v>348</v>
      </c>
      <c r="I1" s="23"/>
      <c r="J1" s="24">
        <v>12</v>
      </c>
    </row>
    <row r="2" spans="1:10" ht="30" x14ac:dyDescent="0.25">
      <c r="A2" s="12" t="s">
        <v>10</v>
      </c>
      <c r="B2" s="13" t="s">
        <v>11</v>
      </c>
      <c r="C2" s="2" t="s">
        <v>349</v>
      </c>
      <c r="D2" s="1" t="s">
        <v>350</v>
      </c>
      <c r="E2" s="1" t="s">
        <v>351</v>
      </c>
      <c r="F2" s="25" t="s">
        <v>352</v>
      </c>
      <c r="G2" s="25" t="s">
        <v>352</v>
      </c>
      <c r="H2" s="26" t="s">
        <v>353</v>
      </c>
      <c r="I2" s="27"/>
      <c r="J2" s="28">
        <v>1</v>
      </c>
    </row>
    <row r="3" spans="1:10" x14ac:dyDescent="0.25">
      <c r="A3" t="s">
        <v>510</v>
      </c>
      <c r="B3" t="s">
        <v>511</v>
      </c>
      <c r="C3" s="30">
        <v>35.625555555555557</v>
      </c>
      <c r="D3">
        <v>5</v>
      </c>
      <c r="E3">
        <v>5</v>
      </c>
      <c r="F3">
        <v>0</v>
      </c>
      <c r="G3">
        <v>0</v>
      </c>
      <c r="H3" s="26" t="s">
        <v>354</v>
      </c>
      <c r="I3" s="27"/>
      <c r="J3" s="28">
        <v>9</v>
      </c>
    </row>
    <row r="4" spans="1:10" x14ac:dyDescent="0.25">
      <c r="A4" s="11"/>
      <c r="B4" s="29"/>
      <c r="C4" s="30"/>
      <c r="H4" s="26" t="s">
        <v>355</v>
      </c>
      <c r="I4" s="27"/>
      <c r="J4" s="28">
        <v>1</v>
      </c>
    </row>
    <row r="5" spans="1:10" x14ac:dyDescent="0.25">
      <c r="A5" s="11"/>
      <c r="B5" s="29"/>
      <c r="C5" s="30"/>
      <c r="H5" s="26" t="s">
        <v>356</v>
      </c>
      <c r="I5" s="27"/>
      <c r="J5" s="28">
        <v>0</v>
      </c>
    </row>
    <row r="6" spans="1:10" x14ac:dyDescent="0.25">
      <c r="A6" s="11"/>
      <c r="B6" s="29"/>
      <c r="C6" s="30"/>
      <c r="H6" s="31" t="s">
        <v>357</v>
      </c>
      <c r="I6" s="32"/>
      <c r="J6" s="33">
        <v>0</v>
      </c>
    </row>
    <row r="7" spans="1:10" x14ac:dyDescent="0.25">
      <c r="A7" s="11"/>
      <c r="B7" s="29"/>
      <c r="C7" s="30"/>
    </row>
    <row r="8" spans="1:10" x14ac:dyDescent="0.25">
      <c r="A8" s="11"/>
      <c r="B8" s="29"/>
      <c r="C8" s="30"/>
    </row>
    <row r="9" spans="1:10" x14ac:dyDescent="0.25">
      <c r="A9" s="11"/>
      <c r="B9" s="29"/>
      <c r="C9" s="30"/>
    </row>
    <row r="10" spans="1:10" x14ac:dyDescent="0.25">
      <c r="A10" s="11"/>
      <c r="B10" s="29"/>
      <c r="C10" s="30"/>
    </row>
    <row r="11" spans="1:10" x14ac:dyDescent="0.25">
      <c r="A11" s="11"/>
      <c r="B11" s="29"/>
      <c r="C11" s="30"/>
    </row>
    <row r="12" spans="1:10" x14ac:dyDescent="0.25">
      <c r="A12" s="11"/>
      <c r="B12" s="29"/>
      <c r="C12" s="30"/>
    </row>
    <row r="13" spans="1:10" x14ac:dyDescent="0.25">
      <c r="A13" s="11"/>
      <c r="B13" s="29"/>
      <c r="C13" s="30"/>
    </row>
    <row r="14" spans="1:10" x14ac:dyDescent="0.25">
      <c r="C14" s="30"/>
    </row>
    <row r="15" spans="1:10" x14ac:dyDescent="0.25">
      <c r="C15" s="30"/>
    </row>
  </sheetData>
  <mergeCells count="1">
    <mergeCell ref="A1:G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K5"/>
  <sheetViews>
    <sheetView workbookViewId="0">
      <selection activeCell="R23" sqref="R23"/>
    </sheetView>
  </sheetViews>
  <sheetFormatPr defaultRowHeight="15" x14ac:dyDescent="0.25"/>
  <sheetData>
    <row r="1" spans="1:89" x14ac:dyDescent="0.25">
      <c r="A1" t="s">
        <v>35</v>
      </c>
    </row>
    <row r="2" spans="1:89" x14ac:dyDescent="0.25">
      <c r="A2" t="s">
        <v>36</v>
      </c>
      <c r="B2">
        <v>85</v>
      </c>
      <c r="D2" t="s">
        <v>22</v>
      </c>
      <c r="E2">
        <v>1</v>
      </c>
      <c r="F2">
        <v>2</v>
      </c>
      <c r="G2">
        <v>3</v>
      </c>
      <c r="H2">
        <v>4</v>
      </c>
      <c r="I2">
        <v>5</v>
      </c>
      <c r="J2">
        <v>6</v>
      </c>
      <c r="K2">
        <v>7</v>
      </c>
      <c r="L2">
        <v>8</v>
      </c>
      <c r="M2">
        <v>9</v>
      </c>
      <c r="N2">
        <v>10</v>
      </c>
      <c r="O2">
        <v>11</v>
      </c>
      <c r="P2">
        <v>12</v>
      </c>
      <c r="Q2">
        <v>13</v>
      </c>
      <c r="R2">
        <v>14</v>
      </c>
      <c r="S2">
        <v>15</v>
      </c>
      <c r="T2">
        <v>16</v>
      </c>
      <c r="U2">
        <v>17</v>
      </c>
      <c r="V2">
        <v>18</v>
      </c>
      <c r="W2">
        <v>19</v>
      </c>
      <c r="X2">
        <v>20</v>
      </c>
      <c r="Y2">
        <v>21</v>
      </c>
      <c r="Z2">
        <v>22</v>
      </c>
      <c r="AA2">
        <v>23</v>
      </c>
      <c r="AB2">
        <v>24</v>
      </c>
      <c r="AC2">
        <v>25</v>
      </c>
      <c r="AD2">
        <v>26</v>
      </c>
      <c r="AE2">
        <v>27</v>
      </c>
      <c r="AF2">
        <v>28</v>
      </c>
      <c r="AG2">
        <v>29</v>
      </c>
      <c r="AH2">
        <v>30</v>
      </c>
      <c r="AI2">
        <v>31</v>
      </c>
      <c r="AJ2">
        <v>32</v>
      </c>
      <c r="AK2">
        <v>33</v>
      </c>
      <c r="AL2">
        <v>34</v>
      </c>
      <c r="AM2">
        <v>35</v>
      </c>
      <c r="AN2">
        <v>36</v>
      </c>
      <c r="AO2">
        <v>37</v>
      </c>
      <c r="AP2">
        <v>38</v>
      </c>
      <c r="AQ2">
        <v>39</v>
      </c>
      <c r="AR2">
        <v>40</v>
      </c>
      <c r="AS2">
        <v>41</v>
      </c>
      <c r="AT2">
        <v>42</v>
      </c>
      <c r="AU2">
        <v>43</v>
      </c>
      <c r="AV2">
        <v>44</v>
      </c>
      <c r="AW2">
        <v>45</v>
      </c>
      <c r="AX2">
        <v>46</v>
      </c>
      <c r="AY2">
        <v>47</v>
      </c>
      <c r="AZ2">
        <v>48</v>
      </c>
      <c r="BA2">
        <v>49</v>
      </c>
      <c r="BB2">
        <v>50</v>
      </c>
      <c r="BC2">
        <v>51</v>
      </c>
      <c r="BD2">
        <v>52</v>
      </c>
      <c r="BE2">
        <v>53</v>
      </c>
      <c r="BF2">
        <v>54</v>
      </c>
      <c r="BG2">
        <v>55</v>
      </c>
      <c r="BH2">
        <v>56</v>
      </c>
      <c r="BI2">
        <v>57</v>
      </c>
      <c r="BJ2">
        <v>58</v>
      </c>
      <c r="BK2">
        <v>59</v>
      </c>
      <c r="BL2">
        <v>60</v>
      </c>
      <c r="BM2">
        <v>61</v>
      </c>
      <c r="BN2">
        <v>62</v>
      </c>
      <c r="BO2">
        <v>63</v>
      </c>
      <c r="BP2">
        <v>64</v>
      </c>
      <c r="BQ2">
        <v>65</v>
      </c>
      <c r="BR2">
        <v>66</v>
      </c>
      <c r="BS2">
        <v>67</v>
      </c>
      <c r="BT2">
        <v>68</v>
      </c>
      <c r="BU2">
        <v>69</v>
      </c>
      <c r="BV2">
        <v>70</v>
      </c>
      <c r="BW2">
        <v>71</v>
      </c>
      <c r="BX2">
        <v>72</v>
      </c>
      <c r="BY2">
        <v>73</v>
      </c>
      <c r="BZ2">
        <v>74</v>
      </c>
      <c r="CA2">
        <v>75</v>
      </c>
      <c r="CB2">
        <v>76</v>
      </c>
      <c r="CC2">
        <v>77</v>
      </c>
      <c r="CD2">
        <v>78</v>
      </c>
      <c r="CE2">
        <v>79</v>
      </c>
      <c r="CF2">
        <v>80</v>
      </c>
      <c r="CG2">
        <v>81</v>
      </c>
      <c r="CH2">
        <v>82</v>
      </c>
      <c r="CI2">
        <v>83</v>
      </c>
      <c r="CJ2">
        <v>84</v>
      </c>
      <c r="CK2">
        <v>85</v>
      </c>
    </row>
    <row r="3" spans="1:89" x14ac:dyDescent="0.25">
      <c r="A3" t="s">
        <v>37</v>
      </c>
      <c r="B3" t="s">
        <v>11</v>
      </c>
      <c r="C3" t="s">
        <v>38</v>
      </c>
      <c r="D3" t="s">
        <v>39</v>
      </c>
      <c r="E3" t="s">
        <v>40</v>
      </c>
      <c r="F3" t="s">
        <v>41</v>
      </c>
      <c r="G3" t="s">
        <v>42</v>
      </c>
      <c r="H3" t="s">
        <v>43</v>
      </c>
      <c r="I3" t="s">
        <v>44</v>
      </c>
      <c r="J3" t="s">
        <v>45</v>
      </c>
      <c r="K3" t="s">
        <v>46</v>
      </c>
      <c r="L3" t="s">
        <v>47</v>
      </c>
      <c r="M3" t="s">
        <v>48</v>
      </c>
      <c r="N3" t="s">
        <v>49</v>
      </c>
      <c r="O3" t="s">
        <v>50</v>
      </c>
      <c r="P3" t="s">
        <v>51</v>
      </c>
      <c r="Q3" t="s">
        <v>52</v>
      </c>
      <c r="R3" t="s">
        <v>53</v>
      </c>
      <c r="S3" t="s">
        <v>54</v>
      </c>
      <c r="T3" t="s">
        <v>55</v>
      </c>
      <c r="U3" t="s">
        <v>56</v>
      </c>
      <c r="V3" t="s">
        <v>57</v>
      </c>
      <c r="W3" t="s">
        <v>58</v>
      </c>
      <c r="X3" t="s">
        <v>59</v>
      </c>
      <c r="Y3" t="s">
        <v>60</v>
      </c>
      <c r="Z3" t="s">
        <v>61</v>
      </c>
      <c r="AA3" t="s">
        <v>62</v>
      </c>
      <c r="AB3" t="s">
        <v>63</v>
      </c>
      <c r="AC3" t="s">
        <v>64</v>
      </c>
      <c r="AD3" t="s">
        <v>65</v>
      </c>
      <c r="AE3" t="s">
        <v>66</v>
      </c>
      <c r="AF3" t="s">
        <v>67</v>
      </c>
      <c r="AG3" t="s">
        <v>68</v>
      </c>
      <c r="AH3" t="s">
        <v>69</v>
      </c>
      <c r="AI3" t="s">
        <v>70</v>
      </c>
      <c r="AJ3" t="s">
        <v>71</v>
      </c>
      <c r="AK3" t="s">
        <v>72</v>
      </c>
      <c r="AL3" t="s">
        <v>73</v>
      </c>
      <c r="AM3" t="s">
        <v>74</v>
      </c>
      <c r="AN3" t="s">
        <v>75</v>
      </c>
      <c r="AO3" t="s">
        <v>76</v>
      </c>
      <c r="AP3" t="s">
        <v>77</v>
      </c>
      <c r="AQ3" t="s">
        <v>78</v>
      </c>
      <c r="AR3" t="s">
        <v>79</v>
      </c>
      <c r="AS3" t="s">
        <v>80</v>
      </c>
      <c r="AT3" t="s">
        <v>81</v>
      </c>
      <c r="AU3" t="s">
        <v>82</v>
      </c>
      <c r="AV3" t="s">
        <v>83</v>
      </c>
      <c r="AW3" t="s">
        <v>84</v>
      </c>
      <c r="AX3" t="s">
        <v>85</v>
      </c>
      <c r="AY3" t="s">
        <v>86</v>
      </c>
      <c r="AZ3" t="s">
        <v>87</v>
      </c>
      <c r="BA3" t="s">
        <v>88</v>
      </c>
      <c r="BB3" t="s">
        <v>89</v>
      </c>
      <c r="BC3" t="s">
        <v>90</v>
      </c>
      <c r="BD3" t="s">
        <v>91</v>
      </c>
      <c r="BE3" t="s">
        <v>92</v>
      </c>
      <c r="BF3" t="s">
        <v>93</v>
      </c>
      <c r="BG3" t="s">
        <v>94</v>
      </c>
      <c r="BH3" t="s">
        <v>95</v>
      </c>
      <c r="BI3" t="s">
        <v>96</v>
      </c>
      <c r="BJ3" t="s">
        <v>119</v>
      </c>
      <c r="BK3" t="s">
        <v>120</v>
      </c>
      <c r="BL3" t="s">
        <v>159</v>
      </c>
      <c r="BM3" t="s">
        <v>301</v>
      </c>
      <c r="BN3" t="s">
        <v>302</v>
      </c>
      <c r="BO3" t="s">
        <v>303</v>
      </c>
      <c r="BP3" t="s">
        <v>304</v>
      </c>
      <c r="BQ3" t="s">
        <v>336</v>
      </c>
      <c r="BR3" t="s">
        <v>337</v>
      </c>
      <c r="BS3" t="s">
        <v>338</v>
      </c>
      <c r="BT3" t="s">
        <v>339</v>
      </c>
      <c r="BU3" t="s">
        <v>340</v>
      </c>
      <c r="BV3" t="s">
        <v>341</v>
      </c>
      <c r="BW3" t="s">
        <v>342</v>
      </c>
      <c r="BX3" t="s">
        <v>343</v>
      </c>
      <c r="BY3" t="s">
        <v>344</v>
      </c>
      <c r="BZ3" t="s">
        <v>367</v>
      </c>
      <c r="CA3" t="s">
        <v>345</v>
      </c>
      <c r="CB3" t="s">
        <v>346</v>
      </c>
      <c r="CC3" t="s">
        <v>361</v>
      </c>
      <c r="CD3" t="s">
        <v>362</v>
      </c>
      <c r="CE3" t="s">
        <v>363</v>
      </c>
      <c r="CF3" t="s">
        <v>364</v>
      </c>
      <c r="CG3" t="s">
        <v>365</v>
      </c>
      <c r="CH3" t="s">
        <v>369</v>
      </c>
      <c r="CI3" t="s">
        <v>370</v>
      </c>
      <c r="CJ3" t="s">
        <v>371</v>
      </c>
      <c r="CK3" t="s">
        <v>416</v>
      </c>
    </row>
    <row r="4" spans="1:89" x14ac:dyDescent="0.25">
      <c r="A4" t="s">
        <v>413</v>
      </c>
      <c r="B4" t="s">
        <v>503</v>
      </c>
      <c r="C4" t="s">
        <v>386</v>
      </c>
      <c r="D4">
        <v>1</v>
      </c>
      <c r="E4">
        <v>0</v>
      </c>
      <c r="F4">
        <v>0</v>
      </c>
      <c r="G4">
        <v>1</v>
      </c>
      <c r="H4">
        <v>0</v>
      </c>
      <c r="I4">
        <v>0</v>
      </c>
      <c r="J4">
        <v>0</v>
      </c>
      <c r="K4">
        <v>1</v>
      </c>
      <c r="L4">
        <v>0</v>
      </c>
      <c r="M4">
        <v>0</v>
      </c>
      <c r="N4">
        <v>0</v>
      </c>
      <c r="O4">
        <v>1</v>
      </c>
      <c r="P4">
        <v>0</v>
      </c>
      <c r="Q4">
        <v>1</v>
      </c>
      <c r="R4">
        <v>0</v>
      </c>
      <c r="S4">
        <v>0</v>
      </c>
      <c r="T4">
        <v>1</v>
      </c>
      <c r="U4">
        <v>0</v>
      </c>
      <c r="V4">
        <v>0</v>
      </c>
      <c r="W4">
        <v>0</v>
      </c>
      <c r="X4">
        <v>0</v>
      </c>
      <c r="Y4">
        <v>1</v>
      </c>
      <c r="Z4">
        <v>0</v>
      </c>
      <c r="AA4">
        <v>0</v>
      </c>
      <c r="AB4">
        <v>0</v>
      </c>
      <c r="AC4">
        <v>0</v>
      </c>
      <c r="AD4">
        <v>0</v>
      </c>
      <c r="AE4">
        <v>0</v>
      </c>
      <c r="AF4">
        <v>1</v>
      </c>
      <c r="AG4">
        <v>0</v>
      </c>
      <c r="AH4">
        <v>0</v>
      </c>
      <c r="AI4">
        <v>0</v>
      </c>
      <c r="AJ4">
        <v>0</v>
      </c>
      <c r="AK4">
        <v>0</v>
      </c>
      <c r="AL4">
        <v>0</v>
      </c>
      <c r="AM4">
        <v>0</v>
      </c>
      <c r="AN4">
        <v>1</v>
      </c>
      <c r="AO4">
        <v>0</v>
      </c>
      <c r="AP4">
        <v>0</v>
      </c>
      <c r="AQ4">
        <v>0</v>
      </c>
      <c r="AR4">
        <v>1</v>
      </c>
      <c r="AS4">
        <v>0</v>
      </c>
      <c r="AT4">
        <v>0</v>
      </c>
      <c r="AU4">
        <v>0</v>
      </c>
      <c r="AV4">
        <v>1</v>
      </c>
      <c r="AW4">
        <v>1</v>
      </c>
      <c r="AX4">
        <v>1</v>
      </c>
      <c r="AY4">
        <v>0</v>
      </c>
      <c r="AZ4">
        <v>0</v>
      </c>
      <c r="BA4">
        <v>0</v>
      </c>
      <c r="BB4">
        <v>0</v>
      </c>
      <c r="BC4">
        <v>0</v>
      </c>
      <c r="BD4">
        <v>0</v>
      </c>
      <c r="BE4">
        <v>0</v>
      </c>
      <c r="BF4">
        <v>0</v>
      </c>
      <c r="BG4">
        <v>0</v>
      </c>
      <c r="BH4">
        <v>0</v>
      </c>
      <c r="BI4">
        <v>0</v>
      </c>
      <c r="BJ4">
        <v>1</v>
      </c>
      <c r="BK4">
        <v>0</v>
      </c>
      <c r="BL4">
        <v>1</v>
      </c>
      <c r="BM4">
        <v>0</v>
      </c>
      <c r="BN4">
        <v>0</v>
      </c>
      <c r="BO4">
        <v>0</v>
      </c>
      <c r="BP4">
        <v>0</v>
      </c>
      <c r="BQ4">
        <v>0</v>
      </c>
      <c r="BR4">
        <v>1</v>
      </c>
      <c r="BS4">
        <v>1</v>
      </c>
      <c r="BT4">
        <v>1</v>
      </c>
      <c r="BU4">
        <v>0</v>
      </c>
      <c r="BV4">
        <v>0</v>
      </c>
      <c r="BW4">
        <v>0</v>
      </c>
      <c r="BX4">
        <v>0</v>
      </c>
      <c r="BY4">
        <v>0</v>
      </c>
      <c r="BZ4">
        <v>1</v>
      </c>
      <c r="CA4">
        <v>0</v>
      </c>
      <c r="CB4">
        <v>0</v>
      </c>
      <c r="CC4">
        <v>0</v>
      </c>
      <c r="CD4">
        <v>0</v>
      </c>
      <c r="CE4">
        <v>0</v>
      </c>
      <c r="CF4">
        <v>0</v>
      </c>
      <c r="CG4">
        <v>0</v>
      </c>
      <c r="CH4">
        <v>0</v>
      </c>
      <c r="CI4">
        <v>0</v>
      </c>
      <c r="CJ4">
        <v>0</v>
      </c>
      <c r="CK4">
        <v>0</v>
      </c>
    </row>
    <row r="5" spans="1:89" x14ac:dyDescent="0.25">
      <c r="A5" t="s">
        <v>414</v>
      </c>
      <c r="B5" t="s">
        <v>504</v>
      </c>
      <c r="C5" t="s">
        <v>386</v>
      </c>
      <c r="D5">
        <v>1</v>
      </c>
      <c r="E5">
        <v>0</v>
      </c>
      <c r="F5">
        <v>0</v>
      </c>
      <c r="G5">
        <v>1</v>
      </c>
      <c r="H5">
        <v>0</v>
      </c>
      <c r="I5">
        <v>0</v>
      </c>
      <c r="J5">
        <v>0</v>
      </c>
      <c r="K5">
        <v>1</v>
      </c>
      <c r="L5">
        <v>0</v>
      </c>
      <c r="M5">
        <v>0</v>
      </c>
      <c r="N5">
        <v>0</v>
      </c>
      <c r="O5">
        <v>1</v>
      </c>
      <c r="P5">
        <v>0</v>
      </c>
      <c r="Q5">
        <v>1</v>
      </c>
      <c r="R5">
        <v>0</v>
      </c>
      <c r="S5">
        <v>0</v>
      </c>
      <c r="T5">
        <v>1</v>
      </c>
      <c r="U5">
        <v>0</v>
      </c>
      <c r="V5">
        <v>0</v>
      </c>
      <c r="W5">
        <v>0</v>
      </c>
      <c r="X5">
        <v>0</v>
      </c>
      <c r="Y5">
        <v>1</v>
      </c>
      <c r="Z5">
        <v>0</v>
      </c>
      <c r="AA5">
        <v>0</v>
      </c>
      <c r="AB5">
        <v>0</v>
      </c>
      <c r="AC5">
        <v>0</v>
      </c>
      <c r="AD5">
        <v>0</v>
      </c>
      <c r="AE5">
        <v>0</v>
      </c>
      <c r="AF5">
        <v>1</v>
      </c>
      <c r="AG5">
        <v>0</v>
      </c>
      <c r="AH5">
        <v>0</v>
      </c>
      <c r="AI5">
        <v>0</v>
      </c>
      <c r="AJ5">
        <v>0</v>
      </c>
      <c r="AK5">
        <v>0</v>
      </c>
      <c r="AL5">
        <v>0</v>
      </c>
      <c r="AM5">
        <v>0</v>
      </c>
      <c r="AN5">
        <v>0</v>
      </c>
      <c r="AO5">
        <v>0</v>
      </c>
      <c r="AP5">
        <v>0</v>
      </c>
      <c r="AQ5">
        <v>0</v>
      </c>
      <c r="AR5">
        <v>1</v>
      </c>
      <c r="AS5">
        <v>0</v>
      </c>
      <c r="AT5">
        <v>0</v>
      </c>
      <c r="AU5">
        <v>0</v>
      </c>
      <c r="AV5">
        <v>1</v>
      </c>
      <c r="AW5">
        <v>1</v>
      </c>
      <c r="AX5">
        <v>1</v>
      </c>
      <c r="AY5">
        <v>0</v>
      </c>
      <c r="AZ5">
        <v>0</v>
      </c>
      <c r="BA5">
        <v>0</v>
      </c>
      <c r="BB5">
        <v>0</v>
      </c>
      <c r="BC5">
        <v>0</v>
      </c>
      <c r="BD5">
        <v>0</v>
      </c>
      <c r="BE5">
        <v>0</v>
      </c>
      <c r="BF5">
        <v>0</v>
      </c>
      <c r="BG5">
        <v>0</v>
      </c>
      <c r="BH5">
        <v>0</v>
      </c>
      <c r="BI5">
        <v>0</v>
      </c>
      <c r="BJ5">
        <v>1</v>
      </c>
      <c r="BK5">
        <v>0</v>
      </c>
      <c r="BL5">
        <v>1</v>
      </c>
      <c r="BM5">
        <v>0</v>
      </c>
      <c r="BN5">
        <v>0</v>
      </c>
      <c r="BO5">
        <v>0</v>
      </c>
      <c r="BP5">
        <v>0</v>
      </c>
      <c r="BQ5">
        <v>0</v>
      </c>
      <c r="BR5">
        <v>1</v>
      </c>
      <c r="BS5">
        <v>1</v>
      </c>
      <c r="BT5">
        <v>0</v>
      </c>
      <c r="BU5">
        <v>0</v>
      </c>
      <c r="BV5">
        <v>0</v>
      </c>
      <c r="BW5">
        <v>0</v>
      </c>
      <c r="BX5">
        <v>0</v>
      </c>
      <c r="BY5">
        <v>0</v>
      </c>
      <c r="BZ5">
        <v>0</v>
      </c>
      <c r="CA5">
        <v>0</v>
      </c>
      <c r="CB5">
        <v>0</v>
      </c>
      <c r="CC5">
        <v>0</v>
      </c>
      <c r="CD5">
        <v>0</v>
      </c>
      <c r="CE5">
        <v>0</v>
      </c>
      <c r="CF5">
        <v>0</v>
      </c>
      <c r="CG5">
        <v>0</v>
      </c>
      <c r="CH5">
        <v>0</v>
      </c>
      <c r="CI5">
        <v>0</v>
      </c>
      <c r="CJ5">
        <v>0</v>
      </c>
      <c r="CK5">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4"/>
  <sheetViews>
    <sheetView topLeftCell="A13" zoomScale="85" zoomScaleNormal="85" workbookViewId="0">
      <selection activeCell="C22" sqref="C22:C24"/>
    </sheetView>
  </sheetViews>
  <sheetFormatPr defaultRowHeight="15" x14ac:dyDescent="0.25"/>
  <cols>
    <col min="1" max="1" width="11.140625" bestFit="1" customWidth="1"/>
    <col min="2" max="2" width="92.7109375" bestFit="1" customWidth="1"/>
    <col min="3" max="4" width="19" customWidth="1"/>
    <col min="5" max="5" width="77.28515625" customWidth="1"/>
  </cols>
  <sheetData>
    <row r="1" spans="1:10" ht="56.25" customHeight="1" x14ac:dyDescent="0.3">
      <c r="A1" s="40">
        <v>28856</v>
      </c>
      <c r="B1" s="41">
        <v>1</v>
      </c>
      <c r="C1" s="40">
        <v>25695</v>
      </c>
      <c r="D1" s="12" t="s">
        <v>450</v>
      </c>
      <c r="E1" s="46" t="s">
        <v>451</v>
      </c>
    </row>
    <row r="2" spans="1:10" ht="66.599999999999994" x14ac:dyDescent="0.3">
      <c r="A2" s="40">
        <v>42155</v>
      </c>
      <c r="B2" s="41">
        <v>274</v>
      </c>
      <c r="C2">
        <v>3</v>
      </c>
      <c r="D2" s="12" t="s">
        <v>452</v>
      </c>
      <c r="E2" s="47" t="s">
        <v>453</v>
      </c>
    </row>
    <row r="3" spans="1:10" ht="53.45" x14ac:dyDescent="0.3">
      <c r="A3" s="43">
        <v>0</v>
      </c>
      <c r="B3" s="41">
        <v>1</v>
      </c>
      <c r="C3" s="18">
        <v>1</v>
      </c>
      <c r="D3" s="18" t="s">
        <v>454</v>
      </c>
      <c r="E3" s="12" t="s">
        <v>455</v>
      </c>
    </row>
    <row r="4" spans="1:10" ht="76.5" customHeight="1" x14ac:dyDescent="0.3">
      <c r="A4" s="43">
        <v>0</v>
      </c>
      <c r="B4" s="41">
        <v>2</v>
      </c>
      <c r="C4" s="43">
        <v>1</v>
      </c>
      <c r="D4" s="43">
        <v>0</v>
      </c>
      <c r="E4" s="48" t="s">
        <v>456</v>
      </c>
      <c r="F4" s="52" t="s">
        <v>457</v>
      </c>
      <c r="G4" s="53"/>
      <c r="H4" s="53"/>
      <c r="I4" s="38"/>
      <c r="J4" s="38"/>
    </row>
    <row r="5" spans="1:10" ht="53.45" x14ac:dyDescent="0.3">
      <c r="A5" s="43">
        <v>0.9</v>
      </c>
      <c r="B5" s="41"/>
      <c r="C5" s="43"/>
      <c r="D5" s="43"/>
      <c r="E5" s="12" t="s">
        <v>458</v>
      </c>
    </row>
    <row r="6" spans="1:10" ht="14.45" x14ac:dyDescent="0.3">
      <c r="A6" s="44">
        <v>1.5689999999999999E-2</v>
      </c>
      <c r="B6" s="44">
        <v>0.20777999999999999</v>
      </c>
      <c r="C6" s="44">
        <v>-0.17435</v>
      </c>
      <c r="D6" s="43"/>
      <c r="E6" s="12" t="s">
        <v>444</v>
      </c>
    </row>
    <row r="7" spans="1:10" ht="39" x14ac:dyDescent="0.25">
      <c r="A7" s="45" t="s">
        <v>512</v>
      </c>
      <c r="B7" s="49" t="s">
        <v>234</v>
      </c>
      <c r="C7" s="45" t="s">
        <v>387</v>
      </c>
      <c r="D7" s="45"/>
      <c r="E7" s="12" t="s">
        <v>460</v>
      </c>
    </row>
    <row r="8" spans="1:10" ht="40.15" x14ac:dyDescent="0.3">
      <c r="A8" s="43">
        <v>1</v>
      </c>
      <c r="B8" s="43">
        <v>1</v>
      </c>
      <c r="C8" s="45" t="s">
        <v>461</v>
      </c>
      <c r="D8" s="43"/>
      <c r="E8" s="12" t="s">
        <v>462</v>
      </c>
    </row>
    <row r="9" spans="1:10" ht="40.15" x14ac:dyDescent="0.3">
      <c r="A9" s="43">
        <v>1</v>
      </c>
      <c r="B9" s="49">
        <v>20</v>
      </c>
      <c r="C9" s="45" t="s">
        <v>459</v>
      </c>
      <c r="D9" s="45" t="s">
        <v>463</v>
      </c>
      <c r="E9" s="12" t="s">
        <v>464</v>
      </c>
    </row>
    <row r="10" spans="1:10" ht="30" x14ac:dyDescent="0.25">
      <c r="A10" s="42" t="s">
        <v>439</v>
      </c>
      <c r="B10" s="41" t="s">
        <v>513</v>
      </c>
      <c r="C10" s="42" t="s">
        <v>310</v>
      </c>
      <c r="D10" s="43"/>
      <c r="E10" s="1" t="s">
        <v>465</v>
      </c>
    </row>
    <row r="11" spans="1:10" ht="30" x14ac:dyDescent="0.25">
      <c r="A11" s="42" t="s">
        <v>439</v>
      </c>
      <c r="B11" s="41" t="s">
        <v>513</v>
      </c>
      <c r="C11" s="42" t="s">
        <v>308</v>
      </c>
      <c r="D11" s="43"/>
      <c r="E11" s="1" t="s">
        <v>466</v>
      </c>
    </row>
    <row r="12" spans="1:10" ht="30" x14ac:dyDescent="0.25">
      <c r="A12" s="42" t="s">
        <v>439</v>
      </c>
      <c r="B12" s="41" t="s">
        <v>513</v>
      </c>
      <c r="C12" s="42" t="s">
        <v>309</v>
      </c>
      <c r="D12" s="43"/>
      <c r="E12" s="1" t="s">
        <v>467</v>
      </c>
    </row>
    <row r="13" spans="1:10" ht="30" x14ac:dyDescent="0.25">
      <c r="A13" s="42" t="s">
        <v>439</v>
      </c>
      <c r="B13" s="41" t="s">
        <v>513</v>
      </c>
      <c r="C13" s="42" t="s">
        <v>313</v>
      </c>
      <c r="D13" s="43"/>
      <c r="E13" s="1" t="s">
        <v>440</v>
      </c>
    </row>
    <row r="14" spans="1:10" ht="30" x14ac:dyDescent="0.25">
      <c r="A14" s="42" t="s">
        <v>439</v>
      </c>
      <c r="B14" s="41" t="s">
        <v>513</v>
      </c>
      <c r="C14" s="42" t="s">
        <v>314</v>
      </c>
      <c r="D14" s="43"/>
      <c r="E14" s="1" t="s">
        <v>441</v>
      </c>
    </row>
    <row r="15" spans="1:10" ht="30" x14ac:dyDescent="0.25">
      <c r="A15" s="42" t="s">
        <v>439</v>
      </c>
      <c r="B15" s="41" t="s">
        <v>513</v>
      </c>
      <c r="C15" s="42" t="s">
        <v>315</v>
      </c>
      <c r="D15" s="43"/>
      <c r="E15" s="1" t="s">
        <v>442</v>
      </c>
    </row>
    <row r="16" spans="1:10" ht="30" x14ac:dyDescent="0.25">
      <c r="A16" s="42" t="s">
        <v>439</v>
      </c>
      <c r="B16" s="41" t="s">
        <v>513</v>
      </c>
      <c r="C16" s="42" t="s">
        <v>316</v>
      </c>
      <c r="D16" s="43"/>
      <c r="E16" s="1" t="s">
        <v>443</v>
      </c>
    </row>
    <row r="17" spans="1:5" ht="26.25" customHeight="1" x14ac:dyDescent="0.25">
      <c r="A17" s="42" t="s">
        <v>439</v>
      </c>
      <c r="B17" s="41" t="s">
        <v>513</v>
      </c>
      <c r="C17" s="42" t="s">
        <v>311</v>
      </c>
      <c r="D17" s="43"/>
      <c r="E17" s="1" t="s">
        <v>468</v>
      </c>
    </row>
    <row r="18" spans="1:5" ht="26.25" customHeight="1" x14ac:dyDescent="0.25">
      <c r="A18" s="42" t="s">
        <v>439</v>
      </c>
      <c r="B18" s="41" t="s">
        <v>513</v>
      </c>
      <c r="C18" s="43" t="s">
        <v>312</v>
      </c>
      <c r="D18" s="43"/>
      <c r="E18" s="1" t="s">
        <v>469</v>
      </c>
    </row>
    <row r="19" spans="1:5" ht="26.25" customHeight="1" x14ac:dyDescent="0.25">
      <c r="A19" s="42" t="s">
        <v>439</v>
      </c>
      <c r="B19" s="41" t="s">
        <v>513</v>
      </c>
      <c r="C19" s="43" t="s">
        <v>359</v>
      </c>
      <c r="D19" s="43"/>
      <c r="E19" s="1" t="s">
        <v>470</v>
      </c>
    </row>
    <row r="20" spans="1:5" ht="26.25" customHeight="1" x14ac:dyDescent="0.25">
      <c r="A20" s="42" t="s">
        <v>439</v>
      </c>
      <c r="B20" s="41" t="s">
        <v>513</v>
      </c>
      <c r="C20" s="42" t="s">
        <v>306</v>
      </c>
      <c r="D20" s="43"/>
      <c r="E20" s="12" t="s">
        <v>471</v>
      </c>
    </row>
    <row r="21" spans="1:5" ht="26.25" customHeight="1" x14ac:dyDescent="0.25">
      <c r="A21" s="42" t="s">
        <v>439</v>
      </c>
      <c r="B21" s="41" t="s">
        <v>513</v>
      </c>
      <c r="C21" s="42" t="s">
        <v>307</v>
      </c>
      <c r="D21" s="43"/>
      <c r="E21" s="12" t="s">
        <v>472</v>
      </c>
    </row>
    <row r="22" spans="1:5" ht="26.25" customHeight="1" x14ac:dyDescent="0.25">
      <c r="A22" s="13" t="s">
        <v>473</v>
      </c>
      <c r="B22" s="41" t="s">
        <v>514</v>
      </c>
      <c r="C22" s="2" t="s">
        <v>447</v>
      </c>
      <c r="D22" s="2"/>
      <c r="E22" s="12" t="s">
        <v>474</v>
      </c>
    </row>
    <row r="23" spans="1:5" ht="39" x14ac:dyDescent="0.25">
      <c r="A23" s="13" t="s">
        <v>473</v>
      </c>
      <c r="B23" s="41" t="s">
        <v>514</v>
      </c>
      <c r="C23" s="2" t="s">
        <v>448</v>
      </c>
      <c r="D23" s="43"/>
      <c r="E23" s="12" t="s">
        <v>475</v>
      </c>
    </row>
    <row r="24" spans="1:5" ht="39" x14ac:dyDescent="0.25">
      <c r="A24" s="13" t="s">
        <v>473</v>
      </c>
      <c r="B24" s="41" t="s">
        <v>514</v>
      </c>
      <c r="C24" s="2" t="s">
        <v>449</v>
      </c>
      <c r="D24" s="43"/>
      <c r="E24" s="12" t="s">
        <v>476</v>
      </c>
    </row>
    <row r="25" spans="1:5" ht="51.75" x14ac:dyDescent="0.25">
      <c r="A25" s="13" t="s">
        <v>446</v>
      </c>
      <c r="B25" s="41"/>
      <c r="C25" s="43"/>
      <c r="D25" s="43"/>
      <c r="E25" s="12" t="s">
        <v>477</v>
      </c>
    </row>
    <row r="26" spans="1:5" ht="51.75" x14ac:dyDescent="0.25">
      <c r="A26" s="13" t="s">
        <v>446</v>
      </c>
      <c r="B26" s="41"/>
      <c r="C26" s="43"/>
      <c r="D26" s="43"/>
      <c r="E26" s="12" t="s">
        <v>478</v>
      </c>
    </row>
    <row r="27" spans="1:5" ht="39" x14ac:dyDescent="0.25">
      <c r="A27" s="13" t="s">
        <v>446</v>
      </c>
      <c r="B27" s="41"/>
      <c r="C27" s="43"/>
      <c r="D27" s="43"/>
      <c r="E27" s="12" t="s">
        <v>479</v>
      </c>
    </row>
    <row r="28" spans="1:5" ht="39" x14ac:dyDescent="0.25">
      <c r="A28" s="13" t="s">
        <v>446</v>
      </c>
      <c r="B28" s="41"/>
      <c r="C28" s="43"/>
      <c r="D28" s="43"/>
      <c r="E28" s="12" t="s">
        <v>480</v>
      </c>
    </row>
    <row r="29" spans="1:5" ht="39" x14ac:dyDescent="0.25">
      <c r="A29" s="13" t="s">
        <v>446</v>
      </c>
      <c r="B29" s="41"/>
      <c r="C29" s="43"/>
      <c r="D29" s="43"/>
      <c r="E29" s="12" t="s">
        <v>481</v>
      </c>
    </row>
    <row r="30" spans="1:5" ht="39" x14ac:dyDescent="0.25">
      <c r="A30" s="42" t="s">
        <v>473</v>
      </c>
      <c r="B30" s="41" t="s">
        <v>514</v>
      </c>
      <c r="C30" s="13" t="s">
        <v>447</v>
      </c>
      <c r="D30" s="2"/>
      <c r="E30" s="12" t="s">
        <v>482</v>
      </c>
    </row>
    <row r="31" spans="1:5" ht="39" x14ac:dyDescent="0.25">
      <c r="A31" s="42" t="s">
        <v>473</v>
      </c>
      <c r="B31" s="41" t="s">
        <v>514</v>
      </c>
      <c r="C31" s="13" t="s">
        <v>448</v>
      </c>
      <c r="D31" s="43"/>
      <c r="E31" s="12" t="s">
        <v>483</v>
      </c>
    </row>
    <row r="32" spans="1:5" ht="30" x14ac:dyDescent="0.25">
      <c r="A32" s="43">
        <v>1</v>
      </c>
      <c r="B32" s="41" t="s">
        <v>515</v>
      </c>
      <c r="C32" s="43"/>
      <c r="D32" s="43"/>
      <c r="E32" s="1" t="s">
        <v>484</v>
      </c>
    </row>
    <row r="33" spans="1:5" ht="45" x14ac:dyDescent="0.25">
      <c r="A33" s="13" t="s">
        <v>509</v>
      </c>
      <c r="B33" s="41" t="s">
        <v>518</v>
      </c>
      <c r="C33" s="43"/>
      <c r="D33" s="43"/>
      <c r="E33" s="1" t="s">
        <v>445</v>
      </c>
    </row>
    <row r="34" spans="1:5" ht="39" x14ac:dyDescent="0.25">
      <c r="A34" s="13" t="s">
        <v>509</v>
      </c>
      <c r="B34" s="41" t="s">
        <v>517</v>
      </c>
      <c r="C34" s="43"/>
      <c r="D34" s="43"/>
      <c r="E34" s="12" t="s">
        <v>485</v>
      </c>
    </row>
    <row r="35" spans="1:5" ht="51.75" x14ac:dyDescent="0.25">
      <c r="A35" s="13" t="s">
        <v>507</v>
      </c>
      <c r="B35" s="13" t="s">
        <v>507</v>
      </c>
      <c r="C35" s="45" t="s">
        <v>459</v>
      </c>
      <c r="D35" s="45"/>
      <c r="E35" s="12" t="s">
        <v>487</v>
      </c>
    </row>
    <row r="36" spans="1:5" ht="39" x14ac:dyDescent="0.25">
      <c r="A36" s="13" t="s">
        <v>473</v>
      </c>
      <c r="B36" s="41" t="s">
        <v>516</v>
      </c>
      <c r="C36" s="2" t="s">
        <v>508</v>
      </c>
      <c r="D36" s="2"/>
      <c r="E36" s="12" t="s">
        <v>488</v>
      </c>
    </row>
    <row r="37" spans="1:5" ht="39" x14ac:dyDescent="0.25">
      <c r="A37" s="13" t="s">
        <v>486</v>
      </c>
      <c r="B37" s="41" t="s">
        <v>516</v>
      </c>
      <c r="C37" s="2" t="s">
        <v>497</v>
      </c>
      <c r="D37" s="2"/>
      <c r="E37" s="12" t="s">
        <v>489</v>
      </c>
    </row>
    <row r="38" spans="1:5" ht="39" x14ac:dyDescent="0.25">
      <c r="A38" s="13" t="s">
        <v>473</v>
      </c>
      <c r="B38" s="41" t="s">
        <v>516</v>
      </c>
      <c r="C38" s="2" t="s">
        <v>499</v>
      </c>
      <c r="D38" s="2"/>
      <c r="E38" s="12" t="s">
        <v>490</v>
      </c>
    </row>
    <row r="39" spans="1:5" ht="39" x14ac:dyDescent="0.25">
      <c r="A39" s="13" t="s">
        <v>473</v>
      </c>
      <c r="B39" s="41" t="s">
        <v>516</v>
      </c>
      <c r="C39" s="2" t="s">
        <v>500</v>
      </c>
      <c r="D39" s="2"/>
      <c r="E39" s="12" t="s">
        <v>491</v>
      </c>
    </row>
    <row r="40" spans="1:5" ht="51.75" x14ac:dyDescent="0.25">
      <c r="A40" s="13" t="s">
        <v>473</v>
      </c>
      <c r="B40" s="41" t="s">
        <v>516</v>
      </c>
      <c r="C40" s="2" t="s">
        <v>498</v>
      </c>
      <c r="D40" s="2"/>
      <c r="E40" s="12" t="s">
        <v>492</v>
      </c>
    </row>
    <row r="41" spans="1:5" ht="51.75" x14ac:dyDescent="0.25">
      <c r="A41" s="13" t="s">
        <v>446</v>
      </c>
      <c r="B41" s="41" t="s">
        <v>516</v>
      </c>
      <c r="C41" s="2" t="s">
        <v>501</v>
      </c>
      <c r="D41" s="2"/>
      <c r="E41" s="12" t="s">
        <v>493</v>
      </c>
    </row>
    <row r="42" spans="1:5" ht="39" x14ac:dyDescent="0.25">
      <c r="A42" s="13" t="s">
        <v>446</v>
      </c>
      <c r="B42" s="41" t="s">
        <v>516</v>
      </c>
      <c r="C42" s="2" t="s">
        <v>502</v>
      </c>
      <c r="D42" s="2"/>
      <c r="E42" s="12" t="s">
        <v>494</v>
      </c>
    </row>
    <row r="43" spans="1:5" ht="39" x14ac:dyDescent="0.25">
      <c r="A43" s="13" t="s">
        <v>473</v>
      </c>
      <c r="B43" s="41" t="s">
        <v>516</v>
      </c>
      <c r="C43" s="2" t="s">
        <v>505</v>
      </c>
      <c r="D43" s="2"/>
      <c r="E43" s="12" t="s">
        <v>495</v>
      </c>
    </row>
    <row r="44" spans="1:5" ht="39" x14ac:dyDescent="0.25">
      <c r="A44" s="13" t="s">
        <v>446</v>
      </c>
      <c r="B44" s="41" t="s">
        <v>516</v>
      </c>
      <c r="C44" s="2" t="s">
        <v>506</v>
      </c>
      <c r="D44" s="2"/>
      <c r="E44" s="12" t="s">
        <v>496</v>
      </c>
    </row>
  </sheetData>
  <mergeCells count="1">
    <mergeCell ref="F4:H4"/>
  </mergeCells>
  <dataValidations count="7">
    <dataValidation type="list" allowBlank="1" showInputMessage="1" showErrorMessage="1" sqref="A36:A37">
      <formula1>"None, XLS, CSF CSV, CSF TAB ,DVF SPACE, DVF CSV, DVF TAB, CDT CSV, CDT TAB ,CDF CSV,CDF TAB"</formula1>
    </dataValidation>
    <dataValidation type="list" allowBlank="1" showInputMessage="1" showErrorMessage="1" sqref="A22:A29 A38:A44">
      <formula1>"None, XLS, NEVADA, CSF CSV, CSF TAB ,DVF SPACE, DVF CSV, DVF TAB, CDT CSV, CDT TAB ,CDF CSV,CDF TAB"</formula1>
    </dataValidation>
    <dataValidation type="list" allowBlank="1" showInputMessage="1" showErrorMessage="1" sqref="A35:B35">
      <formula1>"None, CSF CSV, CSF TAB ,DVF SPACE, DVF CSV, DVF TAB, CDT CSV, CDT TAB ,CDF CSV,CDF TAB"</formula1>
    </dataValidation>
    <dataValidation type="list" allowBlank="1" showInputMessage="1" showErrorMessage="1" sqref="A33">
      <formula1>"NEVADA,IDAHO,NEW MEXICO,TAB,CSV"</formula1>
    </dataValidation>
    <dataValidation type="list" allowBlank="1" showInputMessage="1" showErrorMessage="1" sqref="A34">
      <formula1>"ORIGINAL,TAB,CSV"</formula1>
    </dataValidation>
    <dataValidation type="list" allowBlank="1" showInputMessage="1" showErrorMessage="1" sqref="A10:A19">
      <formula1>"Original, CSV, TAB, XLS"</formula1>
    </dataValidation>
    <dataValidation type="list" allowBlank="1" showInputMessage="1" showErrorMessage="1" sqref="A21">
      <formula1>"NONE,CSV,TAB,XLS"</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F51"/>
  <sheetViews>
    <sheetView zoomScale="85" zoomScaleNormal="85" workbookViewId="0">
      <pane ySplit="1" topLeftCell="A2" activePane="bottomLeft" state="frozen"/>
      <selection pane="bottomLeft" activeCell="H19" sqref="H19"/>
    </sheetView>
  </sheetViews>
  <sheetFormatPr defaultRowHeight="15" x14ac:dyDescent="0.25"/>
  <cols>
    <col min="1" max="1" width="12.140625" customWidth="1"/>
    <col min="2" max="2" width="27.85546875" customWidth="1"/>
    <col min="3" max="3" width="10.28515625" customWidth="1"/>
    <col min="4" max="4" width="30.85546875" customWidth="1"/>
    <col min="5" max="5" width="11.42578125" customWidth="1"/>
    <col min="6" max="6" width="9.42578125" customWidth="1"/>
  </cols>
  <sheetData>
    <row r="1" spans="1:6" ht="51.75" x14ac:dyDescent="0.25">
      <c r="A1" s="3" t="s">
        <v>26</v>
      </c>
      <c r="B1" s="3" t="s">
        <v>27</v>
      </c>
      <c r="C1" s="3" t="s">
        <v>28</v>
      </c>
      <c r="D1" s="3" t="s">
        <v>29</v>
      </c>
      <c r="E1" s="3" t="s">
        <v>30</v>
      </c>
      <c r="F1" s="3" t="s">
        <v>31</v>
      </c>
    </row>
    <row r="2" spans="1:6" x14ac:dyDescent="0.25">
      <c r="A2" s="4" t="s">
        <v>380</v>
      </c>
      <c r="B2" s="4" t="s">
        <v>380</v>
      </c>
      <c r="C2" s="4" t="s">
        <v>380</v>
      </c>
      <c r="D2" s="4" t="s">
        <v>380</v>
      </c>
      <c r="E2" s="4" t="s">
        <v>380</v>
      </c>
      <c r="F2" s="9">
        <v>1</v>
      </c>
    </row>
    <row r="3" spans="1:6" x14ac:dyDescent="0.25">
      <c r="A3" s="4"/>
      <c r="B3" s="2"/>
      <c r="C3" s="1"/>
      <c r="D3" s="2"/>
      <c r="E3" s="13"/>
      <c r="F3" s="9"/>
    </row>
    <row r="4" spans="1:6" x14ac:dyDescent="0.25">
      <c r="A4" s="4"/>
      <c r="B4" s="2"/>
      <c r="C4" s="1"/>
      <c r="D4" s="2"/>
      <c r="E4" s="13"/>
      <c r="F4" s="9"/>
    </row>
    <row r="5" spans="1:6" x14ac:dyDescent="0.25">
      <c r="A5" s="4"/>
      <c r="B5" s="2"/>
      <c r="C5" s="1"/>
      <c r="D5" s="2"/>
      <c r="E5" s="13"/>
      <c r="F5" s="9"/>
    </row>
    <row r="6" spans="1:6" x14ac:dyDescent="0.25">
      <c r="A6" s="4"/>
      <c r="B6" s="2"/>
      <c r="C6" s="1"/>
      <c r="D6" s="2"/>
      <c r="E6" s="13"/>
      <c r="F6" s="9"/>
    </row>
    <row r="7" spans="1:6" x14ac:dyDescent="0.25">
      <c r="A7" s="4"/>
      <c r="B7" s="2"/>
      <c r="C7" s="1"/>
      <c r="D7" s="2"/>
      <c r="E7" s="13"/>
      <c r="F7" s="9"/>
    </row>
    <row r="8" spans="1:6" x14ac:dyDescent="0.25">
      <c r="A8" s="4"/>
      <c r="B8" s="2"/>
      <c r="C8" s="1"/>
      <c r="D8" s="2"/>
      <c r="E8" s="13"/>
      <c r="F8" s="9"/>
    </row>
    <row r="9" spans="1:6" x14ac:dyDescent="0.25">
      <c r="A9" s="4"/>
      <c r="B9" s="2"/>
      <c r="C9" s="1"/>
      <c r="D9" s="2"/>
      <c r="E9" s="13"/>
      <c r="F9" s="9"/>
    </row>
    <row r="10" spans="1:6" x14ac:dyDescent="0.25">
      <c r="A10" s="4"/>
      <c r="B10" s="2"/>
      <c r="C10" s="1"/>
      <c r="D10" s="2"/>
      <c r="E10" s="13"/>
      <c r="F10" s="9"/>
    </row>
    <row r="11" spans="1:6" x14ac:dyDescent="0.25">
      <c r="A11" s="4"/>
      <c r="B11" s="2"/>
      <c r="C11" s="1"/>
      <c r="D11" s="2"/>
      <c r="E11" s="13"/>
      <c r="F11" s="9"/>
    </row>
    <row r="12" spans="1:6" x14ac:dyDescent="0.25">
      <c r="A12" s="4"/>
      <c r="B12" s="2"/>
      <c r="C12" s="1"/>
      <c r="D12" s="2"/>
      <c r="E12" s="13"/>
      <c r="F12" s="9"/>
    </row>
    <row r="13" spans="1:6" x14ac:dyDescent="0.25">
      <c r="A13" s="4"/>
      <c r="B13" s="2"/>
      <c r="C13" s="1"/>
      <c r="D13" s="2"/>
      <c r="E13" s="13"/>
      <c r="F13" s="9"/>
    </row>
    <row r="14" spans="1:6" x14ac:dyDescent="0.25">
      <c r="A14" s="4"/>
      <c r="B14" s="2"/>
      <c r="C14" s="1"/>
      <c r="D14" s="2"/>
      <c r="E14" s="13"/>
      <c r="F14" s="9"/>
    </row>
    <row r="15" spans="1:6" x14ac:dyDescent="0.25">
      <c r="A15" s="4"/>
      <c r="B15" s="2"/>
      <c r="C15" s="1"/>
      <c r="D15" s="2"/>
      <c r="E15" s="13"/>
      <c r="F15" s="9"/>
    </row>
    <row r="16" spans="1:6" x14ac:dyDescent="0.25">
      <c r="A16" s="4"/>
      <c r="B16" s="2"/>
      <c r="C16" s="1"/>
      <c r="D16" s="2"/>
      <c r="E16" s="13"/>
      <c r="F16" s="9"/>
    </row>
    <row r="17" spans="1:6" x14ac:dyDescent="0.25">
      <c r="A17" s="4"/>
      <c r="B17" s="2"/>
      <c r="C17" s="1"/>
      <c r="D17" s="2"/>
      <c r="E17" s="13"/>
      <c r="F17" s="9"/>
    </row>
    <row r="18" spans="1:6" x14ac:dyDescent="0.25">
      <c r="A18" s="4"/>
      <c r="B18" s="2"/>
      <c r="C18" s="1"/>
      <c r="D18" s="2"/>
      <c r="E18" s="13"/>
      <c r="F18" s="9"/>
    </row>
    <row r="19" spans="1:6" x14ac:dyDescent="0.25">
      <c r="A19" s="4"/>
      <c r="B19" s="2"/>
      <c r="C19" s="1"/>
      <c r="D19" s="2"/>
      <c r="E19" s="13"/>
      <c r="F19" s="9"/>
    </row>
    <row r="20" spans="1:6" x14ac:dyDescent="0.25">
      <c r="A20" s="4"/>
      <c r="B20" s="2"/>
      <c r="C20" s="1"/>
      <c r="D20" s="2"/>
      <c r="E20" s="13"/>
      <c r="F20" s="9"/>
    </row>
    <row r="21" spans="1:6" x14ac:dyDescent="0.25">
      <c r="A21" s="4"/>
      <c r="B21" s="2"/>
      <c r="C21" s="1"/>
      <c r="D21" s="2"/>
      <c r="E21" s="13"/>
      <c r="F21" s="9"/>
    </row>
    <row r="22" spans="1:6" x14ac:dyDescent="0.25">
      <c r="A22" s="4"/>
      <c r="B22" s="2"/>
      <c r="C22" s="1"/>
      <c r="D22" s="2"/>
      <c r="E22" s="13"/>
      <c r="F22" s="9"/>
    </row>
    <row r="23" spans="1:6" x14ac:dyDescent="0.25">
      <c r="A23" s="4"/>
      <c r="B23" s="2"/>
      <c r="C23" s="1"/>
      <c r="D23" s="2"/>
      <c r="E23" s="13"/>
      <c r="F23" s="9"/>
    </row>
    <row r="24" spans="1:6" x14ac:dyDescent="0.25">
      <c r="A24" s="4"/>
      <c r="B24" s="2"/>
      <c r="C24" s="1"/>
      <c r="D24" s="2"/>
      <c r="E24" s="13"/>
      <c r="F24" s="9"/>
    </row>
    <row r="25" spans="1:6" x14ac:dyDescent="0.25">
      <c r="A25" s="4"/>
      <c r="B25" s="2"/>
      <c r="C25" s="1"/>
      <c r="D25" s="2"/>
      <c r="E25" s="13"/>
      <c r="F25" s="9"/>
    </row>
    <row r="26" spans="1:6" x14ac:dyDescent="0.25">
      <c r="A26" s="4"/>
      <c r="B26" s="2"/>
      <c r="C26" s="1"/>
      <c r="D26" s="2"/>
      <c r="E26" s="13"/>
      <c r="F26" s="9"/>
    </row>
    <row r="27" spans="1:6" x14ac:dyDescent="0.25">
      <c r="A27" s="4"/>
      <c r="B27" s="2"/>
      <c r="C27" s="1"/>
      <c r="D27" s="2"/>
      <c r="E27" s="13"/>
      <c r="F27" s="9"/>
    </row>
    <row r="28" spans="1:6" x14ac:dyDescent="0.25">
      <c r="A28" s="4"/>
      <c r="B28" s="2"/>
      <c r="C28" s="1"/>
      <c r="D28" s="2"/>
      <c r="E28" s="13"/>
      <c r="F28" s="9"/>
    </row>
    <row r="29" spans="1:6" x14ac:dyDescent="0.25">
      <c r="A29" s="4"/>
      <c r="B29" s="2"/>
      <c r="C29" s="1"/>
      <c r="D29" s="2"/>
      <c r="E29" s="13"/>
      <c r="F29" s="9"/>
    </row>
    <row r="30" spans="1:6" x14ac:dyDescent="0.25">
      <c r="A30" s="4"/>
      <c r="B30" s="2"/>
      <c r="C30" s="1"/>
      <c r="D30" s="2"/>
      <c r="E30" s="13"/>
      <c r="F30" s="9"/>
    </row>
    <row r="31" spans="1:6" x14ac:dyDescent="0.25">
      <c r="A31" s="4"/>
      <c r="B31" s="2"/>
      <c r="C31" s="1"/>
      <c r="D31" s="2"/>
      <c r="E31" s="13"/>
      <c r="F31" s="9"/>
    </row>
    <row r="32" spans="1:6" x14ac:dyDescent="0.25">
      <c r="A32" s="4"/>
      <c r="B32" s="2"/>
      <c r="C32" s="1"/>
      <c r="D32" s="2"/>
      <c r="E32" s="13"/>
      <c r="F32" s="9"/>
    </row>
    <row r="33" spans="1:6" x14ac:dyDescent="0.25">
      <c r="A33" s="4"/>
      <c r="B33" s="2"/>
      <c r="C33" s="1"/>
      <c r="D33" s="2"/>
      <c r="E33" s="13"/>
      <c r="F33" s="9"/>
    </row>
    <row r="34" spans="1:6" x14ac:dyDescent="0.25">
      <c r="A34" s="4"/>
      <c r="B34" s="2"/>
      <c r="C34" s="1"/>
      <c r="D34" s="2"/>
      <c r="E34" s="13"/>
      <c r="F34" s="9"/>
    </row>
    <row r="35" spans="1:6" x14ac:dyDescent="0.25">
      <c r="A35" s="4"/>
      <c r="B35" s="2"/>
      <c r="C35" s="1"/>
      <c r="D35" s="2"/>
      <c r="E35" s="13"/>
      <c r="F35" s="9"/>
    </row>
    <row r="36" spans="1:6" x14ac:dyDescent="0.25">
      <c r="A36" s="4"/>
      <c r="B36" s="2"/>
      <c r="C36" s="1"/>
      <c r="D36" s="2"/>
      <c r="E36" s="13"/>
      <c r="F36" s="9"/>
    </row>
    <row r="37" spans="1:6" x14ac:dyDescent="0.25">
      <c r="A37" s="4"/>
      <c r="B37" s="2"/>
      <c r="C37" s="1"/>
      <c r="D37" s="2"/>
      <c r="E37" s="13"/>
      <c r="F37" s="9"/>
    </row>
    <row r="38" spans="1:6" x14ac:dyDescent="0.25">
      <c r="A38" s="4"/>
      <c r="B38" s="2"/>
      <c r="C38" s="1"/>
      <c r="D38" s="2"/>
      <c r="E38" s="13"/>
      <c r="F38" s="9"/>
    </row>
    <row r="39" spans="1:6" x14ac:dyDescent="0.25">
      <c r="A39" s="4"/>
      <c r="B39" s="2"/>
      <c r="C39" s="1"/>
      <c r="D39" s="2"/>
      <c r="E39" s="13"/>
      <c r="F39" s="9"/>
    </row>
    <row r="40" spans="1:6" x14ac:dyDescent="0.25">
      <c r="A40" s="4"/>
      <c r="B40" s="2"/>
      <c r="C40" s="1"/>
      <c r="D40" s="2"/>
      <c r="E40" s="13"/>
      <c r="F40" s="9"/>
    </row>
    <row r="41" spans="1:6" x14ac:dyDescent="0.25">
      <c r="A41" s="4"/>
      <c r="B41" s="2"/>
      <c r="C41" s="1"/>
      <c r="D41" s="2"/>
      <c r="E41" s="13"/>
      <c r="F41" s="9"/>
    </row>
    <row r="42" spans="1:6" x14ac:dyDescent="0.25">
      <c r="A42" s="4"/>
      <c r="B42" s="2"/>
      <c r="C42" s="1"/>
      <c r="D42" s="2"/>
      <c r="E42" s="13"/>
      <c r="F42" s="9"/>
    </row>
    <row r="43" spans="1:6" x14ac:dyDescent="0.25">
      <c r="A43" s="4"/>
      <c r="B43" s="2"/>
      <c r="C43" s="1"/>
      <c r="D43" s="2"/>
      <c r="E43" s="13"/>
      <c r="F43" s="9"/>
    </row>
    <row r="44" spans="1:6" x14ac:dyDescent="0.25">
      <c r="A44" s="4"/>
      <c r="B44" s="2"/>
      <c r="C44" s="1"/>
      <c r="D44" s="2"/>
      <c r="E44" s="13"/>
      <c r="F44" s="9"/>
    </row>
    <row r="45" spans="1:6" x14ac:dyDescent="0.25">
      <c r="A45" s="4"/>
      <c r="B45" s="2"/>
      <c r="C45" s="1"/>
      <c r="D45" s="2"/>
      <c r="E45" s="13"/>
      <c r="F45" s="9"/>
    </row>
    <row r="46" spans="1:6" x14ac:dyDescent="0.25">
      <c r="A46" s="4"/>
      <c r="B46" s="2"/>
      <c r="C46" s="1"/>
      <c r="D46" s="2"/>
      <c r="E46" s="13"/>
      <c r="F46" s="9"/>
    </row>
    <row r="47" spans="1:6" x14ac:dyDescent="0.25">
      <c r="A47" s="4"/>
      <c r="B47" s="2"/>
      <c r="C47" s="1"/>
      <c r="D47" s="2"/>
      <c r="E47" s="13"/>
      <c r="F47" s="9"/>
    </row>
    <row r="48" spans="1:6" x14ac:dyDescent="0.25">
      <c r="A48" s="4"/>
      <c r="B48" s="2"/>
      <c r="C48" s="1"/>
      <c r="D48" s="2"/>
      <c r="E48" s="13"/>
      <c r="F48" s="9"/>
    </row>
    <row r="49" spans="1:6" x14ac:dyDescent="0.25">
      <c r="A49" s="4"/>
      <c r="B49" s="2"/>
      <c r="C49" s="1"/>
      <c r="D49" s="2"/>
      <c r="E49" s="13"/>
      <c r="F49" s="9"/>
    </row>
    <row r="50" spans="1:6" x14ac:dyDescent="0.25">
      <c r="A50" s="4"/>
      <c r="B50" s="2"/>
      <c r="C50" s="1"/>
      <c r="D50" s="2"/>
      <c r="E50" s="13"/>
      <c r="F50" s="9"/>
    </row>
    <row r="51" spans="1:6" x14ac:dyDescent="0.25">
      <c r="A51" s="4"/>
      <c r="B51" s="2"/>
      <c r="C51" s="1"/>
      <c r="D51" s="2"/>
      <c r="E51" s="13"/>
      <c r="F51" s="9"/>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I89"/>
  <sheetViews>
    <sheetView zoomScaleNormal="100" workbookViewId="0">
      <pane ySplit="1" topLeftCell="A2" activePane="bottomLeft" state="frozen"/>
      <selection activeCell="A4" sqref="A4:XFD5"/>
      <selection pane="bottomLeft" activeCell="B2" sqref="B2:B45"/>
    </sheetView>
  </sheetViews>
  <sheetFormatPr defaultRowHeight="15" x14ac:dyDescent="0.25"/>
  <cols>
    <col min="1" max="1" width="7.42578125" customWidth="1"/>
    <col min="2" max="2" width="20.85546875" customWidth="1"/>
    <col min="3" max="3" width="34.5703125" customWidth="1"/>
    <col min="4" max="4" width="10.42578125" customWidth="1"/>
    <col min="5" max="5" width="9.28515625" customWidth="1"/>
    <col min="6" max="7" width="9.85546875" customWidth="1"/>
  </cols>
  <sheetData>
    <row r="1" spans="1:9" ht="45" x14ac:dyDescent="0.25">
      <c r="A1" t="s">
        <v>19</v>
      </c>
      <c r="B1" s="38" t="s">
        <v>10</v>
      </c>
      <c r="C1" t="s">
        <v>20</v>
      </c>
      <c r="D1" s="10" t="s">
        <v>21</v>
      </c>
      <c r="E1" s="10" t="s">
        <v>22</v>
      </c>
      <c r="F1" s="10" t="s">
        <v>23</v>
      </c>
      <c r="G1" s="38" t="s">
        <v>381</v>
      </c>
      <c r="H1" s="10" t="s">
        <v>24</v>
      </c>
      <c r="I1" s="38" t="s">
        <v>382</v>
      </c>
    </row>
    <row r="2" spans="1:9" ht="14.45" x14ac:dyDescent="0.3">
      <c r="A2">
        <v>9999</v>
      </c>
      <c r="B2" t="s">
        <v>510</v>
      </c>
      <c r="C2" t="s">
        <v>388</v>
      </c>
      <c r="D2" s="37">
        <v>1080.152607223931</v>
      </c>
      <c r="E2">
        <v>3</v>
      </c>
      <c r="F2">
        <v>1</v>
      </c>
      <c r="G2">
        <v>1</v>
      </c>
      <c r="H2">
        <v>12</v>
      </c>
      <c r="I2">
        <v>31</v>
      </c>
    </row>
    <row r="3" spans="1:9" ht="14.45" x14ac:dyDescent="0.3">
      <c r="A3">
        <v>9999</v>
      </c>
      <c r="B3" t="s">
        <v>510</v>
      </c>
      <c r="C3" t="s">
        <v>417</v>
      </c>
      <c r="D3" s="37">
        <v>23.777671918262815</v>
      </c>
      <c r="E3">
        <v>13</v>
      </c>
      <c r="F3">
        <v>10</v>
      </c>
      <c r="G3">
        <v>1</v>
      </c>
      <c r="H3">
        <v>12</v>
      </c>
      <c r="I3">
        <v>31</v>
      </c>
    </row>
    <row r="4" spans="1:9" ht="14.45" x14ac:dyDescent="0.3">
      <c r="A4">
        <v>9999</v>
      </c>
      <c r="B4" t="s">
        <v>510</v>
      </c>
      <c r="C4" t="s">
        <v>418</v>
      </c>
      <c r="D4" s="37">
        <v>23.777671918262815</v>
      </c>
      <c r="E4">
        <v>13</v>
      </c>
      <c r="F4">
        <v>1</v>
      </c>
      <c r="G4">
        <v>1</v>
      </c>
      <c r="H4">
        <v>7</v>
      </c>
      <c r="I4">
        <v>3</v>
      </c>
    </row>
    <row r="5" spans="1:9" ht="14.45" x14ac:dyDescent="0.3">
      <c r="A5">
        <v>9999</v>
      </c>
      <c r="B5" t="s">
        <v>510</v>
      </c>
      <c r="C5" t="s">
        <v>419</v>
      </c>
      <c r="D5" s="37">
        <v>722.95861675607034</v>
      </c>
      <c r="E5">
        <v>40</v>
      </c>
      <c r="F5">
        <v>10</v>
      </c>
      <c r="G5">
        <v>1</v>
      </c>
      <c r="H5">
        <v>12</v>
      </c>
      <c r="I5">
        <v>31</v>
      </c>
    </row>
    <row r="6" spans="1:9" ht="14.45" x14ac:dyDescent="0.3">
      <c r="A6">
        <v>9999</v>
      </c>
      <c r="B6" t="s">
        <v>510</v>
      </c>
      <c r="C6" t="s">
        <v>420</v>
      </c>
      <c r="D6" s="37">
        <v>722.95861675607034</v>
      </c>
      <c r="E6">
        <v>40</v>
      </c>
      <c r="F6">
        <v>1</v>
      </c>
      <c r="G6">
        <v>1</v>
      </c>
      <c r="H6">
        <v>6</v>
      </c>
      <c r="I6">
        <v>6</v>
      </c>
    </row>
    <row r="7" spans="1:9" ht="14.45" x14ac:dyDescent="0.3">
      <c r="A7">
        <v>9999</v>
      </c>
      <c r="B7" t="s">
        <v>510</v>
      </c>
      <c r="C7" t="s">
        <v>389</v>
      </c>
      <c r="D7" s="37">
        <v>4365.4920119750241</v>
      </c>
      <c r="E7">
        <v>7</v>
      </c>
      <c r="F7">
        <v>1</v>
      </c>
      <c r="G7">
        <v>1</v>
      </c>
      <c r="H7">
        <v>12</v>
      </c>
      <c r="I7">
        <v>31</v>
      </c>
    </row>
    <row r="8" spans="1:9" ht="14.45" x14ac:dyDescent="0.3">
      <c r="A8">
        <v>9999</v>
      </c>
      <c r="B8" t="s">
        <v>510</v>
      </c>
      <c r="C8" t="s">
        <v>119</v>
      </c>
      <c r="D8" s="37">
        <v>6976.1555055951503</v>
      </c>
      <c r="E8">
        <v>58</v>
      </c>
      <c r="F8">
        <v>1</v>
      </c>
      <c r="G8">
        <v>1</v>
      </c>
      <c r="H8">
        <v>12</v>
      </c>
      <c r="I8">
        <v>31</v>
      </c>
    </row>
    <row r="9" spans="1:9" ht="14.45" x14ac:dyDescent="0.3">
      <c r="A9">
        <v>9999</v>
      </c>
      <c r="B9" t="s">
        <v>510</v>
      </c>
      <c r="C9" t="s">
        <v>421</v>
      </c>
      <c r="D9" s="37">
        <v>0</v>
      </c>
      <c r="E9">
        <v>11</v>
      </c>
      <c r="F9">
        <v>10</v>
      </c>
      <c r="G9">
        <v>1</v>
      </c>
      <c r="H9">
        <v>12</v>
      </c>
      <c r="I9">
        <v>31</v>
      </c>
    </row>
    <row r="10" spans="1:9" ht="14.45" x14ac:dyDescent="0.3">
      <c r="A10">
        <v>9999</v>
      </c>
      <c r="B10" t="s">
        <v>510</v>
      </c>
      <c r="C10" t="s">
        <v>422</v>
      </c>
      <c r="D10" s="37">
        <v>0</v>
      </c>
      <c r="E10">
        <v>11</v>
      </c>
      <c r="F10">
        <v>1</v>
      </c>
      <c r="G10">
        <v>1</v>
      </c>
      <c r="H10">
        <v>6</v>
      </c>
      <c r="I10">
        <v>16</v>
      </c>
    </row>
    <row r="11" spans="1:9" ht="14.45" x14ac:dyDescent="0.3">
      <c r="A11">
        <v>9999</v>
      </c>
      <c r="B11" t="s">
        <v>510</v>
      </c>
      <c r="C11" t="s">
        <v>390</v>
      </c>
      <c r="D11" s="37">
        <v>0</v>
      </c>
      <c r="E11">
        <v>60</v>
      </c>
      <c r="F11">
        <v>6</v>
      </c>
      <c r="G11">
        <v>17</v>
      </c>
      <c r="H11">
        <v>10</v>
      </c>
      <c r="I11">
        <v>24</v>
      </c>
    </row>
    <row r="12" spans="1:9" ht="14.45" x14ac:dyDescent="0.3">
      <c r="A12">
        <v>9999</v>
      </c>
      <c r="B12" t="s">
        <v>510</v>
      </c>
      <c r="C12" t="s">
        <v>391</v>
      </c>
      <c r="D12" s="37">
        <v>67.190446389817993</v>
      </c>
      <c r="E12">
        <v>11</v>
      </c>
      <c r="F12">
        <v>1</v>
      </c>
      <c r="G12">
        <v>1</v>
      </c>
      <c r="H12">
        <v>6</v>
      </c>
      <c r="I12">
        <v>22</v>
      </c>
    </row>
    <row r="13" spans="1:9" ht="14.45" x14ac:dyDescent="0.3">
      <c r="A13">
        <v>9999</v>
      </c>
      <c r="B13" t="s">
        <v>510</v>
      </c>
      <c r="C13" t="s">
        <v>392</v>
      </c>
      <c r="D13" s="37">
        <v>67.190446389817993</v>
      </c>
      <c r="E13">
        <v>7</v>
      </c>
      <c r="F13">
        <v>6</v>
      </c>
      <c r="G13">
        <v>23</v>
      </c>
      <c r="H13">
        <v>12</v>
      </c>
      <c r="I13">
        <v>31</v>
      </c>
    </row>
    <row r="14" spans="1:9" ht="14.45" x14ac:dyDescent="0.3">
      <c r="A14">
        <v>9999</v>
      </c>
      <c r="B14" t="s">
        <v>510</v>
      </c>
      <c r="C14" t="s">
        <v>393</v>
      </c>
      <c r="D14" s="37">
        <v>830.3500214273206</v>
      </c>
      <c r="E14">
        <v>13</v>
      </c>
      <c r="F14">
        <v>10</v>
      </c>
      <c r="G14">
        <v>1</v>
      </c>
      <c r="H14">
        <v>12</v>
      </c>
      <c r="I14">
        <v>31</v>
      </c>
    </row>
    <row r="15" spans="1:9" ht="14.45" x14ac:dyDescent="0.3">
      <c r="A15">
        <v>9999</v>
      </c>
      <c r="B15" t="s">
        <v>510</v>
      </c>
      <c r="C15" t="s">
        <v>394</v>
      </c>
      <c r="D15" s="37">
        <v>830.3500214273206</v>
      </c>
      <c r="E15">
        <v>13</v>
      </c>
      <c r="F15">
        <v>1</v>
      </c>
      <c r="G15">
        <v>1</v>
      </c>
      <c r="H15">
        <v>7</v>
      </c>
      <c r="I15">
        <v>3</v>
      </c>
    </row>
    <row r="16" spans="1:9" ht="14.45" x14ac:dyDescent="0.3">
      <c r="A16">
        <v>9999</v>
      </c>
      <c r="B16" t="s">
        <v>510</v>
      </c>
      <c r="C16" t="s">
        <v>395</v>
      </c>
      <c r="D16" s="37">
        <v>830.3500214273206</v>
      </c>
      <c r="E16">
        <v>7</v>
      </c>
      <c r="F16">
        <v>6</v>
      </c>
      <c r="G16">
        <v>17</v>
      </c>
      <c r="H16">
        <v>12</v>
      </c>
      <c r="I16">
        <v>31</v>
      </c>
    </row>
    <row r="17" spans="1:9" ht="14.45" x14ac:dyDescent="0.3">
      <c r="A17">
        <v>9999</v>
      </c>
      <c r="B17" t="s">
        <v>510</v>
      </c>
      <c r="C17" t="s">
        <v>396</v>
      </c>
      <c r="D17" s="37">
        <v>677.89857394760588</v>
      </c>
      <c r="E17">
        <v>13</v>
      </c>
      <c r="F17">
        <v>10</v>
      </c>
      <c r="G17">
        <v>1</v>
      </c>
      <c r="H17">
        <v>12</v>
      </c>
      <c r="I17">
        <v>31</v>
      </c>
    </row>
    <row r="18" spans="1:9" ht="14.45" x14ac:dyDescent="0.3">
      <c r="A18">
        <v>9999</v>
      </c>
      <c r="B18" t="s">
        <v>510</v>
      </c>
      <c r="C18" t="s">
        <v>397</v>
      </c>
      <c r="D18" s="37">
        <v>677.89857394760588</v>
      </c>
      <c r="E18">
        <v>13</v>
      </c>
      <c r="F18">
        <v>1</v>
      </c>
      <c r="G18">
        <v>1</v>
      </c>
      <c r="H18">
        <v>7</v>
      </c>
      <c r="I18">
        <v>3</v>
      </c>
    </row>
    <row r="19" spans="1:9" ht="14.45" x14ac:dyDescent="0.3">
      <c r="A19">
        <v>9999</v>
      </c>
      <c r="B19" t="s">
        <v>510</v>
      </c>
      <c r="C19" t="s">
        <v>398</v>
      </c>
      <c r="D19" s="37">
        <v>677.89857394760588</v>
      </c>
      <c r="E19">
        <v>58</v>
      </c>
      <c r="F19">
        <v>6</v>
      </c>
      <c r="G19">
        <v>17</v>
      </c>
      <c r="H19">
        <v>12</v>
      </c>
      <c r="I19">
        <v>31</v>
      </c>
    </row>
    <row r="20" spans="1:9" ht="14.45" x14ac:dyDescent="0.3">
      <c r="A20">
        <v>9999</v>
      </c>
      <c r="B20" t="s">
        <v>510</v>
      </c>
      <c r="C20" t="s">
        <v>399</v>
      </c>
      <c r="D20" s="37">
        <v>528.52614620907616</v>
      </c>
      <c r="E20">
        <v>13</v>
      </c>
      <c r="F20">
        <v>10</v>
      </c>
      <c r="G20">
        <v>1</v>
      </c>
      <c r="H20">
        <v>12</v>
      </c>
      <c r="I20">
        <v>31</v>
      </c>
    </row>
    <row r="21" spans="1:9" ht="14.45" x14ac:dyDescent="0.3">
      <c r="A21">
        <v>9999</v>
      </c>
      <c r="B21" t="s">
        <v>510</v>
      </c>
      <c r="C21" t="s">
        <v>400</v>
      </c>
      <c r="D21" s="37">
        <v>528.52614620907616</v>
      </c>
      <c r="E21">
        <v>13</v>
      </c>
      <c r="F21">
        <v>1</v>
      </c>
      <c r="G21">
        <v>1</v>
      </c>
      <c r="H21">
        <v>7</v>
      </c>
      <c r="I21">
        <v>3</v>
      </c>
    </row>
    <row r="22" spans="1:9" ht="14.45" x14ac:dyDescent="0.3">
      <c r="A22">
        <v>9999</v>
      </c>
      <c r="B22" t="s">
        <v>510</v>
      </c>
      <c r="C22" t="s">
        <v>401</v>
      </c>
      <c r="D22" s="37">
        <v>528.52614620907616</v>
      </c>
      <c r="E22">
        <v>60</v>
      </c>
      <c r="F22">
        <v>6</v>
      </c>
      <c r="G22">
        <v>17</v>
      </c>
      <c r="H22">
        <v>12</v>
      </c>
      <c r="I22">
        <v>31</v>
      </c>
    </row>
    <row r="23" spans="1:9" ht="14.45" x14ac:dyDescent="0.3">
      <c r="A23">
        <v>9999</v>
      </c>
      <c r="B23" t="s">
        <v>510</v>
      </c>
      <c r="C23" t="s">
        <v>402</v>
      </c>
      <c r="D23" s="37">
        <v>3234.9441989736843</v>
      </c>
      <c r="E23">
        <v>13</v>
      </c>
      <c r="F23">
        <v>10</v>
      </c>
      <c r="G23">
        <v>1</v>
      </c>
      <c r="H23">
        <v>12</v>
      </c>
      <c r="I23">
        <v>31</v>
      </c>
    </row>
    <row r="24" spans="1:9" ht="14.45" x14ac:dyDescent="0.3">
      <c r="A24">
        <v>9999</v>
      </c>
      <c r="B24" t="s">
        <v>510</v>
      </c>
      <c r="C24" t="s">
        <v>403</v>
      </c>
      <c r="D24" s="37">
        <v>3234.9441989736843</v>
      </c>
      <c r="E24">
        <v>13</v>
      </c>
      <c r="F24">
        <v>1</v>
      </c>
      <c r="G24">
        <v>1</v>
      </c>
      <c r="H24">
        <v>7</v>
      </c>
      <c r="I24">
        <v>3</v>
      </c>
    </row>
    <row r="25" spans="1:9" ht="14.45" x14ac:dyDescent="0.3">
      <c r="A25">
        <v>9999</v>
      </c>
      <c r="B25" t="s">
        <v>510</v>
      </c>
      <c r="C25" t="s">
        <v>404</v>
      </c>
      <c r="D25" s="37">
        <v>3234.9441989736843</v>
      </c>
      <c r="E25">
        <v>66</v>
      </c>
      <c r="F25">
        <v>6</v>
      </c>
      <c r="G25">
        <v>17</v>
      </c>
      <c r="H25">
        <v>12</v>
      </c>
      <c r="I25">
        <v>31</v>
      </c>
    </row>
    <row r="26" spans="1:9" ht="14.45" x14ac:dyDescent="0.3">
      <c r="A26">
        <v>9999</v>
      </c>
      <c r="B26" t="s">
        <v>510</v>
      </c>
      <c r="C26" t="s">
        <v>118</v>
      </c>
      <c r="D26" s="37">
        <v>2.4463432765036002</v>
      </c>
      <c r="E26">
        <v>6</v>
      </c>
      <c r="F26">
        <v>1</v>
      </c>
      <c r="G26">
        <v>1</v>
      </c>
      <c r="H26">
        <v>12</v>
      </c>
      <c r="I26">
        <v>31</v>
      </c>
    </row>
    <row r="27" spans="1:9" x14ac:dyDescent="0.25">
      <c r="A27">
        <v>9999</v>
      </c>
      <c r="B27" t="s">
        <v>510</v>
      </c>
      <c r="C27" t="s">
        <v>405</v>
      </c>
      <c r="D27" s="37">
        <v>1497.2287740322281</v>
      </c>
      <c r="E27">
        <v>16</v>
      </c>
      <c r="F27">
        <v>1</v>
      </c>
      <c r="G27">
        <v>1</v>
      </c>
      <c r="H27">
        <v>12</v>
      </c>
      <c r="I27">
        <v>31</v>
      </c>
    </row>
    <row r="28" spans="1:9" x14ac:dyDescent="0.25">
      <c r="A28">
        <v>9999</v>
      </c>
      <c r="B28" t="s">
        <v>510</v>
      </c>
      <c r="C28" t="s">
        <v>406</v>
      </c>
      <c r="D28" s="37">
        <v>56.227811725068918</v>
      </c>
      <c r="E28">
        <v>21</v>
      </c>
      <c r="F28">
        <v>1</v>
      </c>
      <c r="G28">
        <v>1</v>
      </c>
      <c r="H28">
        <v>12</v>
      </c>
      <c r="I28">
        <v>31</v>
      </c>
    </row>
    <row r="29" spans="1:9" x14ac:dyDescent="0.25">
      <c r="A29">
        <v>9999</v>
      </c>
      <c r="B29" t="s">
        <v>510</v>
      </c>
      <c r="C29" t="s">
        <v>339</v>
      </c>
      <c r="D29" s="37">
        <v>1.5567639032698999</v>
      </c>
      <c r="E29">
        <v>68</v>
      </c>
      <c r="F29">
        <v>1</v>
      </c>
      <c r="G29">
        <v>1</v>
      </c>
      <c r="H29">
        <v>12</v>
      </c>
      <c r="I29">
        <v>31</v>
      </c>
    </row>
    <row r="30" spans="1:9" x14ac:dyDescent="0.25">
      <c r="A30">
        <v>9999</v>
      </c>
      <c r="B30" t="s">
        <v>510</v>
      </c>
      <c r="C30" t="s">
        <v>407</v>
      </c>
      <c r="D30" s="37">
        <v>83.46448226392279</v>
      </c>
      <c r="E30">
        <v>11</v>
      </c>
      <c r="F30">
        <v>1</v>
      </c>
      <c r="G30">
        <v>1</v>
      </c>
      <c r="H30">
        <v>12</v>
      </c>
      <c r="I30">
        <v>31</v>
      </c>
    </row>
    <row r="31" spans="1:9" x14ac:dyDescent="0.25">
      <c r="A31">
        <v>9999</v>
      </c>
      <c r="B31" t="s">
        <v>510</v>
      </c>
      <c r="C31" t="s">
        <v>408</v>
      </c>
      <c r="D31" s="37">
        <v>18.305586593676491</v>
      </c>
      <c r="E31">
        <v>11</v>
      </c>
      <c r="F31">
        <v>1</v>
      </c>
      <c r="G31">
        <v>1</v>
      </c>
      <c r="H31">
        <v>12</v>
      </c>
      <c r="I31">
        <v>31</v>
      </c>
    </row>
    <row r="32" spans="1:9" x14ac:dyDescent="0.25">
      <c r="A32">
        <v>9999</v>
      </c>
      <c r="B32" t="s">
        <v>510</v>
      </c>
      <c r="C32" t="s">
        <v>338</v>
      </c>
      <c r="D32" s="37">
        <v>1904.4635138332594</v>
      </c>
      <c r="E32">
        <v>67</v>
      </c>
      <c r="F32">
        <v>1</v>
      </c>
      <c r="G32">
        <v>1</v>
      </c>
      <c r="H32">
        <v>12</v>
      </c>
      <c r="I32">
        <v>31</v>
      </c>
    </row>
    <row r="33" spans="1:9" x14ac:dyDescent="0.25">
      <c r="A33">
        <v>9999</v>
      </c>
      <c r="B33" t="s">
        <v>510</v>
      </c>
      <c r="C33" t="s">
        <v>409</v>
      </c>
      <c r="D33" s="37">
        <v>1.7053833345598797</v>
      </c>
      <c r="E33">
        <v>28</v>
      </c>
      <c r="F33">
        <v>1</v>
      </c>
      <c r="G33">
        <v>1</v>
      </c>
      <c r="H33">
        <v>12</v>
      </c>
      <c r="I33">
        <v>31</v>
      </c>
    </row>
    <row r="34" spans="1:9" x14ac:dyDescent="0.25">
      <c r="A34">
        <v>9999</v>
      </c>
      <c r="B34" t="s">
        <v>510</v>
      </c>
      <c r="C34" t="s">
        <v>410</v>
      </c>
      <c r="D34" s="37">
        <v>0.7317390810751</v>
      </c>
      <c r="E34">
        <v>74</v>
      </c>
      <c r="F34">
        <v>1</v>
      </c>
      <c r="G34">
        <v>1</v>
      </c>
      <c r="H34">
        <v>12</v>
      </c>
      <c r="I34">
        <v>31</v>
      </c>
    </row>
    <row r="35" spans="1:9" x14ac:dyDescent="0.25">
      <c r="A35">
        <v>9999</v>
      </c>
      <c r="B35" t="s">
        <v>510</v>
      </c>
      <c r="C35" t="s">
        <v>423</v>
      </c>
      <c r="D35" s="37">
        <v>2091.3183488326904</v>
      </c>
      <c r="E35">
        <v>11</v>
      </c>
      <c r="F35">
        <v>1</v>
      </c>
      <c r="G35">
        <v>1</v>
      </c>
      <c r="H35">
        <v>12</v>
      </c>
      <c r="I35">
        <v>31</v>
      </c>
    </row>
    <row r="36" spans="1:9" x14ac:dyDescent="0.25">
      <c r="A36">
        <v>9999</v>
      </c>
      <c r="B36" t="s">
        <v>510</v>
      </c>
      <c r="C36" t="s">
        <v>424</v>
      </c>
      <c r="D36" s="37">
        <v>2091.3183488326904</v>
      </c>
      <c r="E36">
        <v>11</v>
      </c>
      <c r="F36">
        <v>1</v>
      </c>
      <c r="G36">
        <v>1</v>
      </c>
      <c r="H36">
        <v>12</v>
      </c>
      <c r="I36">
        <v>31</v>
      </c>
    </row>
    <row r="37" spans="1:9" x14ac:dyDescent="0.25">
      <c r="A37">
        <v>9999</v>
      </c>
      <c r="B37" t="s">
        <v>510</v>
      </c>
      <c r="C37" t="s">
        <v>159</v>
      </c>
      <c r="D37" s="37">
        <v>3000.2024177648755</v>
      </c>
      <c r="E37">
        <v>60</v>
      </c>
      <c r="F37">
        <v>1</v>
      </c>
      <c r="G37">
        <v>1</v>
      </c>
      <c r="H37">
        <v>12</v>
      </c>
      <c r="I37">
        <v>31</v>
      </c>
    </row>
    <row r="38" spans="1:9" x14ac:dyDescent="0.25">
      <c r="A38">
        <v>9999</v>
      </c>
      <c r="B38" t="s">
        <v>510</v>
      </c>
      <c r="C38" t="s">
        <v>337</v>
      </c>
      <c r="D38" s="37">
        <v>405.07546151527202</v>
      </c>
      <c r="E38">
        <v>66</v>
      </c>
      <c r="F38">
        <v>1</v>
      </c>
      <c r="G38">
        <v>1</v>
      </c>
      <c r="H38">
        <v>12</v>
      </c>
      <c r="I38">
        <v>31</v>
      </c>
    </row>
    <row r="39" spans="1:9" x14ac:dyDescent="0.25">
      <c r="A39">
        <v>9999</v>
      </c>
      <c r="B39" t="s">
        <v>510</v>
      </c>
      <c r="C39" t="s">
        <v>300</v>
      </c>
      <c r="D39" s="37">
        <v>0</v>
      </c>
      <c r="E39">
        <v>11</v>
      </c>
      <c r="F39">
        <v>1</v>
      </c>
      <c r="G39">
        <v>1</v>
      </c>
      <c r="H39">
        <v>12</v>
      </c>
      <c r="I39">
        <v>31</v>
      </c>
    </row>
    <row r="40" spans="1:9" x14ac:dyDescent="0.25">
      <c r="A40">
        <v>9999</v>
      </c>
      <c r="B40" t="s">
        <v>510</v>
      </c>
      <c r="C40" t="s">
        <v>411</v>
      </c>
      <c r="D40" s="37">
        <v>0.44478968664099999</v>
      </c>
      <c r="E40">
        <v>36</v>
      </c>
      <c r="F40">
        <v>1</v>
      </c>
      <c r="G40">
        <v>1</v>
      </c>
      <c r="H40">
        <v>12</v>
      </c>
      <c r="I40">
        <v>31</v>
      </c>
    </row>
    <row r="41" spans="1:9" x14ac:dyDescent="0.25">
      <c r="A41">
        <v>9999</v>
      </c>
      <c r="B41" t="s">
        <v>510</v>
      </c>
      <c r="C41" t="s">
        <v>191</v>
      </c>
      <c r="D41" s="37">
        <v>0</v>
      </c>
      <c r="E41">
        <v>9</v>
      </c>
      <c r="F41">
        <v>1</v>
      </c>
      <c r="G41">
        <v>1</v>
      </c>
      <c r="H41">
        <v>12</v>
      </c>
      <c r="I41">
        <v>31</v>
      </c>
    </row>
    <row r="42" spans="1:9" x14ac:dyDescent="0.25">
      <c r="A42">
        <v>9999</v>
      </c>
      <c r="B42" t="s">
        <v>510</v>
      </c>
      <c r="C42" t="s">
        <v>412</v>
      </c>
      <c r="D42" s="37">
        <v>149.69263234115053</v>
      </c>
      <c r="E42">
        <v>11</v>
      </c>
      <c r="F42">
        <v>1</v>
      </c>
      <c r="G42">
        <v>1</v>
      </c>
      <c r="H42">
        <v>12</v>
      </c>
      <c r="I42">
        <v>31</v>
      </c>
    </row>
    <row r="43" spans="1:9" x14ac:dyDescent="0.25">
      <c r="A43">
        <v>9999</v>
      </c>
      <c r="B43" t="s">
        <v>510</v>
      </c>
      <c r="C43" t="s">
        <v>116</v>
      </c>
      <c r="D43" s="37">
        <v>0</v>
      </c>
      <c r="E43">
        <v>13</v>
      </c>
      <c r="F43">
        <v>10</v>
      </c>
      <c r="G43">
        <v>1</v>
      </c>
      <c r="H43">
        <v>12</v>
      </c>
      <c r="I43">
        <v>31</v>
      </c>
    </row>
    <row r="44" spans="1:9" x14ac:dyDescent="0.25">
      <c r="A44">
        <v>9999</v>
      </c>
      <c r="B44" t="s">
        <v>510</v>
      </c>
      <c r="C44" t="s">
        <v>117</v>
      </c>
      <c r="D44" s="37">
        <v>0</v>
      </c>
      <c r="E44">
        <v>13</v>
      </c>
      <c r="F44">
        <v>1</v>
      </c>
      <c r="G44">
        <v>1</v>
      </c>
      <c r="H44">
        <v>7</v>
      </c>
      <c r="I44">
        <v>3</v>
      </c>
    </row>
    <row r="45" spans="1:9" x14ac:dyDescent="0.25">
      <c r="A45">
        <v>9999</v>
      </c>
      <c r="B45" t="s">
        <v>510</v>
      </c>
      <c r="C45" t="s">
        <v>25</v>
      </c>
      <c r="D45" s="37">
        <v>27720.309848600125</v>
      </c>
      <c r="E45" s="37">
        <v>41168.992813612342</v>
      </c>
      <c r="F45" t="s">
        <v>113</v>
      </c>
      <c r="G45" t="s">
        <v>113</v>
      </c>
      <c r="H45" t="s">
        <v>113</v>
      </c>
      <c r="I45" t="s">
        <v>113</v>
      </c>
    </row>
    <row r="46" spans="1:9" x14ac:dyDescent="0.25">
      <c r="D46" s="37"/>
    </row>
    <row r="47" spans="1:9" x14ac:dyDescent="0.25">
      <c r="D47" s="37"/>
    </row>
    <row r="48" spans="1:9" x14ac:dyDescent="0.25">
      <c r="D48" s="37"/>
    </row>
    <row r="49" spans="4:4" x14ac:dyDescent="0.25">
      <c r="D49" s="37"/>
    </row>
    <row r="50" spans="4:4" x14ac:dyDescent="0.25">
      <c r="D50" s="37"/>
    </row>
    <row r="51" spans="4:4" x14ac:dyDescent="0.25">
      <c r="D51" s="37"/>
    </row>
    <row r="52" spans="4:4" x14ac:dyDescent="0.25">
      <c r="D52" s="37"/>
    </row>
    <row r="53" spans="4:4" x14ac:dyDescent="0.25">
      <c r="D53" s="37"/>
    </row>
    <row r="54" spans="4:4" x14ac:dyDescent="0.25">
      <c r="D54" s="37"/>
    </row>
    <row r="55" spans="4:4" x14ac:dyDescent="0.25">
      <c r="D55" s="37"/>
    </row>
    <row r="56" spans="4:4" x14ac:dyDescent="0.25">
      <c r="D56" s="37"/>
    </row>
    <row r="57" spans="4:4" x14ac:dyDescent="0.25">
      <c r="D57" s="37"/>
    </row>
    <row r="58" spans="4:4" x14ac:dyDescent="0.25">
      <c r="D58" s="37"/>
    </row>
    <row r="59" spans="4:4" x14ac:dyDescent="0.25">
      <c r="D59" s="37"/>
    </row>
    <row r="60" spans="4:4" x14ac:dyDescent="0.25">
      <c r="D60" s="37"/>
    </row>
    <row r="61" spans="4:4" x14ac:dyDescent="0.25">
      <c r="D61" s="37"/>
    </row>
    <row r="62" spans="4:4" x14ac:dyDescent="0.25">
      <c r="D62" s="37"/>
    </row>
    <row r="63" spans="4:4" x14ac:dyDescent="0.25">
      <c r="D63" s="37"/>
    </row>
    <row r="64" spans="4:4" x14ac:dyDescent="0.25">
      <c r="D64" s="37"/>
    </row>
    <row r="65" spans="4:4" x14ac:dyDescent="0.25">
      <c r="D65" s="37"/>
    </row>
    <row r="66" spans="4:4" x14ac:dyDescent="0.25">
      <c r="D66" s="37"/>
    </row>
    <row r="67" spans="4:4" x14ac:dyDescent="0.25">
      <c r="D67" s="37"/>
    </row>
    <row r="68" spans="4:4" x14ac:dyDescent="0.25">
      <c r="D68" s="37"/>
    </row>
    <row r="69" spans="4:4" x14ac:dyDescent="0.25">
      <c r="D69" s="37"/>
    </row>
    <row r="70" spans="4:4" x14ac:dyDescent="0.25">
      <c r="D70" s="37"/>
    </row>
    <row r="71" spans="4:4" x14ac:dyDescent="0.25">
      <c r="D71" s="37"/>
    </row>
    <row r="72" spans="4:4" x14ac:dyDescent="0.25">
      <c r="D72" s="37"/>
    </row>
    <row r="73" spans="4:4" x14ac:dyDescent="0.25">
      <c r="D73" s="37"/>
    </row>
    <row r="74" spans="4:4" x14ac:dyDescent="0.25">
      <c r="D74" s="37"/>
    </row>
    <row r="75" spans="4:4" x14ac:dyDescent="0.25">
      <c r="D75" s="37"/>
    </row>
    <row r="76" spans="4:4" x14ac:dyDescent="0.25">
      <c r="D76" s="37"/>
    </row>
    <row r="77" spans="4:4" x14ac:dyDescent="0.25">
      <c r="D77" s="37"/>
    </row>
    <row r="78" spans="4:4" x14ac:dyDescent="0.25">
      <c r="D78" s="37"/>
    </row>
    <row r="79" spans="4:4" x14ac:dyDescent="0.25">
      <c r="D79" s="37"/>
    </row>
    <row r="80" spans="4:4" x14ac:dyDescent="0.25">
      <c r="D80" s="37"/>
    </row>
    <row r="81" spans="4:5" x14ac:dyDescent="0.25">
      <c r="D81" s="37"/>
    </row>
    <row r="82" spans="4:5" x14ac:dyDescent="0.25">
      <c r="D82" s="37"/>
    </row>
    <row r="83" spans="4:5" x14ac:dyDescent="0.25">
      <c r="D83" s="37"/>
    </row>
    <row r="84" spans="4:5" x14ac:dyDescent="0.25">
      <c r="D84" s="37"/>
    </row>
    <row r="85" spans="4:5" x14ac:dyDescent="0.25">
      <c r="D85" s="37"/>
    </row>
    <row r="86" spans="4:5" x14ac:dyDescent="0.25">
      <c r="D86" s="37"/>
    </row>
    <row r="87" spans="4:5" x14ac:dyDescent="0.25">
      <c r="D87" s="37"/>
    </row>
    <row r="88" spans="4:5" x14ac:dyDescent="0.25">
      <c r="D88" s="37"/>
    </row>
    <row r="89" spans="4:5" x14ac:dyDescent="0.25">
      <c r="D89" s="37"/>
      <c r="E89" s="37"/>
    </row>
  </sheetData>
  <pageMargins left="0.7" right="0.7" top="0.75" bottom="0.75" header="0.3" footer="0.3"/>
  <pageSetup scale="78"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3"/>
  <sheetViews>
    <sheetView zoomScale="85" zoomScaleNormal="85" workbookViewId="0">
      <pane ySplit="1" topLeftCell="A2" activePane="bottomLeft" state="frozen"/>
      <selection activeCell="A2" sqref="A2"/>
      <selection pane="bottomLeft" activeCell="B2" sqref="B2"/>
    </sheetView>
  </sheetViews>
  <sheetFormatPr defaultRowHeight="15" x14ac:dyDescent="0.25"/>
  <cols>
    <col min="1" max="1" width="28.5703125" customWidth="1"/>
    <col min="2" max="2" width="40.42578125" customWidth="1"/>
    <col min="3" max="5" width="12.7109375" customWidth="1"/>
    <col min="6" max="6" width="11.42578125" customWidth="1"/>
    <col min="7" max="7" width="14.140625" customWidth="1"/>
    <col min="8" max="8" width="12.7109375" customWidth="1"/>
    <col min="9" max="9" width="12" customWidth="1"/>
    <col min="10" max="10" width="11.28515625" customWidth="1"/>
    <col min="11" max="11" width="13.140625" customWidth="1"/>
    <col min="12" max="12" width="10.28515625" customWidth="1"/>
    <col min="13" max="13" width="16.42578125" customWidth="1"/>
  </cols>
  <sheetData>
    <row r="1" spans="1:13" ht="90" x14ac:dyDescent="0.25">
      <c r="A1" s="6" t="s">
        <v>10</v>
      </c>
      <c r="B1" s="7" t="s">
        <v>11</v>
      </c>
      <c r="C1" s="6" t="s">
        <v>12</v>
      </c>
      <c r="D1" s="3" t="s">
        <v>32</v>
      </c>
      <c r="E1" s="3" t="s">
        <v>33</v>
      </c>
      <c r="F1" s="3" t="s">
        <v>34</v>
      </c>
      <c r="G1" s="5" t="s">
        <v>13</v>
      </c>
      <c r="H1" s="5" t="s">
        <v>14</v>
      </c>
      <c r="I1" s="5" t="s">
        <v>15</v>
      </c>
      <c r="J1" s="5" t="s">
        <v>16</v>
      </c>
      <c r="K1" s="5" t="s">
        <v>17</v>
      </c>
      <c r="L1" s="5" t="s">
        <v>18</v>
      </c>
      <c r="M1" s="6" t="s">
        <v>360</v>
      </c>
    </row>
    <row r="2" spans="1:13" x14ac:dyDescent="0.25">
      <c r="A2" t="s">
        <v>510</v>
      </c>
      <c r="B2" t="s">
        <v>511</v>
      </c>
      <c r="C2">
        <v>214033</v>
      </c>
      <c r="D2">
        <v>31.479347590500002</v>
      </c>
      <c r="E2">
        <v>-100.23198641800001</v>
      </c>
      <c r="F2">
        <v>1815.28</v>
      </c>
      <c r="G2">
        <v>-999</v>
      </c>
      <c r="H2">
        <v>1.8573</v>
      </c>
      <c r="I2">
        <v>60</v>
      </c>
      <c r="J2" t="s">
        <v>115</v>
      </c>
      <c r="K2">
        <v>2</v>
      </c>
      <c r="L2">
        <v>50</v>
      </c>
    </row>
    <row r="3" spans="1:13" ht="14.45" x14ac:dyDescent="0.3"/>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CK4"/>
  <sheetViews>
    <sheetView zoomScale="85" zoomScaleNormal="85" workbookViewId="0">
      <pane ySplit="3" topLeftCell="A4" activePane="bottomLeft" state="frozen"/>
      <selection pane="bottomLeft" activeCell="B15" sqref="B15"/>
    </sheetView>
  </sheetViews>
  <sheetFormatPr defaultRowHeight="15" x14ac:dyDescent="0.25"/>
  <cols>
    <col min="1" max="1" width="23.85546875" customWidth="1"/>
    <col min="2" max="2" width="33.85546875" customWidth="1"/>
    <col min="3" max="3" width="15" customWidth="1"/>
    <col min="4" max="4" width="10.42578125" customWidth="1"/>
    <col min="5" max="89" width="17.85546875" customWidth="1"/>
  </cols>
  <sheetData>
    <row r="1" spans="1:89" x14ac:dyDescent="0.25">
      <c r="A1" t="s">
        <v>35</v>
      </c>
    </row>
    <row r="2" spans="1:89" ht="30" x14ac:dyDescent="0.25">
      <c r="A2" s="1" t="s">
        <v>36</v>
      </c>
      <c r="B2" s="14">
        <f>CropParams!A2</f>
        <v>85</v>
      </c>
      <c r="C2" s="14"/>
      <c r="D2" s="1" t="s">
        <v>22</v>
      </c>
      <c r="E2" s="2">
        <v>1</v>
      </c>
      <c r="F2" s="2">
        <v>2</v>
      </c>
      <c r="G2" s="2">
        <v>3</v>
      </c>
      <c r="H2" s="2">
        <v>4</v>
      </c>
      <c r="I2" s="2">
        <v>5</v>
      </c>
      <c r="J2" s="2">
        <v>6</v>
      </c>
      <c r="K2" s="2">
        <v>7</v>
      </c>
      <c r="L2" s="2">
        <v>8</v>
      </c>
      <c r="M2" s="2">
        <v>9</v>
      </c>
      <c r="N2" s="2">
        <v>10</v>
      </c>
      <c r="O2" s="2">
        <v>11</v>
      </c>
      <c r="P2" s="2">
        <v>12</v>
      </c>
      <c r="Q2" s="2">
        <v>13</v>
      </c>
      <c r="R2" s="2">
        <v>14</v>
      </c>
      <c r="S2" s="2">
        <v>15</v>
      </c>
      <c r="T2" s="2">
        <v>16</v>
      </c>
      <c r="U2" s="2">
        <v>17</v>
      </c>
      <c r="V2" s="2">
        <v>18</v>
      </c>
      <c r="W2" s="2">
        <v>19</v>
      </c>
      <c r="X2" s="2">
        <v>20</v>
      </c>
      <c r="Y2" s="2">
        <v>21</v>
      </c>
      <c r="Z2" s="2">
        <v>22</v>
      </c>
      <c r="AA2" s="2">
        <v>23</v>
      </c>
      <c r="AB2" s="2">
        <v>24</v>
      </c>
      <c r="AC2" s="2">
        <v>25</v>
      </c>
      <c r="AD2" s="2">
        <v>26</v>
      </c>
      <c r="AE2" s="2">
        <v>27</v>
      </c>
      <c r="AF2" s="2">
        <v>28</v>
      </c>
      <c r="AG2" s="2">
        <v>29</v>
      </c>
      <c r="AH2" s="2">
        <v>30</v>
      </c>
      <c r="AI2" s="2">
        <v>31</v>
      </c>
      <c r="AJ2" s="2">
        <v>32</v>
      </c>
      <c r="AK2" s="2">
        <v>33</v>
      </c>
      <c r="AL2" s="2">
        <v>34</v>
      </c>
      <c r="AM2" s="2">
        <v>35</v>
      </c>
      <c r="AN2" s="2">
        <v>36</v>
      </c>
      <c r="AO2" s="2">
        <v>37</v>
      </c>
      <c r="AP2" s="2">
        <v>38</v>
      </c>
      <c r="AQ2" s="2">
        <v>39</v>
      </c>
      <c r="AR2" s="2">
        <v>40</v>
      </c>
      <c r="AS2" s="2">
        <v>41</v>
      </c>
      <c r="AT2" s="2">
        <v>42</v>
      </c>
      <c r="AU2" s="2">
        <v>43</v>
      </c>
      <c r="AV2" s="2">
        <v>44</v>
      </c>
      <c r="AW2" s="2">
        <v>45</v>
      </c>
      <c r="AX2" s="2">
        <v>46</v>
      </c>
      <c r="AY2" s="2">
        <v>47</v>
      </c>
      <c r="AZ2" s="2">
        <v>48</v>
      </c>
      <c r="BA2" s="2">
        <v>49</v>
      </c>
      <c r="BB2" s="2">
        <v>50</v>
      </c>
      <c r="BC2" s="2">
        <v>51</v>
      </c>
      <c r="BD2" s="2">
        <v>52</v>
      </c>
      <c r="BE2" s="2">
        <v>53</v>
      </c>
      <c r="BF2" s="2">
        <v>54</v>
      </c>
      <c r="BG2" s="2">
        <v>55</v>
      </c>
      <c r="BH2" s="2">
        <v>56</v>
      </c>
      <c r="BI2" s="2">
        <v>57</v>
      </c>
      <c r="BJ2" s="2">
        <f t="shared" ref="BJ2:CC2" si="0">BI2+1</f>
        <v>58</v>
      </c>
      <c r="BK2" s="2">
        <f t="shared" si="0"/>
        <v>59</v>
      </c>
      <c r="BL2" s="2">
        <f t="shared" si="0"/>
        <v>60</v>
      </c>
      <c r="BM2" s="2">
        <f t="shared" si="0"/>
        <v>61</v>
      </c>
      <c r="BN2" s="2">
        <f t="shared" si="0"/>
        <v>62</v>
      </c>
      <c r="BO2" s="2">
        <f t="shared" si="0"/>
        <v>63</v>
      </c>
      <c r="BP2" s="2">
        <f t="shared" si="0"/>
        <v>64</v>
      </c>
      <c r="BQ2" s="2">
        <f t="shared" si="0"/>
        <v>65</v>
      </c>
      <c r="BR2" s="2">
        <f t="shared" si="0"/>
        <v>66</v>
      </c>
      <c r="BS2" s="2">
        <f t="shared" si="0"/>
        <v>67</v>
      </c>
      <c r="BT2" s="2">
        <f t="shared" si="0"/>
        <v>68</v>
      </c>
      <c r="BU2" s="2">
        <f t="shared" si="0"/>
        <v>69</v>
      </c>
      <c r="BV2" s="2">
        <f t="shared" si="0"/>
        <v>70</v>
      </c>
      <c r="BW2" s="2">
        <f t="shared" si="0"/>
        <v>71</v>
      </c>
      <c r="BX2" s="2">
        <f t="shared" si="0"/>
        <v>72</v>
      </c>
      <c r="BY2" s="2">
        <f t="shared" si="0"/>
        <v>73</v>
      </c>
      <c r="BZ2" s="2">
        <f t="shared" si="0"/>
        <v>74</v>
      </c>
      <c r="CA2" s="2">
        <f t="shared" si="0"/>
        <v>75</v>
      </c>
      <c r="CB2" s="2">
        <f t="shared" si="0"/>
        <v>76</v>
      </c>
      <c r="CC2" s="2">
        <f t="shared" si="0"/>
        <v>77</v>
      </c>
      <c r="CD2" s="2">
        <f t="shared" ref="CD2" si="1">CC2+1</f>
        <v>78</v>
      </c>
      <c r="CE2" s="2">
        <f t="shared" ref="CE2" si="2">CD2+1</f>
        <v>79</v>
      </c>
      <c r="CF2" s="2">
        <f t="shared" ref="CF2" si="3">CE2+1</f>
        <v>80</v>
      </c>
      <c r="CG2" s="2">
        <f t="shared" ref="CG2" si="4">CF2+1</f>
        <v>81</v>
      </c>
      <c r="CH2" s="2">
        <f t="shared" ref="CH2" si="5">CG2+1</f>
        <v>82</v>
      </c>
      <c r="CI2" s="2">
        <f t="shared" ref="CI2" si="6">CH2+1</f>
        <v>83</v>
      </c>
      <c r="CJ2" s="2">
        <f t="shared" ref="CJ2" si="7">CI2+1</f>
        <v>84</v>
      </c>
      <c r="CK2" s="2">
        <f t="shared" ref="CK2" si="8">CJ2+1</f>
        <v>85</v>
      </c>
    </row>
    <row r="3" spans="1:89" ht="74.25" customHeight="1" x14ac:dyDescent="0.25">
      <c r="A3" s="12" t="s">
        <v>37</v>
      </c>
      <c r="B3" s="12" t="s">
        <v>11</v>
      </c>
      <c r="C3" s="12" t="s">
        <v>38</v>
      </c>
      <c r="D3" s="10" t="s">
        <v>39</v>
      </c>
      <c r="E3" s="12" t="s">
        <v>40</v>
      </c>
      <c r="F3" s="12" t="s">
        <v>41</v>
      </c>
      <c r="G3" s="12" t="s">
        <v>42</v>
      </c>
      <c r="H3" s="12" t="s">
        <v>43</v>
      </c>
      <c r="I3" s="12" t="s">
        <v>44</v>
      </c>
      <c r="J3" s="12" t="s">
        <v>45</v>
      </c>
      <c r="K3" s="12" t="s">
        <v>46</v>
      </c>
      <c r="L3" s="12" t="s">
        <v>47</v>
      </c>
      <c r="M3" s="12" t="s">
        <v>48</v>
      </c>
      <c r="N3" s="12" t="s">
        <v>49</v>
      </c>
      <c r="O3" s="12" t="s">
        <v>50</v>
      </c>
      <c r="P3" s="12" t="s">
        <v>51</v>
      </c>
      <c r="Q3" s="12" t="s">
        <v>52</v>
      </c>
      <c r="R3" s="12" t="s">
        <v>53</v>
      </c>
      <c r="S3" s="12" t="s">
        <v>54</v>
      </c>
      <c r="T3" s="12" t="s">
        <v>55</v>
      </c>
      <c r="U3" s="12" t="s">
        <v>56</v>
      </c>
      <c r="V3" s="12" t="s">
        <v>57</v>
      </c>
      <c r="W3" s="12" t="s">
        <v>58</v>
      </c>
      <c r="X3" s="12" t="s">
        <v>59</v>
      </c>
      <c r="Y3" s="12" t="s">
        <v>60</v>
      </c>
      <c r="Z3" s="12" t="s">
        <v>61</v>
      </c>
      <c r="AA3" s="12" t="s">
        <v>62</v>
      </c>
      <c r="AB3" s="12" t="s">
        <v>63</v>
      </c>
      <c r="AC3" s="12" t="s">
        <v>64</v>
      </c>
      <c r="AD3" s="12" t="s">
        <v>65</v>
      </c>
      <c r="AE3" s="12" t="s">
        <v>66</v>
      </c>
      <c r="AF3" s="12" t="s">
        <v>67</v>
      </c>
      <c r="AG3" s="12" t="s">
        <v>68</v>
      </c>
      <c r="AH3" s="12" t="s">
        <v>69</v>
      </c>
      <c r="AI3" s="12" t="s">
        <v>70</v>
      </c>
      <c r="AJ3" s="12" t="s">
        <v>71</v>
      </c>
      <c r="AK3" s="12" t="s">
        <v>72</v>
      </c>
      <c r="AL3" s="12" t="s">
        <v>73</v>
      </c>
      <c r="AM3" s="12" t="s">
        <v>74</v>
      </c>
      <c r="AN3" s="12" t="s">
        <v>75</v>
      </c>
      <c r="AO3" s="12" t="s">
        <v>76</v>
      </c>
      <c r="AP3" s="12" t="s">
        <v>77</v>
      </c>
      <c r="AQ3" s="12" t="s">
        <v>78</v>
      </c>
      <c r="AR3" s="12" t="s">
        <v>79</v>
      </c>
      <c r="AS3" s="12" t="s">
        <v>80</v>
      </c>
      <c r="AT3" s="12" t="s">
        <v>81</v>
      </c>
      <c r="AU3" s="12" t="s">
        <v>82</v>
      </c>
      <c r="AV3" s="12" t="s">
        <v>83</v>
      </c>
      <c r="AW3" s="12" t="s">
        <v>84</v>
      </c>
      <c r="AX3" s="12" t="s">
        <v>85</v>
      </c>
      <c r="AY3" s="12" t="s">
        <v>86</v>
      </c>
      <c r="AZ3" s="12" t="s">
        <v>87</v>
      </c>
      <c r="BA3" s="12" t="s">
        <v>88</v>
      </c>
      <c r="BB3" s="12" t="s">
        <v>89</v>
      </c>
      <c r="BC3" s="12" t="s">
        <v>90</v>
      </c>
      <c r="BD3" s="12" t="s">
        <v>91</v>
      </c>
      <c r="BE3" s="12" t="s">
        <v>92</v>
      </c>
      <c r="BF3" s="12" t="s">
        <v>93</v>
      </c>
      <c r="BG3" s="12" t="s">
        <v>94</v>
      </c>
      <c r="BH3" s="12" t="s">
        <v>95</v>
      </c>
      <c r="BI3" s="12" t="s">
        <v>96</v>
      </c>
      <c r="BJ3" s="1" t="str">
        <f>CropParams!BH4</f>
        <v>Cotton</v>
      </c>
      <c r="BK3" s="1" t="str">
        <f>CropParams!BI4</f>
        <v>Peppers</v>
      </c>
      <c r="BL3" s="1" t="str">
        <f>CropParams!BJ4</f>
        <v>Sorghum</v>
      </c>
      <c r="BM3" s="1" t="str">
        <f>CropParams!BK4</f>
        <v>Olives</v>
      </c>
      <c r="BN3" s="1" t="str">
        <f>CropParams!BL4</f>
        <v>Strawberries</v>
      </c>
      <c r="BO3" s="1" t="str">
        <f>CropParams!BM4</f>
        <v>Blueberries</v>
      </c>
      <c r="BP3" s="1" t="str">
        <f>CropParams!BN4</f>
        <v>Raspberries</v>
      </c>
      <c r="BQ3" s="1" t="str">
        <f>CropParams!BO4</f>
        <v>Rice</v>
      </c>
      <c r="BR3" s="1" t="str">
        <f>CropParams!BP4</f>
        <v>Soybeans</v>
      </c>
      <c r="BS3" s="1" t="str">
        <f>CropParams!BQ4</f>
        <v>Peanuts</v>
      </c>
      <c r="BT3" s="1" t="str">
        <f>CropParams!BR4</f>
        <v>Millet</v>
      </c>
      <c r="BU3" s="1" t="str">
        <f>CropParams!BS4</f>
        <v>Tomatoes</v>
      </c>
      <c r="BV3" s="1" t="str">
        <f>CropParams!BT4</f>
        <v>Oranges</v>
      </c>
      <c r="BW3" s="1" t="str">
        <f>CropParams!BU4</f>
        <v>Lettuce (Single Crop)</v>
      </c>
      <c r="BX3" s="1" t="str">
        <f>CropParams!BV4</f>
        <v>Lettuce First Planting</v>
      </c>
      <c r="BY3" s="1" t="str">
        <f>CropParams!BW4</f>
        <v>Lettuce Second Planting</v>
      </c>
      <c r="BZ3" s="1" t="str">
        <f>CropParams!BX4</f>
        <v>Nuts</v>
      </c>
      <c r="CA3" s="1" t="str">
        <f>CropParams!BY4</f>
        <v>Cranberries</v>
      </c>
      <c r="CB3" s="1" t="str">
        <f>CropParams!BZ4</f>
        <v>Sugarcane</v>
      </c>
      <c r="CC3" s="1" t="str">
        <f>CropParams!CA4</f>
        <v>Field Corn After Another Crop</v>
      </c>
      <c r="CD3" s="1" t="str">
        <f>CropParams!CB4</f>
        <v>Sorghum After Another Crop</v>
      </c>
      <c r="CE3" s="1" t="str">
        <f>CropParams!CC4</f>
        <v>Cotton After Another Crop</v>
      </c>
      <c r="CF3" s="1" t="str">
        <f>CropParams!CD4</f>
        <v>Cabbage</v>
      </c>
      <c r="CG3" s="1" t="str">
        <f>CropParams!CE4</f>
        <v>Sudan</v>
      </c>
      <c r="CH3" s="1" t="str">
        <f>CropParams!CF4</f>
        <v>Christmas Trees</v>
      </c>
      <c r="CI3" s="1" t="str">
        <f>CropParams!CG4</f>
        <v>Melons After Another Crop</v>
      </c>
      <c r="CJ3" s="1" t="str">
        <f>CropParams!CH4</f>
        <v>Grain After Another Crop</v>
      </c>
      <c r="CK3" s="1" t="str">
        <f>CropParams!CI4</f>
        <v>Soybeans After Another Crop</v>
      </c>
    </row>
    <row r="4" spans="1:89" ht="14.45" x14ac:dyDescent="0.3">
      <c r="A4" t="s">
        <v>510</v>
      </c>
      <c r="B4" t="s">
        <v>511</v>
      </c>
      <c r="C4">
        <v>214033</v>
      </c>
      <c r="D4" s="2">
        <v>1</v>
      </c>
      <c r="E4" s="2">
        <v>0</v>
      </c>
      <c r="F4" s="2">
        <v>0</v>
      </c>
      <c r="G4" s="2">
        <v>1</v>
      </c>
      <c r="H4" s="2">
        <v>0</v>
      </c>
      <c r="I4" s="2">
        <v>0</v>
      </c>
      <c r="J4" s="2">
        <v>0</v>
      </c>
      <c r="K4" s="2">
        <v>1</v>
      </c>
      <c r="L4" s="2">
        <v>0</v>
      </c>
      <c r="M4" s="2">
        <v>0</v>
      </c>
      <c r="N4" s="2">
        <v>0</v>
      </c>
      <c r="O4" s="2">
        <v>1</v>
      </c>
      <c r="P4" s="2">
        <v>0</v>
      </c>
      <c r="Q4" s="2">
        <v>1</v>
      </c>
      <c r="R4" s="2">
        <v>0</v>
      </c>
      <c r="S4" s="2">
        <v>1</v>
      </c>
      <c r="T4" s="2">
        <v>1</v>
      </c>
      <c r="U4" s="2">
        <v>1</v>
      </c>
      <c r="V4" s="2">
        <v>0</v>
      </c>
      <c r="W4" s="2">
        <v>0</v>
      </c>
      <c r="X4" s="2">
        <v>0</v>
      </c>
      <c r="Y4" s="2">
        <v>1</v>
      </c>
      <c r="Z4" s="2">
        <v>0</v>
      </c>
      <c r="AA4" s="2">
        <v>0</v>
      </c>
      <c r="AB4" s="2">
        <v>0</v>
      </c>
      <c r="AC4" s="2">
        <v>0</v>
      </c>
      <c r="AD4" s="2">
        <v>0</v>
      </c>
      <c r="AE4" s="2">
        <v>0</v>
      </c>
      <c r="AF4" s="2">
        <v>0</v>
      </c>
      <c r="AG4" s="2">
        <v>0</v>
      </c>
      <c r="AH4" s="2">
        <v>0</v>
      </c>
      <c r="AI4" s="2">
        <v>0</v>
      </c>
      <c r="AJ4" s="2">
        <v>0</v>
      </c>
      <c r="AK4" s="2">
        <v>0</v>
      </c>
      <c r="AL4" s="2">
        <v>0</v>
      </c>
      <c r="AM4" s="2">
        <v>0</v>
      </c>
      <c r="AN4" s="2">
        <v>0</v>
      </c>
      <c r="AO4" s="2">
        <v>0</v>
      </c>
      <c r="AP4" s="2">
        <v>1</v>
      </c>
      <c r="AQ4" s="2">
        <v>0</v>
      </c>
      <c r="AR4" s="2">
        <v>0</v>
      </c>
      <c r="AS4" s="2">
        <v>0</v>
      </c>
      <c r="AT4" s="2">
        <v>0</v>
      </c>
      <c r="AU4" s="2">
        <v>0</v>
      </c>
      <c r="AV4" s="2">
        <v>1</v>
      </c>
      <c r="AW4" s="2">
        <v>1</v>
      </c>
      <c r="AX4" s="2">
        <v>1</v>
      </c>
      <c r="AY4" s="2">
        <v>0</v>
      </c>
      <c r="AZ4" s="2">
        <v>0</v>
      </c>
      <c r="BA4" s="2">
        <v>0</v>
      </c>
      <c r="BB4" s="2">
        <v>0</v>
      </c>
      <c r="BC4" s="2">
        <v>0</v>
      </c>
      <c r="BD4" s="2">
        <v>0</v>
      </c>
      <c r="BE4" s="2">
        <v>0</v>
      </c>
      <c r="BF4" s="2">
        <v>0</v>
      </c>
      <c r="BG4" s="2">
        <v>0</v>
      </c>
      <c r="BH4" s="2">
        <v>0</v>
      </c>
      <c r="BI4" s="2">
        <v>0</v>
      </c>
      <c r="BJ4" s="2">
        <v>1</v>
      </c>
      <c r="BK4" s="2">
        <v>0</v>
      </c>
      <c r="BL4" s="2">
        <v>1</v>
      </c>
      <c r="BM4" s="2">
        <v>0</v>
      </c>
      <c r="BN4" s="2">
        <v>0</v>
      </c>
      <c r="BO4" s="2">
        <v>0</v>
      </c>
      <c r="BP4" s="2">
        <v>0</v>
      </c>
      <c r="BQ4" s="2">
        <v>0</v>
      </c>
      <c r="BR4" s="2">
        <v>0</v>
      </c>
      <c r="BS4" s="2">
        <v>0</v>
      </c>
      <c r="BT4" s="2">
        <v>0</v>
      </c>
      <c r="BU4" s="2">
        <v>0</v>
      </c>
      <c r="BV4" s="2">
        <v>0</v>
      </c>
      <c r="BW4" s="2">
        <v>0</v>
      </c>
      <c r="BX4" s="2">
        <v>0</v>
      </c>
      <c r="BY4" s="2">
        <v>0</v>
      </c>
      <c r="BZ4" s="2">
        <v>1</v>
      </c>
      <c r="CA4" s="2">
        <v>0</v>
      </c>
      <c r="CB4" s="2">
        <v>0</v>
      </c>
      <c r="CC4" s="2">
        <v>0</v>
      </c>
      <c r="CD4" s="2">
        <v>0</v>
      </c>
      <c r="CE4" s="2">
        <v>0</v>
      </c>
      <c r="CF4" s="2">
        <v>0</v>
      </c>
      <c r="CG4" s="2">
        <v>0</v>
      </c>
      <c r="CH4" s="2">
        <v>0</v>
      </c>
      <c r="CI4" s="2">
        <v>0</v>
      </c>
      <c r="CJ4" s="2">
        <v>0</v>
      </c>
      <c r="CK4" s="2">
        <v>0</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2"/>
  <sheetViews>
    <sheetView zoomScale="85" zoomScaleNormal="85" workbookViewId="0">
      <pane ySplit="1" topLeftCell="A2" activePane="bottomLeft" state="frozen"/>
      <selection pane="bottomLeft" activeCell="C15" sqref="C15"/>
    </sheetView>
  </sheetViews>
  <sheetFormatPr defaultRowHeight="15" x14ac:dyDescent="0.25"/>
  <cols>
    <col min="2" max="2" width="18" bestFit="1" customWidth="1"/>
    <col min="3" max="3" width="32.5703125" customWidth="1"/>
    <col min="4" max="5" width="12.7109375" customWidth="1"/>
    <col min="6" max="6" width="11.42578125" customWidth="1"/>
    <col min="7" max="7" width="17.140625" customWidth="1"/>
    <col min="8" max="8" width="39" customWidth="1"/>
    <col min="9" max="9" width="17.140625" customWidth="1"/>
    <col min="10" max="10" width="39" customWidth="1"/>
    <col min="11" max="11" width="9.42578125" customWidth="1"/>
    <col min="12" max="12" width="15" customWidth="1"/>
    <col min="13" max="13" width="14" customWidth="1"/>
  </cols>
  <sheetData>
    <row r="1" spans="1:13" ht="45" x14ac:dyDescent="0.25">
      <c r="A1" s="5" t="s">
        <v>3</v>
      </c>
      <c r="B1" s="3" t="s">
        <v>4</v>
      </c>
      <c r="C1" s="3" t="s">
        <v>2</v>
      </c>
      <c r="D1" s="3" t="s">
        <v>0</v>
      </c>
      <c r="E1" s="3" t="s">
        <v>1</v>
      </c>
      <c r="F1" s="3" t="s">
        <v>5</v>
      </c>
      <c r="G1" s="5" t="s">
        <v>6</v>
      </c>
      <c r="H1" s="5" t="s">
        <v>7</v>
      </c>
      <c r="I1" s="5" t="s">
        <v>8</v>
      </c>
      <c r="J1" s="5" t="s">
        <v>9</v>
      </c>
      <c r="K1" s="6" t="s">
        <v>438</v>
      </c>
      <c r="L1" s="6" t="s">
        <v>360</v>
      </c>
      <c r="M1" s="6" t="s">
        <v>385</v>
      </c>
    </row>
    <row r="2" spans="1:13" x14ac:dyDescent="0.25">
      <c r="A2">
        <v>1</v>
      </c>
      <c r="B2">
        <v>214033</v>
      </c>
      <c r="C2" t="s">
        <v>511</v>
      </c>
      <c r="D2">
        <v>31.479347590500002</v>
      </c>
      <c r="E2">
        <v>-100.23198641800001</v>
      </c>
      <c r="F2">
        <v>1815.28</v>
      </c>
      <c r="G2">
        <v>214033</v>
      </c>
      <c r="H2" t="s">
        <v>511</v>
      </c>
      <c r="I2">
        <v>214033</v>
      </c>
      <c r="J2" t="s">
        <v>511</v>
      </c>
      <c r="K2" s="2"/>
      <c r="L2" s="2"/>
      <c r="M2" s="2"/>
    </row>
  </sheetData>
  <pageMargins left="0.7" right="0.7" top="0.75" bottom="0.75" header="0.3" footer="0.3"/>
  <pageSetup scale="6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J51"/>
  <sheetViews>
    <sheetView workbookViewId="0">
      <pane xSplit="2" ySplit="6" topLeftCell="C19" activePane="bottomRight" state="frozen"/>
      <selection pane="topRight" activeCell="C1" sqref="C1"/>
      <selection pane="bottomLeft" activeCell="A7" sqref="A7"/>
      <selection pane="bottomRight" activeCell="E47" sqref="E47"/>
    </sheetView>
  </sheetViews>
  <sheetFormatPr defaultRowHeight="15" x14ac:dyDescent="0.25"/>
  <cols>
    <col min="1" max="1" width="14.7109375" customWidth="1"/>
  </cols>
  <sheetData>
    <row r="1" spans="1:62" x14ac:dyDescent="0.25">
      <c r="A1" t="s">
        <v>255</v>
      </c>
      <c r="BI1" s="27"/>
      <c r="BJ1" s="27"/>
    </row>
    <row r="2" spans="1:62" x14ac:dyDescent="0.25">
      <c r="A2">
        <f>MAX(B3:ZR3)</f>
        <v>60</v>
      </c>
      <c r="B2" t="s">
        <v>256</v>
      </c>
      <c r="C2" t="s">
        <v>257</v>
      </c>
      <c r="V2" t="s">
        <v>258</v>
      </c>
      <c r="AM2" t="s">
        <v>259</v>
      </c>
      <c r="BI2" s="27"/>
      <c r="BJ2" s="34"/>
    </row>
    <row r="3" spans="1:62" x14ac:dyDescent="0.25">
      <c r="A3" s="54" t="s">
        <v>260</v>
      </c>
      <c r="B3" s="54"/>
      <c r="C3">
        <v>1</v>
      </c>
      <c r="D3">
        <f>C3+1</f>
        <v>2</v>
      </c>
      <c r="E3">
        <f t="shared" ref="E3:BJ3" si="0">D3+1</f>
        <v>3</v>
      </c>
      <c r="F3">
        <f t="shared" si="0"/>
        <v>4</v>
      </c>
      <c r="G3">
        <f t="shared" si="0"/>
        <v>5</v>
      </c>
      <c r="H3">
        <f t="shared" si="0"/>
        <v>6</v>
      </c>
      <c r="I3">
        <f t="shared" si="0"/>
        <v>7</v>
      </c>
      <c r="J3">
        <f t="shared" si="0"/>
        <v>8</v>
      </c>
      <c r="K3">
        <f t="shared" si="0"/>
        <v>9</v>
      </c>
      <c r="L3">
        <f t="shared" si="0"/>
        <v>10</v>
      </c>
      <c r="M3">
        <f t="shared" si="0"/>
        <v>11</v>
      </c>
      <c r="N3">
        <f t="shared" si="0"/>
        <v>12</v>
      </c>
      <c r="O3">
        <f t="shared" si="0"/>
        <v>13</v>
      </c>
      <c r="P3">
        <f t="shared" si="0"/>
        <v>14</v>
      </c>
      <c r="Q3">
        <f t="shared" si="0"/>
        <v>15</v>
      </c>
      <c r="R3">
        <f t="shared" si="0"/>
        <v>16</v>
      </c>
      <c r="S3">
        <f t="shared" si="0"/>
        <v>17</v>
      </c>
      <c r="T3">
        <f t="shared" si="0"/>
        <v>18</v>
      </c>
      <c r="U3">
        <f t="shared" si="0"/>
        <v>19</v>
      </c>
      <c r="V3">
        <f t="shared" si="0"/>
        <v>20</v>
      </c>
      <c r="W3">
        <f t="shared" si="0"/>
        <v>21</v>
      </c>
      <c r="X3">
        <f t="shared" si="0"/>
        <v>22</v>
      </c>
      <c r="Y3">
        <f t="shared" si="0"/>
        <v>23</v>
      </c>
      <c r="Z3">
        <f t="shared" si="0"/>
        <v>24</v>
      </c>
      <c r="AA3">
        <f t="shared" si="0"/>
        <v>25</v>
      </c>
      <c r="AB3">
        <f t="shared" si="0"/>
        <v>26</v>
      </c>
      <c r="AC3">
        <f t="shared" si="0"/>
        <v>27</v>
      </c>
      <c r="AD3">
        <f t="shared" si="0"/>
        <v>28</v>
      </c>
      <c r="AE3">
        <f t="shared" si="0"/>
        <v>29</v>
      </c>
      <c r="AF3">
        <f t="shared" si="0"/>
        <v>30</v>
      </c>
      <c r="AG3">
        <f t="shared" si="0"/>
        <v>31</v>
      </c>
      <c r="AH3">
        <f t="shared" si="0"/>
        <v>32</v>
      </c>
      <c r="AI3">
        <f t="shared" si="0"/>
        <v>33</v>
      </c>
      <c r="AJ3">
        <f t="shared" si="0"/>
        <v>34</v>
      </c>
      <c r="AK3">
        <f t="shared" si="0"/>
        <v>35</v>
      </c>
      <c r="AL3">
        <f t="shared" si="0"/>
        <v>36</v>
      </c>
      <c r="AM3">
        <f t="shared" si="0"/>
        <v>37</v>
      </c>
      <c r="AN3">
        <f t="shared" si="0"/>
        <v>38</v>
      </c>
      <c r="AO3">
        <f t="shared" si="0"/>
        <v>39</v>
      </c>
      <c r="AP3">
        <f t="shared" si="0"/>
        <v>40</v>
      </c>
      <c r="AQ3">
        <f t="shared" si="0"/>
        <v>41</v>
      </c>
      <c r="AR3">
        <f t="shared" si="0"/>
        <v>42</v>
      </c>
      <c r="AS3">
        <f t="shared" si="0"/>
        <v>43</v>
      </c>
      <c r="AT3">
        <f t="shared" si="0"/>
        <v>44</v>
      </c>
      <c r="AU3">
        <f t="shared" si="0"/>
        <v>45</v>
      </c>
      <c r="AV3">
        <f t="shared" si="0"/>
        <v>46</v>
      </c>
      <c r="AW3">
        <f t="shared" si="0"/>
        <v>47</v>
      </c>
      <c r="AX3">
        <f t="shared" si="0"/>
        <v>48</v>
      </c>
      <c r="AY3">
        <f t="shared" si="0"/>
        <v>49</v>
      </c>
      <c r="AZ3">
        <f t="shared" si="0"/>
        <v>50</v>
      </c>
      <c r="BA3">
        <f t="shared" si="0"/>
        <v>51</v>
      </c>
      <c r="BB3">
        <f t="shared" si="0"/>
        <v>52</v>
      </c>
      <c r="BC3">
        <f t="shared" si="0"/>
        <v>53</v>
      </c>
      <c r="BD3">
        <f t="shared" si="0"/>
        <v>54</v>
      </c>
      <c r="BE3">
        <f t="shared" si="0"/>
        <v>55</v>
      </c>
      <c r="BF3">
        <f t="shared" si="0"/>
        <v>56</v>
      </c>
      <c r="BG3">
        <f t="shared" si="0"/>
        <v>57</v>
      </c>
      <c r="BH3">
        <f t="shared" si="0"/>
        <v>58</v>
      </c>
      <c r="BI3">
        <f t="shared" si="0"/>
        <v>59</v>
      </c>
      <c r="BJ3">
        <f t="shared" si="0"/>
        <v>60</v>
      </c>
    </row>
    <row r="4" spans="1:62" ht="15" customHeight="1" x14ac:dyDescent="0.25">
      <c r="A4" s="55" t="s">
        <v>261</v>
      </c>
      <c r="B4" s="55"/>
      <c r="C4">
        <v>1</v>
      </c>
      <c r="D4">
        <v>1</v>
      </c>
      <c r="E4">
        <v>1</v>
      </c>
      <c r="F4">
        <v>1</v>
      </c>
      <c r="G4">
        <v>1</v>
      </c>
      <c r="H4">
        <v>1</v>
      </c>
      <c r="I4">
        <v>1</v>
      </c>
      <c r="J4">
        <v>1</v>
      </c>
      <c r="K4">
        <v>1</v>
      </c>
      <c r="L4">
        <v>1</v>
      </c>
      <c r="M4">
        <v>1</v>
      </c>
      <c r="N4">
        <v>1</v>
      </c>
      <c r="O4">
        <v>1</v>
      </c>
      <c r="P4">
        <v>1</v>
      </c>
      <c r="Q4">
        <v>1</v>
      </c>
      <c r="R4">
        <v>1</v>
      </c>
      <c r="S4">
        <v>1</v>
      </c>
      <c r="T4">
        <v>1</v>
      </c>
      <c r="U4">
        <v>1</v>
      </c>
      <c r="V4">
        <v>2</v>
      </c>
      <c r="W4">
        <v>2</v>
      </c>
      <c r="X4">
        <v>2</v>
      </c>
      <c r="Y4">
        <v>2</v>
      </c>
      <c r="Z4">
        <v>2</v>
      </c>
      <c r="AA4">
        <v>2</v>
      </c>
      <c r="AB4">
        <v>2</v>
      </c>
      <c r="AC4">
        <v>2</v>
      </c>
      <c r="AD4">
        <v>2</v>
      </c>
      <c r="AE4">
        <v>2</v>
      </c>
      <c r="AF4">
        <v>3</v>
      </c>
      <c r="AG4">
        <v>3</v>
      </c>
      <c r="AH4">
        <v>3</v>
      </c>
      <c r="AI4">
        <v>3</v>
      </c>
      <c r="AJ4">
        <v>3</v>
      </c>
      <c r="AK4">
        <v>3</v>
      </c>
      <c r="AL4">
        <v>3</v>
      </c>
      <c r="AM4">
        <v>4</v>
      </c>
      <c r="AN4">
        <v>4</v>
      </c>
      <c r="AO4">
        <v>4</v>
      </c>
      <c r="AP4">
        <v>4</v>
      </c>
      <c r="AQ4">
        <v>2</v>
      </c>
      <c r="AR4">
        <v>2</v>
      </c>
      <c r="AS4">
        <v>1</v>
      </c>
      <c r="AT4">
        <v>1</v>
      </c>
      <c r="AU4">
        <v>3</v>
      </c>
      <c r="AV4">
        <v>3</v>
      </c>
      <c r="AW4">
        <v>3</v>
      </c>
      <c r="AX4">
        <v>1</v>
      </c>
      <c r="AY4">
        <v>1</v>
      </c>
      <c r="AZ4">
        <v>1</v>
      </c>
      <c r="BA4">
        <v>1</v>
      </c>
      <c r="BB4">
        <v>1</v>
      </c>
      <c r="BC4">
        <v>1</v>
      </c>
      <c r="BD4">
        <v>1</v>
      </c>
      <c r="BE4">
        <v>3</v>
      </c>
      <c r="BF4">
        <v>1</v>
      </c>
      <c r="BG4">
        <v>2</v>
      </c>
      <c r="BH4">
        <v>1</v>
      </c>
      <c r="BI4" s="27">
        <v>1</v>
      </c>
      <c r="BJ4" s="34">
        <v>3</v>
      </c>
    </row>
    <row r="5" spans="1:62" ht="75" x14ac:dyDescent="0.25">
      <c r="A5" s="10" t="s">
        <v>262</v>
      </c>
      <c r="B5" s="10" t="s">
        <v>263</v>
      </c>
      <c r="C5" s="10" t="s">
        <v>192</v>
      </c>
      <c r="D5" s="10" t="s">
        <v>193</v>
      </c>
      <c r="E5" s="10" t="s">
        <v>201</v>
      </c>
      <c r="F5" s="10" t="s">
        <v>200</v>
      </c>
      <c r="G5" s="10" t="s">
        <v>204</v>
      </c>
      <c r="H5" s="10" t="s">
        <v>264</v>
      </c>
      <c r="I5" s="10" t="s">
        <v>265</v>
      </c>
      <c r="J5" s="10" t="s">
        <v>189</v>
      </c>
      <c r="K5" s="10" t="s">
        <v>190</v>
      </c>
      <c r="L5" s="10" t="s">
        <v>191</v>
      </c>
      <c r="M5" s="10" t="s">
        <v>266</v>
      </c>
      <c r="N5" s="10" t="s">
        <v>267</v>
      </c>
      <c r="O5" s="10" t="s">
        <v>186</v>
      </c>
      <c r="P5" s="10" t="s">
        <v>268</v>
      </c>
      <c r="Q5" s="10" t="s">
        <v>269</v>
      </c>
      <c r="R5" s="10" t="s">
        <v>270</v>
      </c>
      <c r="S5" s="10" t="s">
        <v>74</v>
      </c>
      <c r="T5" s="10" t="s">
        <v>72</v>
      </c>
      <c r="U5" s="10" t="s">
        <v>43</v>
      </c>
      <c r="V5" s="10" t="s">
        <v>62</v>
      </c>
      <c r="W5" s="10" t="s">
        <v>199</v>
      </c>
      <c r="X5" s="10" t="s">
        <v>63</v>
      </c>
      <c r="Y5" s="10" t="s">
        <v>71</v>
      </c>
      <c r="Z5" s="10" t="s">
        <v>271</v>
      </c>
      <c r="AA5" s="10" t="s">
        <v>272</v>
      </c>
      <c r="AB5" s="10" t="s">
        <v>82</v>
      </c>
      <c r="AC5" s="10" t="s">
        <v>79</v>
      </c>
      <c r="AD5" s="10" t="s">
        <v>206</v>
      </c>
      <c r="AE5" s="10" t="s">
        <v>196</v>
      </c>
      <c r="AF5" s="10" t="s">
        <v>273</v>
      </c>
      <c r="AG5" s="10" t="s">
        <v>274</v>
      </c>
      <c r="AH5" s="10" t="s">
        <v>81</v>
      </c>
      <c r="AI5" s="10" t="s">
        <v>65</v>
      </c>
      <c r="AJ5" s="10" t="s">
        <v>205</v>
      </c>
      <c r="AK5" s="10" t="s">
        <v>275</v>
      </c>
      <c r="AL5" s="10" t="s">
        <v>276</v>
      </c>
      <c r="AM5" s="10" t="s">
        <v>155</v>
      </c>
      <c r="AN5" s="10" t="s">
        <v>277</v>
      </c>
      <c r="AO5" s="10" t="s">
        <v>278</v>
      </c>
      <c r="AP5" s="10" t="s">
        <v>209</v>
      </c>
      <c r="AQ5" s="10" t="s">
        <v>213</v>
      </c>
      <c r="AR5" s="10" t="s">
        <v>214</v>
      </c>
      <c r="AS5" s="10" t="s">
        <v>119</v>
      </c>
      <c r="AT5" s="10" t="s">
        <v>120</v>
      </c>
      <c r="AU5" s="10" t="s">
        <v>159</v>
      </c>
      <c r="AV5" s="10" t="s">
        <v>367</v>
      </c>
      <c r="AW5" s="10" t="s">
        <v>301</v>
      </c>
      <c r="AX5" s="10" t="s">
        <v>302</v>
      </c>
      <c r="AY5" s="10" t="s">
        <v>303</v>
      </c>
      <c r="AZ5" s="10" t="s">
        <v>304</v>
      </c>
      <c r="BA5" s="10" t="s">
        <v>336</v>
      </c>
      <c r="BB5" s="10" t="s">
        <v>337</v>
      </c>
      <c r="BC5" s="10" t="s">
        <v>339</v>
      </c>
      <c r="BD5" s="10" t="s">
        <v>340</v>
      </c>
      <c r="BE5" s="10" t="s">
        <v>341</v>
      </c>
      <c r="BF5" s="10" t="s">
        <v>368</v>
      </c>
      <c r="BG5" s="10" t="s">
        <v>345</v>
      </c>
      <c r="BH5" s="10" t="s">
        <v>346</v>
      </c>
      <c r="BI5" s="35" t="s">
        <v>364</v>
      </c>
      <c r="BJ5" s="36" t="s">
        <v>369</v>
      </c>
    </row>
    <row r="6" spans="1:62" x14ac:dyDescent="0.25">
      <c r="A6" t="s">
        <v>366</v>
      </c>
      <c r="B6" t="s">
        <v>366</v>
      </c>
      <c r="C6" t="s">
        <v>366</v>
      </c>
      <c r="D6" t="s">
        <v>366</v>
      </c>
      <c r="E6" t="s">
        <v>366</v>
      </c>
      <c r="F6" t="s">
        <v>366</v>
      </c>
      <c r="G6" t="s">
        <v>366</v>
      </c>
      <c r="H6" t="s">
        <v>366</v>
      </c>
      <c r="I6" t="s">
        <v>366</v>
      </c>
      <c r="J6" t="s">
        <v>366</v>
      </c>
      <c r="K6" t="s">
        <v>366</v>
      </c>
      <c r="L6" t="s">
        <v>366</v>
      </c>
      <c r="M6" t="s">
        <v>366</v>
      </c>
      <c r="N6" t="s">
        <v>366</v>
      </c>
      <c r="O6" t="s">
        <v>366</v>
      </c>
      <c r="P6" t="s">
        <v>366</v>
      </c>
      <c r="Q6" t="s">
        <v>366</v>
      </c>
      <c r="R6" t="s">
        <v>366</v>
      </c>
      <c r="S6" t="s">
        <v>366</v>
      </c>
      <c r="T6" t="s">
        <v>366</v>
      </c>
      <c r="U6" t="s">
        <v>366</v>
      </c>
      <c r="V6" t="s">
        <v>366</v>
      </c>
      <c r="W6" t="s">
        <v>366</v>
      </c>
      <c r="X6" t="s">
        <v>366</v>
      </c>
      <c r="Y6" t="s">
        <v>366</v>
      </c>
      <c r="Z6" t="s">
        <v>366</v>
      </c>
      <c r="AA6" t="s">
        <v>366</v>
      </c>
      <c r="AB6" t="s">
        <v>366</v>
      </c>
      <c r="AC6" t="s">
        <v>366</v>
      </c>
      <c r="AD6" t="s">
        <v>366</v>
      </c>
      <c r="AE6" t="s">
        <v>366</v>
      </c>
      <c r="AF6" t="s">
        <v>366</v>
      </c>
      <c r="AG6" t="s">
        <v>366</v>
      </c>
      <c r="AH6" t="s">
        <v>366</v>
      </c>
      <c r="AI6" t="s">
        <v>366</v>
      </c>
      <c r="AJ6" t="s">
        <v>366</v>
      </c>
      <c r="AK6" t="s">
        <v>366</v>
      </c>
      <c r="AL6" t="s">
        <v>366</v>
      </c>
      <c r="AM6" t="s">
        <v>366</v>
      </c>
      <c r="AN6" t="s">
        <v>366</v>
      </c>
      <c r="AO6" t="s">
        <v>366</v>
      </c>
      <c r="AP6" t="s">
        <v>366</v>
      </c>
      <c r="AQ6" t="s">
        <v>366</v>
      </c>
      <c r="AR6" t="s">
        <v>366</v>
      </c>
      <c r="AS6" t="s">
        <v>366</v>
      </c>
      <c r="AT6" t="s">
        <v>366</v>
      </c>
      <c r="AU6" t="s">
        <v>366</v>
      </c>
      <c r="AV6" t="s">
        <v>366</v>
      </c>
      <c r="AW6" t="s">
        <v>366</v>
      </c>
      <c r="AX6" t="s">
        <v>366</v>
      </c>
      <c r="AY6" t="s">
        <v>366</v>
      </c>
      <c r="AZ6" t="s">
        <v>366</v>
      </c>
      <c r="BA6" t="s">
        <v>366</v>
      </c>
      <c r="BB6" t="s">
        <v>366</v>
      </c>
      <c r="BC6" t="s">
        <v>366</v>
      </c>
      <c r="BD6" t="s">
        <v>366</v>
      </c>
      <c r="BE6" t="s">
        <v>366</v>
      </c>
      <c r="BF6" t="s">
        <v>366</v>
      </c>
      <c r="BG6" t="s">
        <v>366</v>
      </c>
      <c r="BH6" t="s">
        <v>366</v>
      </c>
      <c r="BI6" s="27" t="s">
        <v>366</v>
      </c>
      <c r="BJ6" s="34" t="s">
        <v>366</v>
      </c>
    </row>
    <row r="7" spans="1:62" x14ac:dyDescent="0.25">
      <c r="A7">
        <v>0</v>
      </c>
      <c r="B7">
        <v>0</v>
      </c>
      <c r="C7" s="15">
        <v>0.18</v>
      </c>
      <c r="D7" s="15">
        <v>0.14000000000000001</v>
      </c>
      <c r="E7" s="15">
        <v>0.14000000000000001</v>
      </c>
      <c r="F7" s="15">
        <v>0.14000000000000001</v>
      </c>
      <c r="G7" s="15">
        <v>0.18</v>
      </c>
      <c r="H7" s="15">
        <v>0.18</v>
      </c>
      <c r="I7" s="15">
        <v>0.18</v>
      </c>
      <c r="J7" s="15">
        <v>0.18</v>
      </c>
      <c r="K7" s="15">
        <v>0.18</v>
      </c>
      <c r="L7" s="15">
        <v>0.18</v>
      </c>
      <c r="M7" s="15">
        <v>0.18</v>
      </c>
      <c r="N7" s="15">
        <v>0.18</v>
      </c>
      <c r="O7" s="15">
        <v>0.3</v>
      </c>
      <c r="P7" s="15">
        <v>0.3</v>
      </c>
      <c r="Q7" s="15">
        <v>0.3</v>
      </c>
      <c r="R7" s="15">
        <v>0.42</v>
      </c>
      <c r="S7" s="15">
        <v>0.18</v>
      </c>
      <c r="T7" s="15">
        <v>0.42</v>
      </c>
      <c r="U7" s="15">
        <v>0.24</v>
      </c>
      <c r="V7" s="15">
        <v>0.18</v>
      </c>
      <c r="W7" s="15">
        <v>0.19</v>
      </c>
      <c r="X7" s="15">
        <v>0.18</v>
      </c>
      <c r="Y7" s="15">
        <v>0.12</v>
      </c>
      <c r="Z7" s="15">
        <v>0.18</v>
      </c>
      <c r="AA7" s="15">
        <v>0.18</v>
      </c>
      <c r="AB7" s="15">
        <v>0.18</v>
      </c>
      <c r="AC7" s="15">
        <v>0.18</v>
      </c>
      <c r="AD7" s="15">
        <v>0.18</v>
      </c>
      <c r="AE7" s="15">
        <v>0.18</v>
      </c>
      <c r="AF7" s="15">
        <v>0.35</v>
      </c>
      <c r="AG7" s="15">
        <v>0.26</v>
      </c>
      <c r="AH7" s="15">
        <v>0.18</v>
      </c>
      <c r="AI7" s="15">
        <v>0.42</v>
      </c>
      <c r="AJ7" s="15">
        <v>0.12</v>
      </c>
      <c r="AK7" s="15">
        <v>0.24</v>
      </c>
      <c r="AL7" s="15">
        <v>0.24</v>
      </c>
      <c r="AM7" s="15">
        <v>0.18</v>
      </c>
      <c r="AN7" s="15">
        <v>0.06</v>
      </c>
      <c r="AO7" s="15">
        <v>0.06</v>
      </c>
      <c r="AP7" s="15">
        <v>0.06</v>
      </c>
      <c r="AQ7" s="15">
        <v>0.18</v>
      </c>
      <c r="AR7" s="15">
        <v>0.18</v>
      </c>
      <c r="AS7" s="15">
        <v>0.15</v>
      </c>
      <c r="AT7" s="15">
        <v>0.15</v>
      </c>
      <c r="AU7" s="15">
        <v>0.2</v>
      </c>
      <c r="AV7" s="15">
        <v>0.2</v>
      </c>
      <c r="AW7" s="15">
        <v>0.55000000000000004</v>
      </c>
      <c r="AX7" s="15">
        <v>0.18</v>
      </c>
      <c r="AY7" s="15">
        <v>0.18</v>
      </c>
      <c r="AZ7" s="15">
        <v>0.18</v>
      </c>
      <c r="BA7" s="65">
        <v>0.18</v>
      </c>
      <c r="BB7" s="15">
        <v>0.18</v>
      </c>
      <c r="BC7" s="15">
        <v>0.18</v>
      </c>
      <c r="BD7" s="15">
        <v>0.18</v>
      </c>
      <c r="BE7" s="15">
        <v>0.85</v>
      </c>
      <c r="BF7" s="15">
        <v>0.2</v>
      </c>
      <c r="BG7" s="15">
        <v>0.2</v>
      </c>
      <c r="BH7" s="15">
        <v>0.15</v>
      </c>
      <c r="BI7" s="15">
        <v>0.2</v>
      </c>
      <c r="BJ7" s="15">
        <v>0.95</v>
      </c>
    </row>
    <row r="8" spans="1:62" ht="14.45" customHeight="1" x14ac:dyDescent="0.25">
      <c r="A8">
        <v>10</v>
      </c>
      <c r="B8">
        <v>10</v>
      </c>
      <c r="C8" s="15">
        <v>0.18</v>
      </c>
      <c r="D8" s="15">
        <v>0.14000000000000001</v>
      </c>
      <c r="E8" s="15">
        <v>0.17</v>
      </c>
      <c r="F8" s="15">
        <v>0.17</v>
      </c>
      <c r="G8" s="15">
        <v>0.18</v>
      </c>
      <c r="H8" s="15">
        <v>0.18</v>
      </c>
      <c r="I8" s="15">
        <v>0.18</v>
      </c>
      <c r="J8" s="15">
        <v>0.18</v>
      </c>
      <c r="K8" s="15">
        <v>0.18</v>
      </c>
      <c r="L8" s="15">
        <v>0.18</v>
      </c>
      <c r="M8" s="15">
        <v>0.19</v>
      </c>
      <c r="N8" s="15">
        <v>0.19</v>
      </c>
      <c r="O8" s="15">
        <v>0.61</v>
      </c>
      <c r="P8" s="15">
        <v>0.4</v>
      </c>
      <c r="Q8" s="15">
        <v>0.35</v>
      </c>
      <c r="R8" s="15">
        <v>0.61</v>
      </c>
      <c r="S8" s="15">
        <v>0.18</v>
      </c>
      <c r="T8" s="15">
        <v>0.61</v>
      </c>
      <c r="U8" s="15">
        <v>0.55000000000000004</v>
      </c>
      <c r="V8" s="15">
        <v>0.18</v>
      </c>
      <c r="W8" s="15">
        <v>0.22</v>
      </c>
      <c r="X8" s="15">
        <v>0.18</v>
      </c>
      <c r="Y8" s="15">
        <v>0.12</v>
      </c>
      <c r="Z8" s="15">
        <v>0.24</v>
      </c>
      <c r="AA8" s="15">
        <v>0.18</v>
      </c>
      <c r="AB8" s="15">
        <v>0.18</v>
      </c>
      <c r="AC8" s="15">
        <v>0.18</v>
      </c>
      <c r="AD8" s="15">
        <v>0.18</v>
      </c>
      <c r="AE8" s="15">
        <v>0.3</v>
      </c>
      <c r="AF8" s="15">
        <v>0.42</v>
      </c>
      <c r="AG8" s="15">
        <v>0.31</v>
      </c>
      <c r="AH8" s="15">
        <v>0.24</v>
      </c>
      <c r="AI8" s="15">
        <v>0.6</v>
      </c>
      <c r="AJ8" s="15">
        <v>0.23</v>
      </c>
      <c r="AK8" s="15">
        <v>0.32</v>
      </c>
      <c r="AL8" s="15">
        <v>0.4</v>
      </c>
      <c r="AM8" s="15">
        <v>0.36</v>
      </c>
      <c r="AN8" s="15">
        <v>0.36</v>
      </c>
      <c r="AO8" s="15">
        <v>0.24</v>
      </c>
      <c r="AP8" s="15">
        <v>0.48</v>
      </c>
      <c r="AQ8" s="15">
        <v>0.24</v>
      </c>
      <c r="AR8" s="15">
        <v>0.18</v>
      </c>
      <c r="AS8" s="15">
        <v>0.15</v>
      </c>
      <c r="AT8" s="15">
        <v>0.15</v>
      </c>
      <c r="AU8" s="15">
        <v>0.2</v>
      </c>
      <c r="AV8" s="15">
        <v>0.2</v>
      </c>
      <c r="AW8" s="15">
        <v>0.56000000000000005</v>
      </c>
      <c r="AX8" s="15">
        <v>0.18</v>
      </c>
      <c r="AY8" s="15">
        <v>0.18</v>
      </c>
      <c r="AZ8" s="15">
        <v>0.18</v>
      </c>
      <c r="BA8" s="65">
        <v>0.18</v>
      </c>
      <c r="BB8" s="15">
        <v>0.19</v>
      </c>
      <c r="BC8" s="15">
        <v>0.18</v>
      </c>
      <c r="BD8" s="15">
        <v>0.18</v>
      </c>
      <c r="BE8" s="15">
        <v>0.85</v>
      </c>
      <c r="BF8" s="15">
        <v>0.2</v>
      </c>
      <c r="BG8" s="15">
        <v>0.2</v>
      </c>
      <c r="BH8" s="15">
        <v>0.18</v>
      </c>
      <c r="BI8" s="15">
        <v>0.2</v>
      </c>
      <c r="BJ8" s="15">
        <v>0.95</v>
      </c>
    </row>
    <row r="9" spans="1:62" ht="14.45" customHeight="1" x14ac:dyDescent="0.25">
      <c r="A9">
        <v>20</v>
      </c>
      <c r="B9">
        <v>20</v>
      </c>
      <c r="C9" s="15">
        <v>0.24</v>
      </c>
      <c r="D9" s="15">
        <v>0.18</v>
      </c>
      <c r="E9" s="15">
        <v>0.18</v>
      </c>
      <c r="F9" s="15">
        <v>0.18</v>
      </c>
      <c r="G9" s="15">
        <v>0.19</v>
      </c>
      <c r="H9" s="15">
        <v>0.18</v>
      </c>
      <c r="I9" s="15">
        <v>0.18</v>
      </c>
      <c r="J9" s="15">
        <v>0.18</v>
      </c>
      <c r="K9" s="15">
        <v>0.18</v>
      </c>
      <c r="L9" s="15">
        <v>0.18</v>
      </c>
      <c r="M9" s="15">
        <v>0.23</v>
      </c>
      <c r="N9" s="15">
        <v>0.23</v>
      </c>
      <c r="O9" s="15">
        <v>0.88</v>
      </c>
      <c r="P9" s="15">
        <v>0.54</v>
      </c>
      <c r="Q9" s="15">
        <v>0.46</v>
      </c>
      <c r="R9" s="15">
        <v>0.88</v>
      </c>
      <c r="S9" s="15">
        <v>0.22</v>
      </c>
      <c r="T9" s="15">
        <v>0.88</v>
      </c>
      <c r="U9" s="15">
        <v>0.82</v>
      </c>
      <c r="V9" s="15">
        <v>0.18</v>
      </c>
      <c r="W9" s="15">
        <v>0.26</v>
      </c>
      <c r="X9" s="15">
        <v>0.2</v>
      </c>
      <c r="Y9" s="15">
        <v>0.12</v>
      </c>
      <c r="Z9" s="15">
        <v>0.28999999999999998</v>
      </c>
      <c r="AA9" s="15">
        <v>0.22</v>
      </c>
      <c r="AB9" s="15">
        <v>0.18</v>
      </c>
      <c r="AC9" s="15">
        <v>0.18</v>
      </c>
      <c r="AD9" s="15">
        <v>0.18</v>
      </c>
      <c r="AE9" s="15">
        <v>0.46</v>
      </c>
      <c r="AF9" s="15">
        <v>0.5</v>
      </c>
      <c r="AG9" s="15">
        <v>0.38</v>
      </c>
      <c r="AH9" s="15">
        <v>0.3</v>
      </c>
      <c r="AI9" s="15">
        <v>0.72</v>
      </c>
      <c r="AJ9" s="15">
        <v>0.32</v>
      </c>
      <c r="AK9" s="15">
        <v>0.43</v>
      </c>
      <c r="AL9" s="15">
        <v>0.54</v>
      </c>
      <c r="AM9" s="15">
        <v>0.42</v>
      </c>
      <c r="AN9" s="15">
        <v>0.72</v>
      </c>
      <c r="AO9" s="15">
        <v>0.54</v>
      </c>
      <c r="AP9" s="15">
        <v>0.84</v>
      </c>
      <c r="AQ9" s="15">
        <v>0.28999999999999998</v>
      </c>
      <c r="AR9" s="15">
        <v>0.22</v>
      </c>
      <c r="AS9" s="15">
        <v>0.15</v>
      </c>
      <c r="AT9" s="15">
        <v>0.17</v>
      </c>
      <c r="AU9" s="15">
        <v>0.2</v>
      </c>
      <c r="AV9" s="15">
        <v>0.2</v>
      </c>
      <c r="AW9" s="15">
        <v>0.57000000000000006</v>
      </c>
      <c r="AX9" s="15">
        <v>0.18</v>
      </c>
      <c r="AY9" s="15">
        <v>0.18</v>
      </c>
      <c r="AZ9" s="15">
        <v>0.18</v>
      </c>
      <c r="BA9" s="65">
        <v>0.24</v>
      </c>
      <c r="BB9" s="15">
        <v>0.23</v>
      </c>
      <c r="BC9" s="15">
        <v>0.24</v>
      </c>
      <c r="BD9" s="15">
        <v>0.18</v>
      </c>
      <c r="BE9" s="15">
        <v>0.85</v>
      </c>
      <c r="BF9" s="15">
        <v>0.25</v>
      </c>
      <c r="BG9" s="15">
        <v>0.2</v>
      </c>
      <c r="BH9" s="15">
        <v>0.18</v>
      </c>
      <c r="BI9" s="15">
        <v>0.25</v>
      </c>
      <c r="BJ9" s="15">
        <v>0.95</v>
      </c>
    </row>
    <row r="10" spans="1:62" x14ac:dyDescent="0.25">
      <c r="A10">
        <v>30</v>
      </c>
      <c r="B10">
        <v>30</v>
      </c>
      <c r="C10" s="15">
        <v>0.34</v>
      </c>
      <c r="D10" s="15">
        <v>0.24</v>
      </c>
      <c r="E10" s="15">
        <v>0.19</v>
      </c>
      <c r="F10" s="15">
        <v>0.19</v>
      </c>
      <c r="G10" s="15">
        <v>0.2</v>
      </c>
      <c r="H10" s="15">
        <v>0.2</v>
      </c>
      <c r="I10" s="15">
        <v>0.2</v>
      </c>
      <c r="J10" s="15">
        <v>0.2</v>
      </c>
      <c r="K10" s="15">
        <v>0.2</v>
      </c>
      <c r="L10" s="15">
        <v>0.2</v>
      </c>
      <c r="M10" s="15">
        <v>0.28000000000000003</v>
      </c>
      <c r="N10" s="15">
        <v>0.28000000000000003</v>
      </c>
      <c r="O10" s="15">
        <v>1.01</v>
      </c>
      <c r="P10" s="15">
        <v>0.96</v>
      </c>
      <c r="Q10" s="15">
        <v>0.67</v>
      </c>
      <c r="R10" s="15">
        <v>1.01</v>
      </c>
      <c r="S10" s="15">
        <v>0.3</v>
      </c>
      <c r="T10" s="15">
        <v>1.01</v>
      </c>
      <c r="U10" s="15">
        <v>0.95</v>
      </c>
      <c r="V10" s="15">
        <v>0.28999999999999998</v>
      </c>
      <c r="W10" s="15">
        <v>0.31</v>
      </c>
      <c r="X10" s="15">
        <v>0.24</v>
      </c>
      <c r="Y10" s="15">
        <v>0.14000000000000001</v>
      </c>
      <c r="Z10" s="15">
        <v>0.4</v>
      </c>
      <c r="AA10" s="15">
        <v>0.3</v>
      </c>
      <c r="AB10" s="15">
        <v>0.28999999999999998</v>
      </c>
      <c r="AC10" s="15">
        <v>0.23</v>
      </c>
      <c r="AD10" s="15">
        <v>0.23</v>
      </c>
      <c r="AE10" s="15">
        <v>0.57999999999999996</v>
      </c>
      <c r="AF10" s="15">
        <v>0.6</v>
      </c>
      <c r="AG10" s="15">
        <v>0.46</v>
      </c>
      <c r="AH10" s="15">
        <v>0.43</v>
      </c>
      <c r="AI10" s="15">
        <v>0.8</v>
      </c>
      <c r="AJ10" s="15">
        <v>0.43</v>
      </c>
      <c r="AK10" s="15">
        <v>0.54</v>
      </c>
      <c r="AL10" s="15">
        <v>0.72</v>
      </c>
      <c r="AM10" s="15">
        <v>0.42</v>
      </c>
      <c r="AN10" s="15">
        <v>0.72</v>
      </c>
      <c r="AO10" s="15">
        <v>0.66</v>
      </c>
      <c r="AP10" s="15">
        <v>0.96</v>
      </c>
      <c r="AQ10" s="15">
        <v>0.4</v>
      </c>
      <c r="AR10" s="15">
        <v>0.3</v>
      </c>
      <c r="AS10" s="15">
        <v>0.15</v>
      </c>
      <c r="AT10" s="15">
        <v>0.2</v>
      </c>
      <c r="AU10" s="15">
        <v>0.23</v>
      </c>
      <c r="AV10" s="15">
        <v>0.23</v>
      </c>
      <c r="AW10" s="15">
        <v>0.58000000000000007</v>
      </c>
      <c r="AX10" s="15">
        <v>0.2</v>
      </c>
      <c r="AY10" s="15">
        <v>0.2</v>
      </c>
      <c r="AZ10" s="15">
        <v>0.2</v>
      </c>
      <c r="BA10" s="65">
        <v>0.34</v>
      </c>
      <c r="BB10" s="15">
        <v>0.28000000000000003</v>
      </c>
      <c r="BC10" s="15">
        <v>0.34</v>
      </c>
      <c r="BD10" s="15">
        <v>0.2</v>
      </c>
      <c r="BE10" s="15">
        <v>0.85</v>
      </c>
      <c r="BF10" s="15">
        <v>0.4</v>
      </c>
      <c r="BG10" s="15">
        <v>0.30000000000000004</v>
      </c>
      <c r="BH10" s="15">
        <v>0.2</v>
      </c>
      <c r="BI10" s="15">
        <v>0.4</v>
      </c>
      <c r="BJ10" s="15">
        <v>0.95</v>
      </c>
    </row>
    <row r="11" spans="1:62" x14ac:dyDescent="0.25">
      <c r="A11">
        <v>40</v>
      </c>
      <c r="B11">
        <v>40</v>
      </c>
      <c r="C11" s="15">
        <v>0.48</v>
      </c>
      <c r="D11" s="15">
        <v>0.32</v>
      </c>
      <c r="E11" s="15">
        <v>0.24</v>
      </c>
      <c r="F11" s="15">
        <v>0.24</v>
      </c>
      <c r="G11" s="15">
        <v>0.22</v>
      </c>
      <c r="H11" s="15">
        <v>0.28000000000000003</v>
      </c>
      <c r="I11" s="15">
        <v>0.28000000000000003</v>
      </c>
      <c r="J11" s="15">
        <v>0.23</v>
      </c>
      <c r="K11" s="15">
        <v>0.23</v>
      </c>
      <c r="L11" s="15">
        <v>0.23</v>
      </c>
      <c r="M11" s="15">
        <v>0.46</v>
      </c>
      <c r="N11" s="15">
        <v>0.46</v>
      </c>
      <c r="O11" s="15">
        <v>1.08</v>
      </c>
      <c r="P11" s="15">
        <v>1.1200000000000001</v>
      </c>
      <c r="Q11" s="15">
        <v>0.95</v>
      </c>
      <c r="R11" s="15">
        <v>1.08</v>
      </c>
      <c r="S11" s="15">
        <v>0.43</v>
      </c>
      <c r="T11" s="15">
        <v>1.08</v>
      </c>
      <c r="U11" s="15">
        <v>1.02</v>
      </c>
      <c r="V11" s="15">
        <v>0.4</v>
      </c>
      <c r="W11" s="15">
        <v>0.44</v>
      </c>
      <c r="X11" s="15">
        <v>0.28999999999999998</v>
      </c>
      <c r="Y11" s="15">
        <v>0.16</v>
      </c>
      <c r="Z11" s="15">
        <v>0.53</v>
      </c>
      <c r="AA11" s="15">
        <v>0.42</v>
      </c>
      <c r="AB11" s="15">
        <v>0.4</v>
      </c>
      <c r="AC11" s="15">
        <v>0.35</v>
      </c>
      <c r="AD11" s="15">
        <v>0.35</v>
      </c>
      <c r="AE11" s="15">
        <v>0.71</v>
      </c>
      <c r="AF11" s="15">
        <v>0.71</v>
      </c>
      <c r="AG11" s="15">
        <v>0.53</v>
      </c>
      <c r="AH11" s="15">
        <v>0.55000000000000004</v>
      </c>
      <c r="AI11" s="15">
        <v>0.88</v>
      </c>
      <c r="AJ11" s="15">
        <v>0.53</v>
      </c>
      <c r="AK11" s="15">
        <v>0.66</v>
      </c>
      <c r="AL11" s="15">
        <v>0.89</v>
      </c>
      <c r="AM11" s="15">
        <v>0.42</v>
      </c>
      <c r="AN11" s="15">
        <v>0.6</v>
      </c>
      <c r="AO11" s="15">
        <v>0.66</v>
      </c>
      <c r="AP11" s="15">
        <v>0.96</v>
      </c>
      <c r="AQ11" s="15">
        <v>0.53</v>
      </c>
      <c r="AR11" s="15">
        <v>0.42</v>
      </c>
      <c r="AS11" s="15">
        <v>0.18</v>
      </c>
      <c r="AT11" s="15">
        <v>0.25</v>
      </c>
      <c r="AU11" s="15">
        <v>0.3</v>
      </c>
      <c r="AV11" s="15">
        <v>0.3</v>
      </c>
      <c r="AW11" s="15">
        <v>0.59000000000000008</v>
      </c>
      <c r="AX11" s="15">
        <v>0.28000000000000003</v>
      </c>
      <c r="AY11" s="15">
        <v>0.28000000000000003</v>
      </c>
      <c r="AZ11" s="15">
        <v>0.28000000000000003</v>
      </c>
      <c r="BA11" s="65">
        <v>0.48</v>
      </c>
      <c r="BB11" s="15">
        <v>0.46</v>
      </c>
      <c r="BC11" s="15">
        <v>0.48</v>
      </c>
      <c r="BD11" s="15">
        <v>0.28000000000000003</v>
      </c>
      <c r="BE11" s="15">
        <v>0.85</v>
      </c>
      <c r="BF11" s="15">
        <v>0.56999999999999995</v>
      </c>
      <c r="BG11" s="15">
        <v>0.4</v>
      </c>
      <c r="BH11" s="15">
        <v>0.23</v>
      </c>
      <c r="BI11" s="15">
        <v>0.56999999999999995</v>
      </c>
      <c r="BJ11" s="15">
        <v>0.95</v>
      </c>
    </row>
    <row r="12" spans="1:62" x14ac:dyDescent="0.25">
      <c r="A12">
        <v>50</v>
      </c>
      <c r="B12">
        <v>50</v>
      </c>
      <c r="C12" s="15">
        <v>0.6</v>
      </c>
      <c r="D12" s="15">
        <v>0.48</v>
      </c>
      <c r="E12" s="15">
        <v>0.38</v>
      </c>
      <c r="F12" s="15">
        <v>0.38</v>
      </c>
      <c r="G12" s="15">
        <v>0.25</v>
      </c>
      <c r="H12" s="15">
        <v>0.42</v>
      </c>
      <c r="I12" s="15">
        <v>0.42</v>
      </c>
      <c r="J12" s="15">
        <v>0.34</v>
      </c>
      <c r="K12" s="15">
        <v>0.34</v>
      </c>
      <c r="L12" s="15">
        <v>0.34</v>
      </c>
      <c r="M12" s="15">
        <v>0.59</v>
      </c>
      <c r="N12" s="15">
        <v>0.59</v>
      </c>
      <c r="O12" s="15">
        <v>1.18</v>
      </c>
      <c r="P12" s="15">
        <v>1.19</v>
      </c>
      <c r="Q12" s="15">
        <v>1.0900000000000001</v>
      </c>
      <c r="R12" s="15">
        <v>1.18</v>
      </c>
      <c r="S12" s="15">
        <v>0.54</v>
      </c>
      <c r="T12" s="15">
        <v>1.18</v>
      </c>
      <c r="U12" s="15">
        <v>1.1200000000000001</v>
      </c>
      <c r="V12" s="15">
        <v>0.49</v>
      </c>
      <c r="W12" s="15">
        <v>0.67</v>
      </c>
      <c r="X12" s="15">
        <v>0.37</v>
      </c>
      <c r="Y12" s="15">
        <v>0.38</v>
      </c>
      <c r="Z12" s="15">
        <v>0.66</v>
      </c>
      <c r="AA12" s="15">
        <v>0.53</v>
      </c>
      <c r="AB12" s="15">
        <v>0.49</v>
      </c>
      <c r="AC12" s="15">
        <v>0.79</v>
      </c>
      <c r="AD12" s="15">
        <v>0.67</v>
      </c>
      <c r="AE12" s="15">
        <v>0.78</v>
      </c>
      <c r="AF12" s="15">
        <v>0.84</v>
      </c>
      <c r="AG12" s="15">
        <v>0.64</v>
      </c>
      <c r="AH12" s="15">
        <v>0.67</v>
      </c>
      <c r="AI12" s="15">
        <v>0.95</v>
      </c>
      <c r="AJ12" s="15">
        <v>0.64</v>
      </c>
      <c r="AK12" s="15">
        <v>0.77</v>
      </c>
      <c r="AL12" s="15">
        <v>1.04</v>
      </c>
      <c r="AM12" s="15">
        <v>0.4</v>
      </c>
      <c r="AN12" s="15">
        <v>0.18</v>
      </c>
      <c r="AO12" s="15">
        <v>0.66</v>
      </c>
      <c r="AP12" s="15">
        <v>0.92</v>
      </c>
      <c r="AQ12" s="15">
        <v>0.66</v>
      </c>
      <c r="AR12" s="15">
        <v>0.53</v>
      </c>
      <c r="AS12" s="15">
        <v>0.22</v>
      </c>
      <c r="AT12" s="15">
        <v>0.4</v>
      </c>
      <c r="AU12" s="15">
        <v>0.4</v>
      </c>
      <c r="AV12" s="15">
        <v>0.4</v>
      </c>
      <c r="AW12" s="15">
        <v>0.60000000000000009</v>
      </c>
      <c r="AX12" s="15">
        <v>0.42</v>
      </c>
      <c r="AY12" s="15">
        <v>0.42</v>
      </c>
      <c r="AZ12" s="15">
        <v>0.42</v>
      </c>
      <c r="BA12" s="65">
        <v>0.6</v>
      </c>
      <c r="BB12" s="15">
        <v>0.59</v>
      </c>
      <c r="BC12" s="15">
        <v>0.6</v>
      </c>
      <c r="BD12" s="15">
        <v>0.42</v>
      </c>
      <c r="BE12" s="15">
        <v>0.85</v>
      </c>
      <c r="BF12" s="15">
        <v>0.7</v>
      </c>
      <c r="BG12" s="15">
        <v>0.5</v>
      </c>
      <c r="BH12" s="15">
        <v>0.34</v>
      </c>
      <c r="BI12" s="15">
        <v>0.7</v>
      </c>
      <c r="BJ12" s="15">
        <v>0.95</v>
      </c>
    </row>
    <row r="13" spans="1:62" x14ac:dyDescent="0.25">
      <c r="A13">
        <v>60</v>
      </c>
      <c r="B13">
        <v>60</v>
      </c>
      <c r="C13" s="15">
        <v>0.71</v>
      </c>
      <c r="D13" s="15">
        <v>0.86</v>
      </c>
      <c r="E13" s="15">
        <v>0.55000000000000004</v>
      </c>
      <c r="F13" s="15">
        <v>0.55000000000000004</v>
      </c>
      <c r="G13" s="15">
        <v>0.48</v>
      </c>
      <c r="H13" s="15">
        <v>0.57999999999999996</v>
      </c>
      <c r="I13" s="15">
        <v>0.57999999999999996</v>
      </c>
      <c r="J13" s="15">
        <v>0.5</v>
      </c>
      <c r="K13" s="15">
        <v>0.5</v>
      </c>
      <c r="L13" s="15">
        <v>0.5</v>
      </c>
      <c r="M13" s="15">
        <v>0.72</v>
      </c>
      <c r="N13" s="15">
        <v>0.72</v>
      </c>
      <c r="O13" s="15">
        <v>1.2</v>
      </c>
      <c r="P13" s="15">
        <v>1.2</v>
      </c>
      <c r="Q13" s="15">
        <v>1.1499999999999999</v>
      </c>
      <c r="R13" s="15">
        <v>1.2</v>
      </c>
      <c r="S13" s="15">
        <v>0.64</v>
      </c>
      <c r="T13" s="15">
        <v>1.2</v>
      </c>
      <c r="U13" s="15">
        <v>1.1399999999999999</v>
      </c>
      <c r="V13" s="15">
        <v>0.62</v>
      </c>
      <c r="W13" s="15">
        <v>0.78</v>
      </c>
      <c r="X13" s="15">
        <v>0.53</v>
      </c>
      <c r="Y13" s="15">
        <v>0.66</v>
      </c>
      <c r="Z13" s="15">
        <v>0.79</v>
      </c>
      <c r="AA13" s="15">
        <v>0.68</v>
      </c>
      <c r="AB13" s="15">
        <v>0.62</v>
      </c>
      <c r="AC13" s="15">
        <v>1.02</v>
      </c>
      <c r="AD13" s="15">
        <v>0.9</v>
      </c>
      <c r="AE13" s="15">
        <v>0.84</v>
      </c>
      <c r="AF13" s="15">
        <v>0.89</v>
      </c>
      <c r="AG13" s="15">
        <v>0.66</v>
      </c>
      <c r="AH13" s="15">
        <v>0.77</v>
      </c>
      <c r="AI13" s="15">
        <v>0.98</v>
      </c>
      <c r="AJ13" s="15">
        <v>0.73</v>
      </c>
      <c r="AK13" s="15">
        <v>0.88</v>
      </c>
      <c r="AL13" s="15">
        <v>1.2</v>
      </c>
      <c r="AM13" s="15">
        <v>0.37</v>
      </c>
      <c r="AN13" s="15">
        <v>0.12</v>
      </c>
      <c r="AO13" s="15">
        <v>0.54</v>
      </c>
      <c r="AP13" s="15">
        <v>0.84</v>
      </c>
      <c r="AQ13" s="15">
        <v>0.79</v>
      </c>
      <c r="AR13" s="15">
        <v>0.68</v>
      </c>
      <c r="AS13" s="15">
        <v>0.34</v>
      </c>
      <c r="AT13" s="15">
        <v>0.6</v>
      </c>
      <c r="AU13" s="15">
        <v>0.56999999999999995</v>
      </c>
      <c r="AV13" s="15">
        <v>0.56999999999999995</v>
      </c>
      <c r="AW13" s="15">
        <v>0.6100000000000001</v>
      </c>
      <c r="AX13" s="15">
        <v>0.57999999999999996</v>
      </c>
      <c r="AY13" s="15">
        <v>0.57999999999999996</v>
      </c>
      <c r="AZ13" s="15">
        <v>0.57999999999999996</v>
      </c>
      <c r="BA13" s="65">
        <v>0.71</v>
      </c>
      <c r="BB13" s="15">
        <v>0.72</v>
      </c>
      <c r="BC13" s="15">
        <v>0.71</v>
      </c>
      <c r="BD13" s="15">
        <v>0.57999999999999996</v>
      </c>
      <c r="BE13" s="15">
        <v>0.85</v>
      </c>
      <c r="BF13" s="15">
        <v>0.8</v>
      </c>
      <c r="BG13" s="15">
        <v>0.6</v>
      </c>
      <c r="BH13" s="15">
        <v>0.5</v>
      </c>
      <c r="BI13" s="15">
        <v>0.8</v>
      </c>
      <c r="BJ13" s="15">
        <v>0.95</v>
      </c>
    </row>
    <row r="14" spans="1:62" x14ac:dyDescent="0.25">
      <c r="A14">
        <v>70</v>
      </c>
      <c r="B14">
        <v>70</v>
      </c>
      <c r="C14" s="15">
        <v>0.98</v>
      </c>
      <c r="D14" s="15">
        <v>1.1200000000000001</v>
      </c>
      <c r="E14" s="15">
        <v>0.76</v>
      </c>
      <c r="F14" s="15">
        <v>0.76</v>
      </c>
      <c r="G14" s="15">
        <v>0.68</v>
      </c>
      <c r="H14" s="15">
        <v>0.74</v>
      </c>
      <c r="I14" s="15">
        <v>0.74</v>
      </c>
      <c r="J14" s="15">
        <v>0.65</v>
      </c>
      <c r="K14" s="15">
        <v>0.65</v>
      </c>
      <c r="L14" s="15">
        <v>0.65</v>
      </c>
      <c r="M14" s="15">
        <v>0.89</v>
      </c>
      <c r="N14" s="15">
        <v>0.89</v>
      </c>
      <c r="O14" s="15">
        <v>1.2</v>
      </c>
      <c r="P14" s="15">
        <v>1.19</v>
      </c>
      <c r="Q14" s="15">
        <v>1.2</v>
      </c>
      <c r="R14" s="15">
        <v>1.2</v>
      </c>
      <c r="S14" s="15">
        <v>0.89</v>
      </c>
      <c r="T14" s="15">
        <v>1.2</v>
      </c>
      <c r="U14" s="15">
        <v>1.1399999999999999</v>
      </c>
      <c r="V14" s="15">
        <v>0.74</v>
      </c>
      <c r="W14" s="15">
        <v>0.78</v>
      </c>
      <c r="X14" s="15">
        <v>0.67</v>
      </c>
      <c r="Y14" s="15">
        <v>0.83</v>
      </c>
      <c r="Z14" s="15">
        <v>0.92</v>
      </c>
      <c r="AA14" s="15">
        <v>0.79</v>
      </c>
      <c r="AB14" s="15">
        <v>0.74</v>
      </c>
      <c r="AC14" s="15">
        <v>1.1399999999999999</v>
      </c>
      <c r="AD14" s="15">
        <v>1.02</v>
      </c>
      <c r="AE14" s="15">
        <v>0.84</v>
      </c>
      <c r="AF14" s="15">
        <v>0.92</v>
      </c>
      <c r="AG14" s="15">
        <v>0.7</v>
      </c>
      <c r="AH14" s="15">
        <v>0.84</v>
      </c>
      <c r="AI14" s="15">
        <v>1</v>
      </c>
      <c r="AJ14" s="15">
        <v>0.84</v>
      </c>
      <c r="AK14" s="15">
        <v>0.98</v>
      </c>
      <c r="AL14" s="15">
        <v>1.4</v>
      </c>
      <c r="AM14" s="15">
        <v>0.36</v>
      </c>
      <c r="AN14" s="15">
        <v>0.1</v>
      </c>
      <c r="AO14" s="15">
        <v>0.36</v>
      </c>
      <c r="AP14" s="15">
        <v>0.66</v>
      </c>
      <c r="AQ14" s="15">
        <v>0.92</v>
      </c>
      <c r="AR14" s="15">
        <v>0.79</v>
      </c>
      <c r="AS14" s="15">
        <v>0.48</v>
      </c>
      <c r="AT14" s="15">
        <v>0.75</v>
      </c>
      <c r="AU14" s="15">
        <v>0.77</v>
      </c>
      <c r="AV14" s="15">
        <v>0.75</v>
      </c>
      <c r="AW14" s="15">
        <v>0.62000000000000011</v>
      </c>
      <c r="AX14" s="15">
        <v>0.74</v>
      </c>
      <c r="AY14" s="15">
        <v>0.74</v>
      </c>
      <c r="AZ14" s="15">
        <v>0.74</v>
      </c>
      <c r="BA14" s="65">
        <v>0.98</v>
      </c>
      <c r="BB14" s="15">
        <v>0.89</v>
      </c>
      <c r="BC14" s="15">
        <v>0.98</v>
      </c>
      <c r="BD14" s="15">
        <v>0.74</v>
      </c>
      <c r="BE14" s="15">
        <v>0.85</v>
      </c>
      <c r="BF14" s="15">
        <v>0.88</v>
      </c>
      <c r="BG14" s="15">
        <v>0.7</v>
      </c>
      <c r="BH14" s="15">
        <v>0.65</v>
      </c>
      <c r="BI14" s="15">
        <v>0.88</v>
      </c>
      <c r="BJ14" s="15">
        <v>0.95</v>
      </c>
    </row>
    <row r="15" spans="1:62" x14ac:dyDescent="0.25">
      <c r="A15">
        <v>80</v>
      </c>
      <c r="B15">
        <v>80</v>
      </c>
      <c r="C15" s="15">
        <v>1.1399999999999999</v>
      </c>
      <c r="D15" s="15">
        <v>1.19</v>
      </c>
      <c r="E15" s="15">
        <v>0.92</v>
      </c>
      <c r="F15" s="15">
        <v>0.92</v>
      </c>
      <c r="G15" s="15">
        <v>0.88</v>
      </c>
      <c r="H15" s="15">
        <v>0.83</v>
      </c>
      <c r="I15" s="15">
        <v>0.83</v>
      </c>
      <c r="J15" s="15">
        <v>0.88</v>
      </c>
      <c r="K15" s="15">
        <v>0.88</v>
      </c>
      <c r="L15" s="15">
        <v>0.88</v>
      </c>
      <c r="M15" s="15">
        <v>1.03</v>
      </c>
      <c r="N15" s="15">
        <v>1.03</v>
      </c>
      <c r="O15" s="15">
        <v>1.19</v>
      </c>
      <c r="P15" s="15">
        <v>1.1599999999999999</v>
      </c>
      <c r="Q15" s="15">
        <v>1.19</v>
      </c>
      <c r="R15" s="15">
        <v>1.2</v>
      </c>
      <c r="S15" s="15">
        <v>1.03</v>
      </c>
      <c r="T15" s="15">
        <v>1.19</v>
      </c>
      <c r="U15" s="15">
        <v>1.1299999999999999</v>
      </c>
      <c r="V15" s="15">
        <v>0.85</v>
      </c>
      <c r="W15" s="15">
        <v>0.78</v>
      </c>
      <c r="X15" s="15">
        <v>0.78</v>
      </c>
      <c r="Y15" s="15">
        <v>0.95</v>
      </c>
      <c r="Z15" s="15">
        <v>1.01</v>
      </c>
      <c r="AA15" s="15">
        <v>0.86</v>
      </c>
      <c r="AB15" s="15">
        <v>0.85</v>
      </c>
      <c r="AC15" s="15">
        <v>1.1599999999999999</v>
      </c>
      <c r="AD15" s="15">
        <v>1.04</v>
      </c>
      <c r="AE15" s="15">
        <v>0.84</v>
      </c>
      <c r="AF15" s="15">
        <v>0.96</v>
      </c>
      <c r="AG15" s="15">
        <v>0.72</v>
      </c>
      <c r="AH15" s="15">
        <v>0.9</v>
      </c>
      <c r="AI15" s="15">
        <v>1.01</v>
      </c>
      <c r="AJ15" s="15">
        <v>0.94</v>
      </c>
      <c r="AK15" s="15">
        <v>1.1000000000000001</v>
      </c>
      <c r="AL15" s="15">
        <v>1.57</v>
      </c>
      <c r="AM15" s="15">
        <v>0.36</v>
      </c>
      <c r="AN15" s="15">
        <v>0.06</v>
      </c>
      <c r="AO15" s="15">
        <v>0.18</v>
      </c>
      <c r="AP15" s="15">
        <v>0.42</v>
      </c>
      <c r="AQ15" s="15">
        <v>0.96</v>
      </c>
      <c r="AR15" s="15">
        <v>0.86</v>
      </c>
      <c r="AS15" s="15">
        <v>0.7</v>
      </c>
      <c r="AT15" s="15">
        <v>0.86</v>
      </c>
      <c r="AU15" s="15">
        <v>0.96</v>
      </c>
      <c r="AV15" s="15">
        <v>0.92</v>
      </c>
      <c r="AW15" s="15">
        <v>0.63000000000000012</v>
      </c>
      <c r="AX15" s="15">
        <v>0.8</v>
      </c>
      <c r="AY15" s="15">
        <v>0.79999999999999993</v>
      </c>
      <c r="AZ15" s="15">
        <v>0.79999999999999993</v>
      </c>
      <c r="BA15" s="65">
        <v>1.1399999999999999</v>
      </c>
      <c r="BB15" s="15">
        <v>1.03</v>
      </c>
      <c r="BC15" s="15">
        <v>1.1399999999999999</v>
      </c>
      <c r="BD15" s="15">
        <v>0.83</v>
      </c>
      <c r="BE15" s="15">
        <v>0.85</v>
      </c>
      <c r="BF15" s="15">
        <v>0.95</v>
      </c>
      <c r="BG15" s="15">
        <v>0.79999999999999993</v>
      </c>
      <c r="BH15" s="15">
        <v>0.88</v>
      </c>
      <c r="BI15" s="15">
        <v>0.95</v>
      </c>
      <c r="BJ15" s="15">
        <v>0.95</v>
      </c>
    </row>
    <row r="16" spans="1:62" x14ac:dyDescent="0.25">
      <c r="A16">
        <v>90</v>
      </c>
      <c r="B16">
        <v>90</v>
      </c>
      <c r="C16" s="15">
        <v>1.19</v>
      </c>
      <c r="D16" s="15">
        <v>1.24</v>
      </c>
      <c r="E16" s="15">
        <v>1.02</v>
      </c>
      <c r="F16" s="15">
        <v>1.02</v>
      </c>
      <c r="G16" s="15">
        <v>1.06</v>
      </c>
      <c r="H16" s="15">
        <v>0.89</v>
      </c>
      <c r="I16" s="15">
        <v>0.89</v>
      </c>
      <c r="J16" s="15">
        <v>1.03</v>
      </c>
      <c r="K16" s="15">
        <v>1.03</v>
      </c>
      <c r="L16" s="15">
        <v>1.03</v>
      </c>
      <c r="M16" s="15">
        <v>1.1299999999999999</v>
      </c>
      <c r="N16" s="15">
        <v>1.1299999999999999</v>
      </c>
      <c r="O16" s="15">
        <v>1.1599999999999999</v>
      </c>
      <c r="P16" s="15">
        <v>1.1499999999999999</v>
      </c>
      <c r="Q16" s="15">
        <v>1.1499999999999999</v>
      </c>
      <c r="R16" s="15">
        <v>1.2</v>
      </c>
      <c r="S16" s="15">
        <v>1.07</v>
      </c>
      <c r="T16" s="15">
        <v>1.1599999999999999</v>
      </c>
      <c r="U16" s="15">
        <v>1.1000000000000001</v>
      </c>
      <c r="V16" s="15">
        <v>0.9</v>
      </c>
      <c r="W16" s="15">
        <v>0.78</v>
      </c>
      <c r="X16" s="15">
        <v>0.78</v>
      </c>
      <c r="Y16" s="15">
        <v>1.04</v>
      </c>
      <c r="Z16" s="15">
        <v>1.04</v>
      </c>
      <c r="AA16" s="15">
        <v>0.9</v>
      </c>
      <c r="AB16" s="15">
        <v>0.9</v>
      </c>
      <c r="AC16" s="15">
        <v>1.1599999999999999</v>
      </c>
      <c r="AD16" s="15">
        <v>1.04</v>
      </c>
      <c r="AE16" s="15">
        <v>0.84</v>
      </c>
      <c r="AF16" s="15">
        <v>0.96</v>
      </c>
      <c r="AG16" s="15">
        <v>0.72</v>
      </c>
      <c r="AH16" s="15">
        <v>0.94</v>
      </c>
      <c r="AI16" s="15">
        <v>1.01</v>
      </c>
      <c r="AJ16" s="15">
        <v>1.04</v>
      </c>
      <c r="AK16" s="15">
        <v>1.19</v>
      </c>
      <c r="AL16" s="15">
        <v>1.69</v>
      </c>
      <c r="AM16" s="15">
        <v>0.34</v>
      </c>
      <c r="AN16" s="15">
        <v>0.06</v>
      </c>
      <c r="AO16" s="15">
        <v>0.06</v>
      </c>
      <c r="AP16" s="15">
        <v>0.24</v>
      </c>
      <c r="AQ16" s="15">
        <v>1</v>
      </c>
      <c r="AR16" s="15">
        <v>0.9</v>
      </c>
      <c r="AS16" s="15">
        <v>0.95</v>
      </c>
      <c r="AT16" s="15">
        <v>0.92</v>
      </c>
      <c r="AU16" s="15">
        <v>1.0900000000000001</v>
      </c>
      <c r="AV16" s="15">
        <v>0.98</v>
      </c>
      <c r="AW16" s="15">
        <v>0.64000000000000012</v>
      </c>
      <c r="AX16" s="15">
        <v>0.8</v>
      </c>
      <c r="AY16" s="15">
        <v>0.89999999999999991</v>
      </c>
      <c r="AZ16" s="15">
        <v>0.89999999999999991</v>
      </c>
      <c r="BA16" s="65">
        <v>1.1499999999999999</v>
      </c>
      <c r="BB16" s="15">
        <v>1.1299999999999999</v>
      </c>
      <c r="BC16" s="15">
        <v>1.19</v>
      </c>
      <c r="BD16" s="15">
        <v>0.89</v>
      </c>
      <c r="BE16" s="15">
        <v>0.85</v>
      </c>
      <c r="BF16" s="15">
        <v>0.98</v>
      </c>
      <c r="BG16" s="15">
        <v>0.89999999999999991</v>
      </c>
      <c r="BH16" s="15">
        <v>1.03</v>
      </c>
      <c r="BI16" s="15">
        <v>0.98</v>
      </c>
      <c r="BJ16" s="15">
        <v>0.95</v>
      </c>
    </row>
    <row r="17" spans="1:62" x14ac:dyDescent="0.25">
      <c r="A17">
        <v>100</v>
      </c>
      <c r="B17">
        <v>100</v>
      </c>
      <c r="C17" s="15">
        <v>1.24</v>
      </c>
      <c r="D17" s="15">
        <v>1.24</v>
      </c>
      <c r="E17" s="15">
        <v>1.1000000000000001</v>
      </c>
      <c r="F17" s="15">
        <v>1.1000000000000001</v>
      </c>
      <c r="G17" s="15">
        <v>1.24</v>
      </c>
      <c r="H17" s="15">
        <v>0.92</v>
      </c>
      <c r="I17" s="15">
        <v>0.92</v>
      </c>
      <c r="J17" s="15">
        <v>1.1499999999999999</v>
      </c>
      <c r="K17" s="15">
        <v>1.1499999999999999</v>
      </c>
      <c r="L17" s="15">
        <v>1.1499999999999999</v>
      </c>
      <c r="M17" s="15">
        <v>1.1399999999999999</v>
      </c>
      <c r="N17" s="15">
        <v>1.1399999999999999</v>
      </c>
      <c r="O17" s="15">
        <v>1.1499999999999999</v>
      </c>
      <c r="P17" s="15">
        <v>1.1299999999999999</v>
      </c>
      <c r="Q17" s="15">
        <v>1.1299999999999999</v>
      </c>
      <c r="R17" s="15">
        <v>1.2</v>
      </c>
      <c r="S17" s="15">
        <v>1.1200000000000001</v>
      </c>
      <c r="T17" s="15">
        <v>1.1499999999999999</v>
      </c>
      <c r="U17" s="15">
        <v>1.0900000000000001</v>
      </c>
      <c r="V17" s="15">
        <v>0.9</v>
      </c>
      <c r="W17" s="15">
        <v>0.78</v>
      </c>
      <c r="X17" s="15">
        <v>0.78</v>
      </c>
      <c r="Y17" s="15">
        <v>1.1499999999999999</v>
      </c>
      <c r="Z17" s="15">
        <v>1.08</v>
      </c>
      <c r="AA17" s="15">
        <v>0.9</v>
      </c>
      <c r="AB17" s="15">
        <v>0.9</v>
      </c>
      <c r="AC17" s="15">
        <v>1.1599999999999999</v>
      </c>
      <c r="AD17" s="15">
        <v>1.04</v>
      </c>
      <c r="AE17" s="15">
        <v>0.84</v>
      </c>
      <c r="AF17" s="15">
        <v>0.96</v>
      </c>
      <c r="AG17" s="15">
        <v>0.72</v>
      </c>
      <c r="AH17" s="15">
        <v>0.96</v>
      </c>
      <c r="AI17" s="15">
        <v>1.02</v>
      </c>
      <c r="AJ17" s="15">
        <v>1.1399999999999999</v>
      </c>
      <c r="AK17" s="15">
        <v>1.26</v>
      </c>
      <c r="AL17" s="15">
        <v>1.8</v>
      </c>
      <c r="AM17" s="15">
        <v>0.18</v>
      </c>
      <c r="AN17" s="15">
        <v>0.06</v>
      </c>
      <c r="AO17" s="15">
        <v>0.06</v>
      </c>
      <c r="AP17" s="15">
        <v>0.06</v>
      </c>
      <c r="AQ17" s="15">
        <v>1.02</v>
      </c>
      <c r="AR17" s="15">
        <v>0.9</v>
      </c>
      <c r="AS17" s="15">
        <v>1.1100000000000001</v>
      </c>
      <c r="AT17" s="15">
        <v>0.98</v>
      </c>
      <c r="AU17" s="15">
        <v>1.1200000000000001</v>
      </c>
      <c r="AV17" s="15">
        <v>1</v>
      </c>
      <c r="AW17" s="15">
        <v>0.65000000000000013</v>
      </c>
      <c r="AX17" s="15">
        <v>0.8</v>
      </c>
      <c r="AY17" s="15">
        <v>0.99999999999999989</v>
      </c>
      <c r="AZ17" s="15">
        <v>0.99999999999999989</v>
      </c>
      <c r="BA17" s="65">
        <v>1.1499999999999999</v>
      </c>
      <c r="BB17" s="15">
        <v>1.1399999999999999</v>
      </c>
      <c r="BC17" s="15">
        <v>1.24</v>
      </c>
      <c r="BD17" s="15">
        <v>0.92</v>
      </c>
      <c r="BE17" s="15">
        <v>0.85</v>
      </c>
      <c r="BF17" s="15">
        <v>1</v>
      </c>
      <c r="BG17" s="15">
        <v>0.99999999999999989</v>
      </c>
      <c r="BH17" s="15">
        <v>1.2</v>
      </c>
      <c r="BI17" s="15">
        <v>1</v>
      </c>
      <c r="BJ17" s="15">
        <v>0.95</v>
      </c>
    </row>
    <row r="18" spans="1:62" x14ac:dyDescent="0.25">
      <c r="A18">
        <v>110</v>
      </c>
      <c r="B18">
        <v>0</v>
      </c>
      <c r="C18" s="15">
        <v>1.24</v>
      </c>
      <c r="D18" s="15">
        <v>1.24</v>
      </c>
      <c r="E18" s="15">
        <v>1.1000000000000001</v>
      </c>
      <c r="F18" s="15">
        <v>1.1000000000000001</v>
      </c>
      <c r="G18" s="15">
        <v>1.24</v>
      </c>
      <c r="H18" s="15">
        <v>0.92</v>
      </c>
      <c r="I18" s="15">
        <v>0.92</v>
      </c>
      <c r="J18" s="15">
        <v>1.1499999999999999</v>
      </c>
      <c r="K18" s="15">
        <v>1.1499999999999999</v>
      </c>
      <c r="L18" s="15">
        <v>1.1499999999999999</v>
      </c>
      <c r="M18" s="15">
        <v>1.1399999999999999</v>
      </c>
      <c r="N18" s="15">
        <v>1.1399999999999999</v>
      </c>
      <c r="O18" s="15"/>
      <c r="P18" s="15"/>
      <c r="Q18" s="15"/>
      <c r="R18" s="15">
        <v>1.2</v>
      </c>
      <c r="S18" s="15">
        <v>1.1200000000000001</v>
      </c>
      <c r="T18" s="15">
        <v>0.3</v>
      </c>
      <c r="U18" s="15">
        <v>0.6</v>
      </c>
      <c r="V18" s="15">
        <v>0.9</v>
      </c>
      <c r="W18" s="15">
        <v>0.78</v>
      </c>
      <c r="X18" s="15">
        <v>0.78</v>
      </c>
      <c r="Y18" s="15">
        <v>1.2</v>
      </c>
      <c r="Z18" s="15">
        <v>1.08</v>
      </c>
      <c r="AA18" s="15">
        <v>0.9</v>
      </c>
      <c r="AB18" s="15">
        <v>0.9</v>
      </c>
      <c r="AC18" s="15">
        <v>1.1599999999999999</v>
      </c>
      <c r="AD18" s="15">
        <v>1.04</v>
      </c>
      <c r="AE18" s="15">
        <v>0.84</v>
      </c>
      <c r="AF18" s="15">
        <v>0.96</v>
      </c>
      <c r="AG18" s="15">
        <v>0.72</v>
      </c>
      <c r="AH18" s="15">
        <v>0.96</v>
      </c>
      <c r="AI18" s="15">
        <v>1.02</v>
      </c>
      <c r="AJ18" s="15">
        <v>1.1399999999999999</v>
      </c>
      <c r="AK18" s="15">
        <v>1.26</v>
      </c>
      <c r="AL18" s="15">
        <v>1.8</v>
      </c>
      <c r="AM18" s="15"/>
      <c r="AN18" s="15"/>
      <c r="AO18" s="15"/>
      <c r="AP18" s="15">
        <v>0</v>
      </c>
      <c r="AQ18" s="15">
        <v>1.02</v>
      </c>
      <c r="AR18" s="15">
        <v>0.9</v>
      </c>
      <c r="AS18" s="15">
        <v>1.1299999999999999</v>
      </c>
      <c r="AT18" s="15">
        <v>1.02</v>
      </c>
      <c r="AU18" s="15">
        <v>1.1200000000000001</v>
      </c>
      <c r="AV18" s="15">
        <v>1</v>
      </c>
      <c r="AW18" s="15">
        <v>0.65</v>
      </c>
      <c r="AX18" s="15">
        <v>0.8</v>
      </c>
      <c r="AY18" s="15">
        <v>1</v>
      </c>
      <c r="AZ18" s="15">
        <v>1</v>
      </c>
      <c r="BA18" s="65">
        <v>1.1499999999999999</v>
      </c>
      <c r="BB18" s="15">
        <v>1.1399999999999999</v>
      </c>
      <c r="BC18" s="15">
        <v>1.24</v>
      </c>
      <c r="BD18" s="15">
        <v>0.92</v>
      </c>
      <c r="BE18" s="15">
        <v>0.85</v>
      </c>
      <c r="BF18" s="15">
        <v>1</v>
      </c>
      <c r="BG18" s="15">
        <v>1</v>
      </c>
      <c r="BH18" s="15">
        <v>1.1499999999999999</v>
      </c>
      <c r="BI18" s="15">
        <v>1</v>
      </c>
      <c r="BJ18" s="15">
        <v>0.95</v>
      </c>
    </row>
    <row r="19" spans="1:62" x14ac:dyDescent="0.25">
      <c r="A19">
        <v>120</v>
      </c>
      <c r="B19">
        <v>10</v>
      </c>
      <c r="C19" s="15">
        <v>1.24</v>
      </c>
      <c r="D19" s="15">
        <v>1.24</v>
      </c>
      <c r="E19" s="15">
        <v>1.1000000000000001</v>
      </c>
      <c r="F19" s="15">
        <v>1.1000000000000001</v>
      </c>
      <c r="G19" s="15">
        <v>1.24</v>
      </c>
      <c r="H19" s="15">
        <v>0.92</v>
      </c>
      <c r="I19" s="15">
        <v>0.91</v>
      </c>
      <c r="J19" s="15">
        <v>1.1499999999999999</v>
      </c>
      <c r="K19" s="15">
        <v>1.1499999999999999</v>
      </c>
      <c r="L19" s="15">
        <v>1.1399999999999999</v>
      </c>
      <c r="M19" s="15">
        <v>1.1399999999999999</v>
      </c>
      <c r="N19" s="15">
        <v>1.1399999999999999</v>
      </c>
      <c r="O19" s="15"/>
      <c r="P19" s="15"/>
      <c r="Q19" s="15"/>
      <c r="R19" s="15">
        <v>1.2</v>
      </c>
      <c r="S19" s="15">
        <v>1.1200000000000001</v>
      </c>
      <c r="T19" s="15">
        <v>0.4</v>
      </c>
      <c r="U19" s="15">
        <v>0.66</v>
      </c>
      <c r="V19" s="15">
        <v>0.9</v>
      </c>
      <c r="W19" s="15">
        <v>0.78</v>
      </c>
      <c r="X19" s="15">
        <v>0.78</v>
      </c>
      <c r="Y19" s="15">
        <v>1.2</v>
      </c>
      <c r="Z19" s="15">
        <v>1.08</v>
      </c>
      <c r="AA19" s="15">
        <v>0.9</v>
      </c>
      <c r="AB19" s="15">
        <v>0.9</v>
      </c>
      <c r="AC19" s="15">
        <v>1.1599999999999999</v>
      </c>
      <c r="AD19" s="15">
        <v>1.04</v>
      </c>
      <c r="AE19" s="15">
        <v>0.84</v>
      </c>
      <c r="AF19" s="15">
        <v>0.96</v>
      </c>
      <c r="AG19" s="15">
        <v>0.72</v>
      </c>
      <c r="AH19" s="15">
        <v>0.96</v>
      </c>
      <c r="AI19" s="15">
        <v>1.02</v>
      </c>
      <c r="AJ19" s="15">
        <v>1.2</v>
      </c>
      <c r="AK19" s="15">
        <v>1.26</v>
      </c>
      <c r="AL19" s="15">
        <v>1.8</v>
      </c>
      <c r="AM19" s="15"/>
      <c r="AN19" s="15"/>
      <c r="AO19" s="15"/>
      <c r="AP19" s="15">
        <v>0</v>
      </c>
      <c r="AQ19" s="15">
        <v>1.02</v>
      </c>
      <c r="AR19" s="15">
        <v>0.9</v>
      </c>
      <c r="AS19" s="15">
        <v>1.1299999999999999</v>
      </c>
      <c r="AT19" s="15">
        <v>1.05</v>
      </c>
      <c r="AU19" s="15">
        <v>1.1200000000000001</v>
      </c>
      <c r="AV19" s="15">
        <v>1</v>
      </c>
      <c r="AW19" s="15">
        <v>0.65</v>
      </c>
      <c r="AX19" s="15">
        <v>0.8</v>
      </c>
      <c r="AY19" s="15">
        <v>1</v>
      </c>
      <c r="AZ19" s="15">
        <v>1</v>
      </c>
      <c r="BA19" s="65">
        <v>1.1499999999999999</v>
      </c>
      <c r="BB19" s="15">
        <v>1.1399999999999999</v>
      </c>
      <c r="BC19" s="15">
        <v>1.24</v>
      </c>
      <c r="BD19" s="15">
        <v>0.91</v>
      </c>
      <c r="BE19" s="15">
        <v>0.85</v>
      </c>
      <c r="BF19" s="15">
        <v>1</v>
      </c>
      <c r="BG19" s="15">
        <v>1</v>
      </c>
      <c r="BH19" s="15">
        <v>1.0999999999999999</v>
      </c>
      <c r="BI19" s="15">
        <v>1</v>
      </c>
      <c r="BJ19" s="15">
        <v>0.95</v>
      </c>
    </row>
    <row r="20" spans="1:62" x14ac:dyDescent="0.25">
      <c r="A20">
        <v>130</v>
      </c>
      <c r="B20">
        <v>20</v>
      </c>
      <c r="C20" s="15">
        <v>1.24</v>
      </c>
      <c r="D20" s="15">
        <v>1.24</v>
      </c>
      <c r="E20" s="15">
        <v>1.0900000000000001</v>
      </c>
      <c r="F20" s="15">
        <v>1.0900000000000001</v>
      </c>
      <c r="G20" s="15">
        <v>1.24</v>
      </c>
      <c r="H20" s="15">
        <v>0.9</v>
      </c>
      <c r="I20" s="15">
        <v>0.86</v>
      </c>
      <c r="J20" s="15">
        <v>1.1499999999999999</v>
      </c>
      <c r="K20" s="15">
        <v>1.1499999999999999</v>
      </c>
      <c r="L20" s="15">
        <v>1.1299999999999999</v>
      </c>
      <c r="M20" s="15">
        <v>1.1200000000000001</v>
      </c>
      <c r="N20" s="15">
        <v>1.1200000000000001</v>
      </c>
      <c r="O20" s="15"/>
      <c r="P20" s="15"/>
      <c r="Q20" s="15"/>
      <c r="R20" s="15">
        <v>1.2</v>
      </c>
      <c r="S20" s="15">
        <v>1.1200000000000001</v>
      </c>
      <c r="T20" s="15">
        <v>0.54</v>
      </c>
      <c r="U20" s="15">
        <v>0.84</v>
      </c>
      <c r="V20" s="15">
        <v>0.9</v>
      </c>
      <c r="W20" s="15">
        <v>0.78</v>
      </c>
      <c r="X20" s="15">
        <v>0.78</v>
      </c>
      <c r="Y20" s="15">
        <v>1.2</v>
      </c>
      <c r="Z20" s="15">
        <v>1.08</v>
      </c>
      <c r="AA20" s="15">
        <v>0.9</v>
      </c>
      <c r="AB20" s="15">
        <v>0.78</v>
      </c>
      <c r="AC20" s="15">
        <v>1.1599999999999999</v>
      </c>
      <c r="AD20" s="15">
        <v>1.04</v>
      </c>
      <c r="AE20" s="15">
        <v>0.84</v>
      </c>
      <c r="AF20" s="15">
        <v>0.96</v>
      </c>
      <c r="AG20" s="15">
        <v>0.72</v>
      </c>
      <c r="AH20" s="15">
        <v>0.96</v>
      </c>
      <c r="AI20" s="15">
        <v>1.02</v>
      </c>
      <c r="AJ20" s="15">
        <v>1.2</v>
      </c>
      <c r="AK20" s="15">
        <v>1.26</v>
      </c>
      <c r="AL20" s="15">
        <v>1.8</v>
      </c>
      <c r="AM20" s="15"/>
      <c r="AN20" s="15"/>
      <c r="AO20" s="15"/>
      <c r="AP20" s="15">
        <v>0</v>
      </c>
      <c r="AQ20" s="15">
        <v>1.02</v>
      </c>
      <c r="AR20" s="15">
        <v>0.9</v>
      </c>
      <c r="AS20" s="15">
        <v>1.1299999999999999</v>
      </c>
      <c r="AT20" s="15">
        <v>1.05</v>
      </c>
      <c r="AU20" s="15">
        <v>1.1200000000000001</v>
      </c>
      <c r="AV20" s="15">
        <v>1</v>
      </c>
      <c r="AW20" s="15">
        <v>0.65</v>
      </c>
      <c r="AX20" s="15">
        <v>0.8</v>
      </c>
      <c r="AY20" s="15">
        <v>1</v>
      </c>
      <c r="AZ20" s="15">
        <v>1</v>
      </c>
      <c r="BA20" s="65">
        <v>1.1499999999999999</v>
      </c>
      <c r="BB20" s="15">
        <v>1.1200000000000001</v>
      </c>
      <c r="BC20" s="15">
        <v>1.24</v>
      </c>
      <c r="BD20" s="15">
        <v>0.86</v>
      </c>
      <c r="BE20" s="15">
        <v>0.83</v>
      </c>
      <c r="BF20" s="15">
        <v>1</v>
      </c>
      <c r="BG20" s="15">
        <v>1</v>
      </c>
      <c r="BH20" s="15">
        <v>1.0499999999999998</v>
      </c>
      <c r="BI20" s="15">
        <v>1</v>
      </c>
      <c r="BJ20" s="15">
        <v>0.92999999999999994</v>
      </c>
    </row>
    <row r="21" spans="1:62" x14ac:dyDescent="0.25">
      <c r="A21">
        <v>140</v>
      </c>
      <c r="B21">
        <v>30</v>
      </c>
      <c r="C21" s="15">
        <v>1.24</v>
      </c>
      <c r="D21" s="15">
        <v>1.22</v>
      </c>
      <c r="E21" s="15">
        <v>1.01</v>
      </c>
      <c r="F21" s="15">
        <v>1.01</v>
      </c>
      <c r="G21" s="15">
        <v>1.22</v>
      </c>
      <c r="H21" s="15">
        <v>0.86</v>
      </c>
      <c r="I21" s="15">
        <v>0.84</v>
      </c>
      <c r="J21" s="15">
        <v>1.1499999999999999</v>
      </c>
      <c r="K21" s="15">
        <v>1.1499999999999999</v>
      </c>
      <c r="L21" s="15">
        <v>1.1200000000000001</v>
      </c>
      <c r="M21" s="15">
        <v>1.08</v>
      </c>
      <c r="N21" s="15">
        <v>1.08</v>
      </c>
      <c r="O21" s="15"/>
      <c r="P21" s="15"/>
      <c r="Q21" s="15"/>
      <c r="R21" s="15">
        <v>1.2</v>
      </c>
      <c r="S21" s="15">
        <v>1.1200000000000001</v>
      </c>
      <c r="T21" s="15">
        <v>0.9</v>
      </c>
      <c r="U21" s="15">
        <v>0.9</v>
      </c>
      <c r="V21" s="15">
        <v>0.9</v>
      </c>
      <c r="W21" s="15">
        <v>0.78</v>
      </c>
      <c r="X21" s="15">
        <v>0.78</v>
      </c>
      <c r="Y21" s="15">
        <v>1.1599999999999999</v>
      </c>
      <c r="Z21" s="15">
        <v>1.08</v>
      </c>
      <c r="AA21" s="15">
        <v>0.9</v>
      </c>
      <c r="AB21" s="15">
        <v>0.67</v>
      </c>
      <c r="AC21" s="15">
        <v>1.1499999999999999</v>
      </c>
      <c r="AD21" s="15">
        <v>1.03</v>
      </c>
      <c r="AE21" s="15">
        <v>0.84</v>
      </c>
      <c r="AF21" s="15">
        <v>0.96</v>
      </c>
      <c r="AG21" s="15">
        <v>0.72</v>
      </c>
      <c r="AH21" s="15">
        <v>0.92</v>
      </c>
      <c r="AI21" s="15">
        <v>1.02</v>
      </c>
      <c r="AJ21" s="15">
        <v>1.2</v>
      </c>
      <c r="AK21" s="15">
        <v>1.26</v>
      </c>
      <c r="AL21" s="15">
        <v>1.8</v>
      </c>
      <c r="AM21" s="15"/>
      <c r="AN21" s="15"/>
      <c r="AO21" s="15"/>
      <c r="AP21" s="15">
        <v>0</v>
      </c>
      <c r="AQ21" s="15">
        <v>1.02</v>
      </c>
      <c r="AR21" s="15">
        <v>0.9</v>
      </c>
      <c r="AS21" s="15">
        <v>1.1299999999999999</v>
      </c>
      <c r="AT21" s="15">
        <v>1.05</v>
      </c>
      <c r="AU21" s="15">
        <v>1.1200000000000001</v>
      </c>
      <c r="AV21" s="15">
        <v>1</v>
      </c>
      <c r="AW21" s="15">
        <v>0.65</v>
      </c>
      <c r="AX21" s="15">
        <v>0.8</v>
      </c>
      <c r="AY21" s="15">
        <v>1</v>
      </c>
      <c r="AZ21" s="15">
        <v>1</v>
      </c>
      <c r="BA21" s="65">
        <v>1.1499999999999999</v>
      </c>
      <c r="BB21" s="15">
        <v>1.08</v>
      </c>
      <c r="BC21" s="15">
        <v>1.24</v>
      </c>
      <c r="BD21" s="15">
        <v>0.84</v>
      </c>
      <c r="BE21" s="15">
        <v>0.82</v>
      </c>
      <c r="BF21" s="15">
        <v>1</v>
      </c>
      <c r="BG21" s="15">
        <v>1</v>
      </c>
      <c r="BH21" s="15">
        <v>0.99999999999999978</v>
      </c>
      <c r="BI21" s="15">
        <v>1</v>
      </c>
      <c r="BJ21" s="15">
        <v>0.91999999999999993</v>
      </c>
    </row>
    <row r="22" spans="1:62" x14ac:dyDescent="0.25">
      <c r="A22">
        <v>150</v>
      </c>
      <c r="B22">
        <v>40</v>
      </c>
      <c r="C22" s="15">
        <v>1.24</v>
      </c>
      <c r="D22" s="15">
        <v>1.2</v>
      </c>
      <c r="E22" s="15">
        <v>0.94</v>
      </c>
      <c r="F22" s="15">
        <v>0.94</v>
      </c>
      <c r="G22" s="15">
        <v>1.21</v>
      </c>
      <c r="H22" s="15">
        <v>0.84</v>
      </c>
      <c r="I22" s="15">
        <v>0.82</v>
      </c>
      <c r="J22" s="15">
        <v>1.1299999999999999</v>
      </c>
      <c r="K22" s="15">
        <v>1.1299999999999999</v>
      </c>
      <c r="L22" s="15">
        <v>1.08</v>
      </c>
      <c r="M22" s="15">
        <v>1.02</v>
      </c>
      <c r="N22" s="15">
        <v>1.02</v>
      </c>
      <c r="O22" s="15"/>
      <c r="P22" s="15"/>
      <c r="Q22" s="15"/>
      <c r="R22" s="15">
        <v>1.2</v>
      </c>
      <c r="S22" s="15">
        <v>1.1200000000000001</v>
      </c>
      <c r="T22" s="15">
        <v>0.9</v>
      </c>
      <c r="U22" s="15">
        <v>0.9</v>
      </c>
      <c r="V22" s="15">
        <v>0.9</v>
      </c>
      <c r="W22" s="15">
        <v>0.78</v>
      </c>
      <c r="X22" s="15">
        <v>0.78</v>
      </c>
      <c r="Y22" s="15">
        <v>1.07</v>
      </c>
      <c r="Z22" s="15">
        <v>1.08</v>
      </c>
      <c r="AA22" s="15">
        <v>0.9</v>
      </c>
      <c r="AB22" s="15">
        <v>0.56000000000000005</v>
      </c>
      <c r="AC22" s="15">
        <v>0.97</v>
      </c>
      <c r="AD22" s="15">
        <v>0.85</v>
      </c>
      <c r="AE22" s="15">
        <v>0.84</v>
      </c>
      <c r="AF22" s="15">
        <v>0.96</v>
      </c>
      <c r="AG22" s="15">
        <v>0.72</v>
      </c>
      <c r="AH22" s="15">
        <v>0.86</v>
      </c>
      <c r="AI22" s="15">
        <v>1</v>
      </c>
      <c r="AJ22" s="15">
        <v>1.2</v>
      </c>
      <c r="AK22" s="15">
        <v>1.26</v>
      </c>
      <c r="AL22" s="15">
        <v>1.8</v>
      </c>
      <c r="AM22" s="15"/>
      <c r="AN22" s="15"/>
      <c r="AO22" s="15"/>
      <c r="AP22" s="15">
        <v>0</v>
      </c>
      <c r="AQ22" s="15">
        <v>1.02</v>
      </c>
      <c r="AR22" s="15">
        <v>0.9</v>
      </c>
      <c r="AS22" s="15">
        <v>1.1299999999999999</v>
      </c>
      <c r="AT22" s="15">
        <v>1.02</v>
      </c>
      <c r="AU22" s="15">
        <v>1.1200000000000001</v>
      </c>
      <c r="AV22" s="15">
        <v>1</v>
      </c>
      <c r="AW22" s="15">
        <v>0.65</v>
      </c>
      <c r="AX22" s="15">
        <v>0.8</v>
      </c>
      <c r="AY22" s="15">
        <v>1</v>
      </c>
      <c r="AZ22" s="15">
        <v>1</v>
      </c>
      <c r="BA22" s="65">
        <v>1.1499999999999999</v>
      </c>
      <c r="BB22" s="15">
        <v>1.02</v>
      </c>
      <c r="BC22" s="15">
        <v>1.24</v>
      </c>
      <c r="BD22" s="15">
        <v>0.82</v>
      </c>
      <c r="BE22" s="15">
        <v>0.80999999999999994</v>
      </c>
      <c r="BF22" s="15">
        <v>1</v>
      </c>
      <c r="BG22" s="15">
        <v>1</v>
      </c>
      <c r="BH22" s="15">
        <v>0.94999999999999973</v>
      </c>
      <c r="BI22" s="15">
        <v>1</v>
      </c>
      <c r="BJ22" s="15">
        <v>0.90999999999999992</v>
      </c>
    </row>
    <row r="23" spans="1:62" x14ac:dyDescent="0.25">
      <c r="A23">
        <v>160</v>
      </c>
      <c r="B23">
        <v>50</v>
      </c>
      <c r="C23" s="15">
        <v>1.24</v>
      </c>
      <c r="D23" s="15">
        <v>0.86</v>
      </c>
      <c r="E23" s="15">
        <v>0.85</v>
      </c>
      <c r="F23" s="15">
        <v>0.85</v>
      </c>
      <c r="G23" s="15">
        <v>1.19</v>
      </c>
      <c r="H23" s="15">
        <v>0.82</v>
      </c>
      <c r="I23" s="15">
        <v>0.78</v>
      </c>
      <c r="J23" s="15">
        <v>1.08</v>
      </c>
      <c r="K23" s="15">
        <v>1.08</v>
      </c>
      <c r="L23" s="15">
        <v>1.03</v>
      </c>
      <c r="M23" s="15">
        <v>0.9</v>
      </c>
      <c r="N23" s="15">
        <v>0.9</v>
      </c>
      <c r="O23" s="15"/>
      <c r="P23" s="15"/>
      <c r="Q23" s="15"/>
      <c r="R23" s="15">
        <v>1.2</v>
      </c>
      <c r="S23" s="15">
        <v>1.1200000000000001</v>
      </c>
      <c r="T23" s="15">
        <v>0.9</v>
      </c>
      <c r="U23" s="15">
        <v>0.9</v>
      </c>
      <c r="V23" s="15">
        <v>0.9</v>
      </c>
      <c r="W23" s="15">
        <v>0.78</v>
      </c>
      <c r="X23" s="15">
        <v>0.78</v>
      </c>
      <c r="Y23" s="15">
        <v>0.85</v>
      </c>
      <c r="Z23" s="15">
        <v>1.08</v>
      </c>
      <c r="AA23" s="15">
        <v>0.9</v>
      </c>
      <c r="AB23" s="15">
        <v>0.46</v>
      </c>
      <c r="AC23" s="15">
        <v>0.7</v>
      </c>
      <c r="AD23" s="15">
        <v>0.57999999999999996</v>
      </c>
      <c r="AE23" s="15">
        <v>0.84</v>
      </c>
      <c r="AF23" s="15">
        <v>0.96</v>
      </c>
      <c r="AG23" s="15">
        <v>0.72</v>
      </c>
      <c r="AH23" s="15">
        <v>0.78</v>
      </c>
      <c r="AI23" s="15">
        <v>0.97</v>
      </c>
      <c r="AJ23" s="15">
        <v>1.2</v>
      </c>
      <c r="AK23" s="15">
        <v>1.26</v>
      </c>
      <c r="AL23" s="15">
        <v>1.8</v>
      </c>
      <c r="AM23" s="15"/>
      <c r="AN23" s="15"/>
      <c r="AO23" s="15"/>
      <c r="AP23" s="15">
        <v>0</v>
      </c>
      <c r="AQ23" s="15">
        <v>1.02</v>
      </c>
      <c r="AR23" s="15">
        <v>0.9</v>
      </c>
      <c r="AS23" s="15">
        <v>1.1299999999999999</v>
      </c>
      <c r="AT23" s="15">
        <v>0.99</v>
      </c>
      <c r="AU23" s="15">
        <v>1.1200000000000001</v>
      </c>
      <c r="AV23" s="15">
        <v>1</v>
      </c>
      <c r="AW23" s="15">
        <v>0.65</v>
      </c>
      <c r="AX23" s="15">
        <v>0.8</v>
      </c>
      <c r="AY23" s="15">
        <v>1</v>
      </c>
      <c r="AZ23" s="15">
        <v>1</v>
      </c>
      <c r="BA23" s="65">
        <v>1.1499999999999999</v>
      </c>
      <c r="BB23" s="15">
        <v>0.9</v>
      </c>
      <c r="BC23" s="15">
        <v>1.24</v>
      </c>
      <c r="BD23" s="15">
        <v>0.78</v>
      </c>
      <c r="BE23" s="15">
        <v>0.78</v>
      </c>
      <c r="BF23" s="15">
        <v>1</v>
      </c>
      <c r="BG23" s="15">
        <v>1</v>
      </c>
      <c r="BH23" s="15">
        <v>0.89999999999999969</v>
      </c>
      <c r="BI23" s="15">
        <v>1</v>
      </c>
      <c r="BJ23" s="15">
        <v>0.88</v>
      </c>
    </row>
    <row r="24" spans="1:62" x14ac:dyDescent="0.25">
      <c r="A24">
        <v>170</v>
      </c>
      <c r="B24">
        <v>60</v>
      </c>
      <c r="C24" s="15">
        <v>1.21</v>
      </c>
      <c r="D24" s="15">
        <v>0.52</v>
      </c>
      <c r="E24" s="15">
        <v>0.78</v>
      </c>
      <c r="F24" s="15">
        <v>0.78</v>
      </c>
      <c r="G24" s="15">
        <v>1.1599999999999999</v>
      </c>
      <c r="H24" s="15">
        <v>0.79</v>
      </c>
      <c r="I24" s="15">
        <v>0.76</v>
      </c>
      <c r="J24" s="15">
        <v>1.03</v>
      </c>
      <c r="K24" s="15">
        <v>1.03</v>
      </c>
      <c r="L24" s="15">
        <v>0.98</v>
      </c>
      <c r="M24" s="15">
        <v>0.77</v>
      </c>
      <c r="N24" s="15"/>
      <c r="O24" s="15"/>
      <c r="P24" s="15"/>
      <c r="Q24" s="15"/>
      <c r="R24" s="15">
        <v>1.2</v>
      </c>
      <c r="S24" s="15">
        <v>1.0900000000000001</v>
      </c>
      <c r="T24" s="15">
        <v>0.9</v>
      </c>
      <c r="U24" s="15">
        <v>0.9</v>
      </c>
      <c r="V24" s="15">
        <v>0.78</v>
      </c>
      <c r="W24" s="15">
        <v>0.78</v>
      </c>
      <c r="X24" s="15">
        <v>0.78</v>
      </c>
      <c r="Y24" s="15">
        <v>0.62</v>
      </c>
      <c r="Z24" s="15">
        <v>1.08</v>
      </c>
      <c r="AA24" s="15">
        <v>0.9</v>
      </c>
      <c r="AB24" s="15"/>
      <c r="AC24" s="15">
        <v>0.43</v>
      </c>
      <c r="AD24" s="15">
        <v>0.37</v>
      </c>
      <c r="AE24" s="15">
        <v>0.84</v>
      </c>
      <c r="AF24" s="15">
        <v>0.96</v>
      </c>
      <c r="AG24" s="15">
        <v>0.72</v>
      </c>
      <c r="AH24" s="15">
        <v>0.24</v>
      </c>
      <c r="AI24" s="15">
        <v>0.95</v>
      </c>
      <c r="AJ24" s="15">
        <v>1.2</v>
      </c>
      <c r="AK24" s="15">
        <v>1.26</v>
      </c>
      <c r="AL24" s="15">
        <v>1.8</v>
      </c>
      <c r="AM24" s="15"/>
      <c r="AN24" s="15"/>
      <c r="AO24" s="15"/>
      <c r="AP24" s="15">
        <v>0</v>
      </c>
      <c r="AQ24" s="15">
        <v>1.02</v>
      </c>
      <c r="AR24" s="15">
        <v>0.9</v>
      </c>
      <c r="AS24" s="15">
        <v>1.1000000000000001</v>
      </c>
      <c r="AT24" s="15">
        <v>0.95</v>
      </c>
      <c r="AU24" s="15">
        <v>1.0900000000000001</v>
      </c>
      <c r="AV24" s="15">
        <v>1</v>
      </c>
      <c r="AW24" s="15">
        <v>0.65</v>
      </c>
      <c r="AX24" s="15">
        <v>0.79</v>
      </c>
      <c r="AY24" s="15">
        <v>1</v>
      </c>
      <c r="AZ24" s="15">
        <v>1</v>
      </c>
      <c r="BA24" s="65">
        <v>1.1499999999999999</v>
      </c>
      <c r="BB24" s="15">
        <v>0.77</v>
      </c>
      <c r="BC24" s="15">
        <v>1.21</v>
      </c>
      <c r="BD24" s="15">
        <v>0.76</v>
      </c>
      <c r="BE24" s="15">
        <v>0.75</v>
      </c>
      <c r="BF24" s="15">
        <v>1</v>
      </c>
      <c r="BG24" s="15">
        <v>1</v>
      </c>
      <c r="BH24" s="15">
        <v>0.84999999999999964</v>
      </c>
      <c r="BI24" s="15">
        <v>1</v>
      </c>
      <c r="BJ24" s="15">
        <v>0.85</v>
      </c>
    </row>
    <row r="25" spans="1:62" x14ac:dyDescent="0.25">
      <c r="A25">
        <v>180</v>
      </c>
      <c r="B25">
        <v>70</v>
      </c>
      <c r="C25" s="15">
        <v>1.1599999999999999</v>
      </c>
      <c r="D25" s="15">
        <v>0.3</v>
      </c>
      <c r="E25" s="15">
        <v>0.7</v>
      </c>
      <c r="F25" s="15"/>
      <c r="G25" s="15">
        <v>1.1399999999999999</v>
      </c>
      <c r="H25" s="15">
        <v>0.77</v>
      </c>
      <c r="I25" s="15">
        <v>0.71</v>
      </c>
      <c r="J25" s="15">
        <v>0.98</v>
      </c>
      <c r="K25" s="15">
        <v>0.98</v>
      </c>
      <c r="L25" s="15"/>
      <c r="M25" s="15">
        <v>0.59</v>
      </c>
      <c r="N25" s="15"/>
      <c r="O25" s="15"/>
      <c r="P25" s="15"/>
      <c r="Q25" s="15"/>
      <c r="R25" s="15">
        <v>1.2</v>
      </c>
      <c r="S25" s="15">
        <v>1.04</v>
      </c>
      <c r="T25" s="15">
        <v>0.9</v>
      </c>
      <c r="U25" s="15">
        <v>0.9</v>
      </c>
      <c r="V25" s="15">
        <v>0.67</v>
      </c>
      <c r="W25" s="15">
        <v>0.78</v>
      </c>
      <c r="X25" s="15">
        <v>0.78</v>
      </c>
      <c r="Y25" s="15">
        <v>0.36</v>
      </c>
      <c r="Z25" s="15">
        <v>1.08</v>
      </c>
      <c r="AA25" s="15">
        <v>0.9</v>
      </c>
      <c r="AB25" s="15"/>
      <c r="AC25" s="15">
        <v>0.3</v>
      </c>
      <c r="AD25" s="15">
        <v>0.24</v>
      </c>
      <c r="AE25" s="15">
        <v>0.84</v>
      </c>
      <c r="AF25" s="15">
        <v>0.96</v>
      </c>
      <c r="AG25" s="15">
        <v>0.72</v>
      </c>
      <c r="AH25" s="15">
        <v>0.18</v>
      </c>
      <c r="AI25" s="15">
        <v>0.84</v>
      </c>
      <c r="AJ25" s="15">
        <v>1.2</v>
      </c>
      <c r="AK25" s="15">
        <v>1.26</v>
      </c>
      <c r="AL25" s="15">
        <v>1.8</v>
      </c>
      <c r="AM25" s="15"/>
      <c r="AN25" s="15"/>
      <c r="AO25" s="15"/>
      <c r="AP25" s="15">
        <v>0</v>
      </c>
      <c r="AQ25" s="15">
        <v>1.02</v>
      </c>
      <c r="AR25" s="15">
        <v>0.9</v>
      </c>
      <c r="AS25" s="15">
        <v>1.08</v>
      </c>
      <c r="AT25" s="15">
        <v>0.9</v>
      </c>
      <c r="AU25" s="15">
        <v>1.04</v>
      </c>
      <c r="AV25" s="15">
        <v>1</v>
      </c>
      <c r="AW25" s="15">
        <v>0.65</v>
      </c>
      <c r="AX25" s="15">
        <v>0.78</v>
      </c>
      <c r="AY25" s="15">
        <v>1</v>
      </c>
      <c r="AZ25" s="15">
        <v>1</v>
      </c>
      <c r="BA25" s="65">
        <v>1.1499999999999999</v>
      </c>
      <c r="BB25" s="15">
        <v>0.59</v>
      </c>
      <c r="BC25" s="15">
        <v>1.1599999999999999</v>
      </c>
      <c r="BD25" s="15">
        <v>0.71</v>
      </c>
      <c r="BE25" s="15">
        <v>0.78</v>
      </c>
      <c r="BF25" s="15">
        <v>1</v>
      </c>
      <c r="BG25" s="15">
        <v>1</v>
      </c>
      <c r="BH25" s="15">
        <v>0.7999999999999996</v>
      </c>
      <c r="BI25" s="15">
        <v>1</v>
      </c>
      <c r="BJ25" s="15">
        <v>0.88</v>
      </c>
    </row>
    <row r="26" spans="1:62" x14ac:dyDescent="0.25">
      <c r="A26">
        <v>190</v>
      </c>
      <c r="B26">
        <v>80</v>
      </c>
      <c r="C26" s="15">
        <v>1.06</v>
      </c>
      <c r="D26" s="15">
        <v>0.18</v>
      </c>
      <c r="E26" s="15">
        <v>0.62</v>
      </c>
      <c r="F26" s="15"/>
      <c r="G26" s="15">
        <v>1.0900000000000001</v>
      </c>
      <c r="H26" s="15">
        <v>0.73</v>
      </c>
      <c r="I26" s="15">
        <v>0.65</v>
      </c>
      <c r="J26" s="15">
        <v>0.94</v>
      </c>
      <c r="K26" s="15">
        <v>0.94</v>
      </c>
      <c r="L26" s="15"/>
      <c r="M26" s="15">
        <v>0.41</v>
      </c>
      <c r="N26" s="15"/>
      <c r="O26" s="15"/>
      <c r="P26" s="15"/>
      <c r="Q26" s="15"/>
      <c r="R26" s="15">
        <v>1.2</v>
      </c>
      <c r="S26" s="15">
        <v>0.95</v>
      </c>
      <c r="T26" s="15">
        <v>0.9</v>
      </c>
      <c r="U26" s="15">
        <v>0.84</v>
      </c>
      <c r="V26" s="15">
        <v>0.56000000000000005</v>
      </c>
      <c r="W26" s="15">
        <v>0.72</v>
      </c>
      <c r="X26" s="15">
        <v>0.78</v>
      </c>
      <c r="Y26" s="15">
        <v>0.31</v>
      </c>
      <c r="Z26" s="15">
        <v>1.08</v>
      </c>
      <c r="AA26" s="15">
        <v>0.9</v>
      </c>
      <c r="AB26" s="15"/>
      <c r="AC26" s="15">
        <v>0.12</v>
      </c>
      <c r="AD26" s="15">
        <v>0.12</v>
      </c>
      <c r="AE26" s="15">
        <v>0.84</v>
      </c>
      <c r="AF26" s="15">
        <v>0.96</v>
      </c>
      <c r="AG26" s="15">
        <v>0.71</v>
      </c>
      <c r="AH26" s="15">
        <v>0.18</v>
      </c>
      <c r="AI26" s="15">
        <v>0.68</v>
      </c>
      <c r="AJ26" s="15">
        <v>1.2</v>
      </c>
      <c r="AK26" s="15">
        <v>1.26</v>
      </c>
      <c r="AL26" s="15">
        <v>1.8</v>
      </c>
      <c r="AM26" s="15"/>
      <c r="AN26" s="15"/>
      <c r="AO26" s="15"/>
      <c r="AP26" s="15">
        <v>0</v>
      </c>
      <c r="AQ26" s="15">
        <v>1.02</v>
      </c>
      <c r="AR26" s="15">
        <v>0.9</v>
      </c>
      <c r="AS26" s="15">
        <v>1.06</v>
      </c>
      <c r="AT26" s="15"/>
      <c r="AU26" s="15">
        <v>1</v>
      </c>
      <c r="AV26" s="15">
        <v>1</v>
      </c>
      <c r="AW26" s="15">
        <v>0.65</v>
      </c>
      <c r="AX26" s="15">
        <v>0.77</v>
      </c>
      <c r="AY26" s="15">
        <v>1</v>
      </c>
      <c r="AZ26" s="15">
        <v>1</v>
      </c>
      <c r="BA26" s="65">
        <v>1.06</v>
      </c>
      <c r="BB26" s="15">
        <v>0.41</v>
      </c>
      <c r="BC26" s="15">
        <v>1.06</v>
      </c>
      <c r="BD26" s="15">
        <v>0.65</v>
      </c>
      <c r="BE26" s="15">
        <v>0.80999999999999994</v>
      </c>
      <c r="BF26" s="15">
        <v>1</v>
      </c>
      <c r="BG26" s="15">
        <v>1</v>
      </c>
      <c r="BH26" s="15">
        <v>0.74999999999999956</v>
      </c>
      <c r="BI26" s="15">
        <v>1</v>
      </c>
      <c r="BJ26" s="15">
        <v>0.90999999999999992</v>
      </c>
    </row>
    <row r="27" spans="1:62" x14ac:dyDescent="0.25">
      <c r="A27">
        <v>200</v>
      </c>
      <c r="B27">
        <v>90</v>
      </c>
      <c r="C27" s="15">
        <v>0.77</v>
      </c>
      <c r="D27" s="15">
        <v>0.12</v>
      </c>
      <c r="E27" s="15">
        <v>0.54</v>
      </c>
      <c r="F27" s="15"/>
      <c r="G27" s="15">
        <v>1.04</v>
      </c>
      <c r="H27" s="15">
        <v>0.7</v>
      </c>
      <c r="I27" s="15">
        <v>0.48</v>
      </c>
      <c r="J27" s="15">
        <v>0.88</v>
      </c>
      <c r="K27" s="15">
        <v>0.88</v>
      </c>
      <c r="L27" s="15"/>
      <c r="M27" s="15">
        <v>0.23</v>
      </c>
      <c r="N27" s="15"/>
      <c r="O27" s="15"/>
      <c r="P27" s="15"/>
      <c r="Q27" s="15"/>
      <c r="R27" s="15">
        <v>1.2</v>
      </c>
      <c r="S27" s="15">
        <v>0.7</v>
      </c>
      <c r="T27" s="15">
        <v>0.9</v>
      </c>
      <c r="U27" s="15">
        <v>0.84</v>
      </c>
      <c r="V27" s="15">
        <v>0.46</v>
      </c>
      <c r="W27" s="15">
        <v>0.72</v>
      </c>
      <c r="X27" s="15">
        <v>0.78</v>
      </c>
      <c r="Y27" s="15">
        <v>0.26</v>
      </c>
      <c r="Z27" s="15">
        <v>1.08</v>
      </c>
      <c r="AA27" s="15">
        <v>0.9</v>
      </c>
      <c r="AB27" s="15"/>
      <c r="AC27" s="15"/>
      <c r="AD27" s="15"/>
      <c r="AE27" s="15">
        <v>0.84</v>
      </c>
      <c r="AF27" s="15">
        <v>0.95</v>
      </c>
      <c r="AG27" s="15">
        <v>0.7</v>
      </c>
      <c r="AH27" s="15">
        <v>0.18</v>
      </c>
      <c r="AI27" s="15">
        <v>0.54</v>
      </c>
      <c r="AJ27" s="15">
        <v>1.1499999999999999</v>
      </c>
      <c r="AK27" s="15">
        <v>1.26</v>
      </c>
      <c r="AL27" s="15">
        <v>1.8</v>
      </c>
      <c r="AM27" s="15"/>
      <c r="AN27" s="15"/>
      <c r="AO27" s="15"/>
      <c r="AP27" s="15">
        <v>0</v>
      </c>
      <c r="AQ27" s="15">
        <v>1.02</v>
      </c>
      <c r="AR27" s="15">
        <v>0.9</v>
      </c>
      <c r="AS27" s="15">
        <v>0.97</v>
      </c>
      <c r="AT27" s="15"/>
      <c r="AU27" s="15">
        <v>0.92</v>
      </c>
      <c r="AV27" s="15">
        <v>1</v>
      </c>
      <c r="AW27" s="15">
        <v>0.65</v>
      </c>
      <c r="AX27" s="15">
        <v>0.76</v>
      </c>
      <c r="AY27" s="15">
        <v>1</v>
      </c>
      <c r="AZ27" s="15">
        <v>1</v>
      </c>
      <c r="BA27" s="65">
        <v>0.77</v>
      </c>
      <c r="BB27" s="15">
        <v>0.23</v>
      </c>
      <c r="BC27" s="15">
        <v>0.77</v>
      </c>
      <c r="BD27" s="15">
        <v>0.48</v>
      </c>
      <c r="BE27" s="15">
        <v>0.82</v>
      </c>
      <c r="BF27" s="15">
        <v>1</v>
      </c>
      <c r="BG27" s="15">
        <v>1</v>
      </c>
      <c r="BH27" s="15">
        <v>0.69999999999999951</v>
      </c>
      <c r="BI27" s="15">
        <v>1</v>
      </c>
      <c r="BJ27" s="15">
        <v>0.91999999999999993</v>
      </c>
    </row>
    <row r="28" spans="1:62" x14ac:dyDescent="0.25">
      <c r="A28">
        <v>210</v>
      </c>
      <c r="B28">
        <v>100</v>
      </c>
      <c r="C28" s="15">
        <v>0.49</v>
      </c>
      <c r="D28" s="15">
        <v>0.06</v>
      </c>
      <c r="E28" s="15">
        <v>0.46</v>
      </c>
      <c r="F28" s="15"/>
      <c r="G28" s="15">
        <v>0.98</v>
      </c>
      <c r="H28" s="15">
        <v>0.65</v>
      </c>
      <c r="I28" s="15">
        <v>0.12</v>
      </c>
      <c r="J28" s="15">
        <v>0.78</v>
      </c>
      <c r="K28" s="15">
        <v>0.78</v>
      </c>
      <c r="L28" s="15"/>
      <c r="M28" s="15">
        <v>0.1</v>
      </c>
      <c r="N28" s="15"/>
      <c r="O28" s="15"/>
      <c r="P28" s="15"/>
      <c r="Q28" s="15"/>
      <c r="R28" s="15">
        <v>1.2</v>
      </c>
      <c r="S28" s="15">
        <v>0.44</v>
      </c>
      <c r="T28" s="15">
        <v>0.9</v>
      </c>
      <c r="U28" s="15">
        <v>0.84</v>
      </c>
      <c r="V28" s="15"/>
      <c r="W28" s="15">
        <v>0.72</v>
      </c>
      <c r="X28" s="15">
        <v>0.78</v>
      </c>
      <c r="Y28" s="15"/>
      <c r="Z28" s="15">
        <v>1.08</v>
      </c>
      <c r="AA28" s="15">
        <v>0.9</v>
      </c>
      <c r="AB28" s="15"/>
      <c r="AC28" s="15"/>
      <c r="AD28" s="15"/>
      <c r="AE28" s="15">
        <v>0.84</v>
      </c>
      <c r="AF28" s="15">
        <v>0.92</v>
      </c>
      <c r="AG28" s="15">
        <v>0.68</v>
      </c>
      <c r="AH28" s="15">
        <v>0.18</v>
      </c>
      <c r="AI28" s="15">
        <v>0.48</v>
      </c>
      <c r="AJ28" s="15">
        <v>1.1000000000000001</v>
      </c>
      <c r="AK28" s="15">
        <v>1.26</v>
      </c>
      <c r="AL28" s="15">
        <v>1.8</v>
      </c>
      <c r="AM28" s="15"/>
      <c r="AN28" s="15"/>
      <c r="AO28" s="15"/>
      <c r="AP28" s="15">
        <v>0</v>
      </c>
      <c r="AQ28" s="15">
        <v>1.02</v>
      </c>
      <c r="AR28" s="15">
        <v>0.9</v>
      </c>
      <c r="AS28" s="15">
        <v>0.86</v>
      </c>
      <c r="AT28" s="15"/>
      <c r="AU28" s="15">
        <v>0.89</v>
      </c>
      <c r="AV28" s="15">
        <v>1</v>
      </c>
      <c r="AW28" s="15">
        <v>0.65</v>
      </c>
      <c r="AX28" s="15">
        <v>0.75</v>
      </c>
      <c r="AY28" s="15">
        <v>1</v>
      </c>
      <c r="AZ28" s="15">
        <v>1</v>
      </c>
      <c r="BA28" s="65">
        <v>0.49</v>
      </c>
      <c r="BB28" s="15">
        <v>0.1</v>
      </c>
      <c r="BC28" s="15">
        <v>0.49</v>
      </c>
      <c r="BD28" s="15">
        <v>0.12</v>
      </c>
      <c r="BE28" s="15">
        <v>0.83</v>
      </c>
      <c r="BF28" s="15">
        <v>1</v>
      </c>
      <c r="BG28" s="15">
        <v>1</v>
      </c>
      <c r="BH28" s="15"/>
      <c r="BI28" s="15">
        <v>1</v>
      </c>
      <c r="BJ28" s="15">
        <v>0.92999999999999994</v>
      </c>
    </row>
    <row r="29" spans="1:62" x14ac:dyDescent="0.25">
      <c r="A29">
        <v>220</v>
      </c>
      <c r="B29">
        <v>110</v>
      </c>
      <c r="C29" s="15">
        <v>0.34</v>
      </c>
      <c r="D29" s="15"/>
      <c r="E29" s="15">
        <v>0.37</v>
      </c>
      <c r="F29" s="15"/>
      <c r="G29" s="15">
        <v>0.92</v>
      </c>
      <c r="H29" s="15">
        <v>0.57999999999999996</v>
      </c>
      <c r="I29" s="15"/>
      <c r="J29" s="15">
        <v>0.53</v>
      </c>
      <c r="K29" s="15">
        <v>0.24</v>
      </c>
      <c r="L29" s="15"/>
      <c r="M29" s="15"/>
      <c r="N29" s="15"/>
      <c r="O29" s="15"/>
      <c r="P29" s="15"/>
      <c r="Q29" s="15"/>
      <c r="R29" s="15">
        <v>1.2</v>
      </c>
      <c r="S29" s="15">
        <v>0.3</v>
      </c>
      <c r="T29" s="15">
        <v>0.9</v>
      </c>
      <c r="U29" s="15">
        <v>0.78</v>
      </c>
      <c r="V29" s="15"/>
      <c r="W29" s="15">
        <v>0.72</v>
      </c>
      <c r="X29" s="15">
        <v>0.78</v>
      </c>
      <c r="Y29" s="15"/>
      <c r="Z29" s="15">
        <v>0.88</v>
      </c>
      <c r="AA29" s="15">
        <v>0.84</v>
      </c>
      <c r="AB29" s="15"/>
      <c r="AC29" s="15"/>
      <c r="AD29" s="15"/>
      <c r="AE29" s="15">
        <v>0.84</v>
      </c>
      <c r="AF29" s="15">
        <v>0.9</v>
      </c>
      <c r="AG29" s="15">
        <v>0.67</v>
      </c>
      <c r="AH29" s="15">
        <v>0.18</v>
      </c>
      <c r="AI29" s="15">
        <v>0.48</v>
      </c>
      <c r="AJ29" s="15">
        <v>1.06</v>
      </c>
      <c r="AK29" s="15">
        <v>1.26</v>
      </c>
      <c r="AL29" s="15">
        <v>1.8</v>
      </c>
      <c r="AM29" s="15"/>
      <c r="AN29" s="15"/>
      <c r="AO29" s="15"/>
      <c r="AP29" s="15">
        <v>0</v>
      </c>
      <c r="AQ29" s="15">
        <v>0.88</v>
      </c>
      <c r="AR29" s="15">
        <v>0.84</v>
      </c>
      <c r="AS29" s="15">
        <v>0.72</v>
      </c>
      <c r="AT29" s="15"/>
      <c r="AU29" s="15">
        <v>0.85</v>
      </c>
      <c r="AV29" s="15">
        <v>1</v>
      </c>
      <c r="AW29" s="15">
        <v>0.64</v>
      </c>
      <c r="AX29" s="15">
        <v>0.74</v>
      </c>
      <c r="AY29" s="15">
        <v>1</v>
      </c>
      <c r="AZ29" s="15">
        <v>1</v>
      </c>
      <c r="BA29" s="65">
        <v>0.45</v>
      </c>
      <c r="BB29" s="15"/>
      <c r="BC29" s="15">
        <v>0.34</v>
      </c>
      <c r="BD29" s="15"/>
      <c r="BE29" s="15">
        <v>0.85</v>
      </c>
      <c r="BF29" s="15">
        <v>1</v>
      </c>
      <c r="BG29" s="15">
        <v>1</v>
      </c>
      <c r="BH29" s="15"/>
      <c r="BI29" s="15">
        <v>1</v>
      </c>
      <c r="BJ29" s="15">
        <v>0.95</v>
      </c>
    </row>
    <row r="30" spans="1:62" x14ac:dyDescent="0.25">
      <c r="A30">
        <v>230</v>
      </c>
      <c r="B30">
        <v>120</v>
      </c>
      <c r="C30" s="15">
        <v>0.19</v>
      </c>
      <c r="D30" s="15"/>
      <c r="E30" s="15">
        <v>0.32</v>
      </c>
      <c r="F30" s="15"/>
      <c r="G30" s="15">
        <v>0.88</v>
      </c>
      <c r="H30" s="15">
        <v>0.19</v>
      </c>
      <c r="I30" s="15"/>
      <c r="J30" s="15">
        <v>0.26</v>
      </c>
      <c r="K30" s="15">
        <v>0.12</v>
      </c>
      <c r="L30" s="15"/>
      <c r="M30" s="15"/>
      <c r="N30" s="15"/>
      <c r="O30" s="15"/>
      <c r="P30" s="15"/>
      <c r="Q30" s="15"/>
      <c r="R30" s="15">
        <v>1.2</v>
      </c>
      <c r="S30" s="15">
        <v>0.19</v>
      </c>
      <c r="T30" s="15">
        <v>0.9</v>
      </c>
      <c r="U30" s="15">
        <v>0.78</v>
      </c>
      <c r="V30" s="15"/>
      <c r="W30" s="15">
        <v>0.72</v>
      </c>
      <c r="X30" s="15">
        <v>0.78</v>
      </c>
      <c r="Y30" s="15"/>
      <c r="Z30" s="15">
        <v>0.66</v>
      </c>
      <c r="AA30" s="15">
        <v>0.66</v>
      </c>
      <c r="AB30" s="15"/>
      <c r="AC30" s="15"/>
      <c r="AD30" s="15"/>
      <c r="AE30" s="15">
        <v>0.84</v>
      </c>
      <c r="AF30" s="15">
        <v>0.84</v>
      </c>
      <c r="AG30" s="15">
        <v>0.65</v>
      </c>
      <c r="AH30" s="15">
        <v>0.23</v>
      </c>
      <c r="AI30" s="15"/>
      <c r="AJ30" s="15">
        <v>1.01</v>
      </c>
      <c r="AK30" s="15">
        <v>1.26</v>
      </c>
      <c r="AL30" s="15">
        <v>1.8</v>
      </c>
      <c r="AM30" s="15"/>
      <c r="AN30" s="15"/>
      <c r="AO30" s="15"/>
      <c r="AP30" s="15">
        <v>0</v>
      </c>
      <c r="AQ30" s="15">
        <v>0.84</v>
      </c>
      <c r="AR30" s="15">
        <v>0.78</v>
      </c>
      <c r="AS30" s="15">
        <v>0.57999999999999996</v>
      </c>
      <c r="AT30" s="15"/>
      <c r="AU30" s="15"/>
      <c r="AV30" s="15">
        <v>1</v>
      </c>
      <c r="AW30" s="15">
        <v>0.63</v>
      </c>
      <c r="AX30" s="15">
        <v>0.73</v>
      </c>
      <c r="AY30" s="15">
        <v>0.95</v>
      </c>
      <c r="AZ30" s="15">
        <v>0.95</v>
      </c>
      <c r="BA30" s="65">
        <v>0.45</v>
      </c>
      <c r="BB30" s="15"/>
      <c r="BC30" s="15">
        <v>0.19</v>
      </c>
      <c r="BD30" s="15"/>
      <c r="BE30" s="15">
        <v>0.85</v>
      </c>
      <c r="BF30" s="15">
        <v>0.95</v>
      </c>
      <c r="BG30" s="15">
        <v>0.95</v>
      </c>
      <c r="BH30" s="15"/>
      <c r="BI30" s="15">
        <v>0.95</v>
      </c>
      <c r="BJ30" s="15">
        <v>0.95</v>
      </c>
    </row>
    <row r="31" spans="1:62" x14ac:dyDescent="0.25">
      <c r="A31">
        <v>240</v>
      </c>
      <c r="B31">
        <v>130</v>
      </c>
      <c r="C31" s="15">
        <v>0.12</v>
      </c>
      <c r="D31" s="15"/>
      <c r="E31" s="15">
        <v>0.26</v>
      </c>
      <c r="F31" s="15"/>
      <c r="G31" s="15">
        <v>0.83</v>
      </c>
      <c r="H31" s="15">
        <v>0.12</v>
      </c>
      <c r="I31" s="15"/>
      <c r="J31" s="15">
        <v>0.16</v>
      </c>
      <c r="K31" s="15">
        <v>0.12</v>
      </c>
      <c r="L31" s="15"/>
      <c r="M31" s="15"/>
      <c r="N31" s="15"/>
      <c r="O31" s="15"/>
      <c r="P31" s="15"/>
      <c r="Q31" s="15"/>
      <c r="R31" s="15">
        <v>1.2</v>
      </c>
      <c r="S31" s="15">
        <v>0.12</v>
      </c>
      <c r="T31" s="15">
        <v>0.9</v>
      </c>
      <c r="U31" s="15">
        <v>0.78</v>
      </c>
      <c r="V31" s="15"/>
      <c r="W31" s="15">
        <v>0.72</v>
      </c>
      <c r="X31" s="15">
        <v>0.78</v>
      </c>
      <c r="Y31" s="15"/>
      <c r="Z31" s="15">
        <v>0.66</v>
      </c>
      <c r="AA31" s="15">
        <v>0.66</v>
      </c>
      <c r="AB31" s="15"/>
      <c r="AC31" s="15"/>
      <c r="AD31" s="15"/>
      <c r="AE31" s="15">
        <v>0.84</v>
      </c>
      <c r="AF31" s="15">
        <v>0.78</v>
      </c>
      <c r="AG31" s="15">
        <v>0.62</v>
      </c>
      <c r="AH31" s="15">
        <v>0.32</v>
      </c>
      <c r="AI31" s="15"/>
      <c r="AJ31" s="15">
        <v>0.97</v>
      </c>
      <c r="AK31" s="15">
        <v>1.26</v>
      </c>
      <c r="AL31" s="15">
        <v>1.8</v>
      </c>
      <c r="AM31" s="15"/>
      <c r="AN31" s="15"/>
      <c r="AO31" s="15"/>
      <c r="AP31" s="15">
        <v>0</v>
      </c>
      <c r="AQ31" s="15">
        <v>0.84</v>
      </c>
      <c r="AR31" s="15">
        <v>0.78</v>
      </c>
      <c r="AS31" s="15"/>
      <c r="AT31" s="15"/>
      <c r="AU31" s="15"/>
      <c r="AV31" s="15">
        <v>1</v>
      </c>
      <c r="AW31" s="15">
        <v>0.62</v>
      </c>
      <c r="AX31" s="15">
        <v>0.72</v>
      </c>
      <c r="AY31" s="15">
        <v>0.89999999999999991</v>
      </c>
      <c r="AZ31" s="15">
        <v>0.89999999999999991</v>
      </c>
      <c r="BA31" s="65">
        <v>0.45</v>
      </c>
      <c r="BB31" s="15"/>
      <c r="BC31" s="15">
        <v>0.12</v>
      </c>
      <c r="BD31" s="15"/>
      <c r="BE31" s="15">
        <v>0.85</v>
      </c>
      <c r="BF31" s="15">
        <v>0.87</v>
      </c>
      <c r="BG31" s="15">
        <v>0.89999999999999991</v>
      </c>
      <c r="BH31" s="15"/>
      <c r="BI31" s="15">
        <v>0.87</v>
      </c>
      <c r="BJ31" s="15">
        <v>0.95</v>
      </c>
    </row>
    <row r="32" spans="1:62" x14ac:dyDescent="0.25">
      <c r="A32">
        <v>250</v>
      </c>
      <c r="B32">
        <v>140</v>
      </c>
      <c r="C32" s="15">
        <v>0.06</v>
      </c>
      <c r="D32" s="15"/>
      <c r="E32" s="15">
        <v>0.22</v>
      </c>
      <c r="F32" s="15"/>
      <c r="G32" s="15">
        <v>0.76</v>
      </c>
      <c r="H32" s="15"/>
      <c r="I32" s="15"/>
      <c r="J32" s="15"/>
      <c r="K32" s="15"/>
      <c r="L32" s="15"/>
      <c r="M32" s="15"/>
      <c r="N32" s="15"/>
      <c r="O32" s="15"/>
      <c r="P32" s="15"/>
      <c r="Q32" s="15"/>
      <c r="R32" s="15"/>
      <c r="S32" s="15"/>
      <c r="T32" s="15">
        <v>0.9</v>
      </c>
      <c r="U32" s="15">
        <v>0.72</v>
      </c>
      <c r="V32" s="15"/>
      <c r="W32" s="15">
        <v>0.72</v>
      </c>
      <c r="X32" s="15">
        <v>0.78</v>
      </c>
      <c r="Y32" s="15"/>
      <c r="Z32" s="15">
        <v>0.66</v>
      </c>
      <c r="AA32" s="15">
        <v>0.66</v>
      </c>
      <c r="AB32" s="15"/>
      <c r="AC32" s="15"/>
      <c r="AD32" s="15"/>
      <c r="AE32" s="15">
        <v>0.84</v>
      </c>
      <c r="AF32" s="15">
        <v>0.72</v>
      </c>
      <c r="AG32" s="15">
        <v>0.6</v>
      </c>
      <c r="AH32" s="15">
        <v>0.42</v>
      </c>
      <c r="AI32" s="15"/>
      <c r="AJ32" s="15">
        <v>0.92</v>
      </c>
      <c r="AK32" s="15">
        <v>1.26</v>
      </c>
      <c r="AL32" s="15">
        <v>1.8</v>
      </c>
      <c r="AM32" s="15"/>
      <c r="AN32" s="15"/>
      <c r="AO32" s="15"/>
      <c r="AP32" s="15">
        <v>0</v>
      </c>
      <c r="AQ32" s="15">
        <v>0.84</v>
      </c>
      <c r="AR32" s="15">
        <v>0.78</v>
      </c>
      <c r="AS32" s="15"/>
      <c r="AT32" s="15"/>
      <c r="AU32" s="15"/>
      <c r="AV32" s="15">
        <v>1</v>
      </c>
      <c r="AW32" s="15">
        <v>0.61</v>
      </c>
      <c r="AX32" s="15">
        <v>0.71</v>
      </c>
      <c r="AY32" s="15">
        <v>0.84999999999999987</v>
      </c>
      <c r="AZ32" s="15">
        <v>0.84999999999999987</v>
      </c>
      <c r="BA32" s="65">
        <v>0.45</v>
      </c>
      <c r="BB32" s="15"/>
      <c r="BC32" s="15">
        <v>0.06</v>
      </c>
      <c r="BD32" s="15"/>
      <c r="BE32" s="15">
        <v>0.85</v>
      </c>
      <c r="BF32" s="15">
        <v>0.75</v>
      </c>
      <c r="BG32" s="15">
        <v>0.84999999999999987</v>
      </c>
      <c r="BH32" s="15"/>
      <c r="BI32" s="15">
        <v>0.75</v>
      </c>
      <c r="BJ32" s="15">
        <v>0.95</v>
      </c>
    </row>
    <row r="33" spans="1:62" x14ac:dyDescent="0.25">
      <c r="A33">
        <v>260</v>
      </c>
      <c r="B33">
        <v>150</v>
      </c>
      <c r="C33" s="15"/>
      <c r="D33" s="15"/>
      <c r="E33" s="15">
        <v>0.17</v>
      </c>
      <c r="F33" s="15"/>
      <c r="G33" s="15">
        <v>0.68</v>
      </c>
      <c r="H33" s="15"/>
      <c r="I33" s="15"/>
      <c r="J33" s="15"/>
      <c r="K33" s="15"/>
      <c r="L33" s="15"/>
      <c r="M33" s="15"/>
      <c r="N33" s="15"/>
      <c r="O33" s="15"/>
      <c r="P33" s="15"/>
      <c r="Q33" s="15"/>
      <c r="R33" s="15"/>
      <c r="S33" s="15"/>
      <c r="T33" s="15">
        <v>0.9</v>
      </c>
      <c r="U33" s="15">
        <v>0.66</v>
      </c>
      <c r="V33" s="15"/>
      <c r="W33" s="15">
        <v>0.72</v>
      </c>
      <c r="X33" s="15">
        <v>0.78</v>
      </c>
      <c r="Y33" s="15"/>
      <c r="Z33" s="15">
        <v>0.66</v>
      </c>
      <c r="AA33" s="15">
        <v>0.66</v>
      </c>
      <c r="AB33" s="15"/>
      <c r="AC33" s="15"/>
      <c r="AD33" s="15"/>
      <c r="AE33" s="15">
        <v>0.84</v>
      </c>
      <c r="AF33" s="15">
        <v>0.66</v>
      </c>
      <c r="AG33" s="15">
        <v>0.48</v>
      </c>
      <c r="AH33" s="15">
        <v>0.5</v>
      </c>
      <c r="AI33" s="15"/>
      <c r="AJ33" s="15">
        <v>0.88</v>
      </c>
      <c r="AK33" s="15">
        <v>1.26</v>
      </c>
      <c r="AL33" s="15">
        <v>1.8</v>
      </c>
      <c r="AM33" s="15"/>
      <c r="AN33" s="15"/>
      <c r="AO33" s="15"/>
      <c r="AP33" s="15">
        <v>0</v>
      </c>
      <c r="AQ33" s="15">
        <v>0.84</v>
      </c>
      <c r="AR33" s="15">
        <v>0.78</v>
      </c>
      <c r="AS33" s="15"/>
      <c r="AT33" s="15"/>
      <c r="AU33" s="15"/>
      <c r="AV33" s="15">
        <v>1</v>
      </c>
      <c r="AW33" s="15">
        <v>0.6</v>
      </c>
      <c r="AX33" s="15">
        <v>0.7</v>
      </c>
      <c r="AY33" s="15">
        <v>0.79999999999999982</v>
      </c>
      <c r="AZ33" s="15">
        <v>0.79999999999999982</v>
      </c>
      <c r="BA33" s="15"/>
      <c r="BB33" s="15"/>
      <c r="BC33" s="15"/>
      <c r="BD33" s="15"/>
      <c r="BE33" s="15">
        <v>0.85</v>
      </c>
      <c r="BF33" s="15"/>
      <c r="BG33" s="15">
        <v>0.79999999999999982</v>
      </c>
      <c r="BH33" s="15"/>
      <c r="BI33" s="15"/>
      <c r="BJ33" s="15">
        <v>0.95</v>
      </c>
    </row>
    <row r="34" spans="1:62" x14ac:dyDescent="0.25">
      <c r="A34">
        <v>270</v>
      </c>
      <c r="B34">
        <v>160</v>
      </c>
      <c r="C34" s="15"/>
      <c r="D34" s="15"/>
      <c r="E34" s="15">
        <v>0.12</v>
      </c>
      <c r="F34" s="15"/>
      <c r="G34" s="15">
        <v>0.12</v>
      </c>
      <c r="H34" s="15"/>
      <c r="I34" s="15"/>
      <c r="J34" s="15"/>
      <c r="K34" s="15"/>
      <c r="L34" s="15"/>
      <c r="M34" s="15"/>
      <c r="N34" s="15"/>
      <c r="O34" s="15"/>
      <c r="P34" s="15"/>
      <c r="Q34" s="15"/>
      <c r="R34" s="15"/>
      <c r="S34" s="15"/>
      <c r="T34" s="15">
        <v>0.9</v>
      </c>
      <c r="U34" s="15">
        <v>0.6</v>
      </c>
      <c r="V34" s="15"/>
      <c r="W34" s="15">
        <v>0.72</v>
      </c>
      <c r="X34" s="15">
        <v>0.78</v>
      </c>
      <c r="Y34" s="15"/>
      <c r="Z34" s="15">
        <v>0.66</v>
      </c>
      <c r="AA34" s="15">
        <v>0.66</v>
      </c>
      <c r="AB34" s="15"/>
      <c r="AC34" s="15"/>
      <c r="AD34" s="15"/>
      <c r="AE34" s="15">
        <v>0.84</v>
      </c>
      <c r="AF34" s="15">
        <v>0.6</v>
      </c>
      <c r="AG34" s="15">
        <v>0.36</v>
      </c>
      <c r="AH34" s="15">
        <v>0.57999999999999996</v>
      </c>
      <c r="AI34" s="15"/>
      <c r="AJ34" s="15">
        <v>0.82</v>
      </c>
      <c r="AK34" s="15">
        <v>1.26</v>
      </c>
      <c r="AL34" s="15">
        <v>1.8</v>
      </c>
      <c r="AM34" s="15"/>
      <c r="AN34" s="15"/>
      <c r="AO34" s="15"/>
      <c r="AP34" s="15">
        <v>0</v>
      </c>
      <c r="AQ34" s="15">
        <v>0.84</v>
      </c>
      <c r="AR34" s="15">
        <v>0.78</v>
      </c>
      <c r="AS34" s="15"/>
      <c r="AT34" s="15"/>
      <c r="AU34" s="15"/>
      <c r="AV34" s="15">
        <v>1</v>
      </c>
      <c r="AW34" s="15">
        <v>0.59</v>
      </c>
      <c r="AX34" s="15">
        <v>0.69</v>
      </c>
      <c r="AY34" s="15">
        <v>0.74999999999999978</v>
      </c>
      <c r="AZ34" s="15">
        <v>0.74999999999999978</v>
      </c>
      <c r="BA34" s="15"/>
      <c r="BB34" s="15"/>
      <c r="BC34" s="15"/>
      <c r="BD34" s="15"/>
      <c r="BE34" s="15">
        <v>0.85</v>
      </c>
      <c r="BF34" s="15"/>
      <c r="BG34" s="15">
        <v>0.74999999999999978</v>
      </c>
      <c r="BH34" s="15"/>
      <c r="BI34" s="15"/>
      <c r="BJ34" s="15">
        <v>0.95</v>
      </c>
    </row>
    <row r="35" spans="1:62" x14ac:dyDescent="0.25">
      <c r="A35">
        <v>280</v>
      </c>
      <c r="B35">
        <v>170</v>
      </c>
      <c r="C35" s="15"/>
      <c r="D35" s="15"/>
      <c r="E35" s="15"/>
      <c r="F35" s="15"/>
      <c r="G35" s="15"/>
      <c r="H35" s="15"/>
      <c r="I35" s="15"/>
      <c r="J35" s="15"/>
      <c r="K35" s="15"/>
      <c r="L35" s="15"/>
      <c r="M35" s="15"/>
      <c r="N35" s="15"/>
      <c r="O35" s="15"/>
      <c r="P35" s="15"/>
      <c r="Q35" s="15"/>
      <c r="R35" s="15"/>
      <c r="S35" s="15"/>
      <c r="T35" s="15"/>
      <c r="U35" s="15">
        <v>0.54</v>
      </c>
      <c r="V35" s="15"/>
      <c r="W35" s="15"/>
      <c r="X35" s="15"/>
      <c r="Y35" s="15"/>
      <c r="Z35" s="15"/>
      <c r="AA35" s="15"/>
      <c r="AB35" s="15"/>
      <c r="AC35" s="15"/>
      <c r="AD35" s="15"/>
      <c r="AE35" s="15"/>
      <c r="AF35" s="15">
        <v>0.48</v>
      </c>
      <c r="AG35" s="15">
        <v>0.36</v>
      </c>
      <c r="AH35" s="15">
        <v>0.64</v>
      </c>
      <c r="AI35" s="15"/>
      <c r="AJ35" s="15">
        <v>0.72</v>
      </c>
      <c r="AK35" s="15">
        <v>1.26</v>
      </c>
      <c r="AL35" s="15">
        <v>1.8</v>
      </c>
      <c r="AM35" s="15"/>
      <c r="AN35" s="15"/>
      <c r="AO35" s="15"/>
      <c r="AP35" s="15"/>
      <c r="AQ35" s="15"/>
      <c r="AR35" s="15">
        <v>0</v>
      </c>
      <c r="AS35" s="15"/>
      <c r="AT35" s="15"/>
      <c r="AU35" s="15"/>
      <c r="AV35" s="15">
        <v>1</v>
      </c>
      <c r="AW35" s="15">
        <v>0.57999999999999996</v>
      </c>
      <c r="AX35" s="15">
        <v>0.5</v>
      </c>
      <c r="AY35" s="15">
        <v>0.69999999999999973</v>
      </c>
      <c r="AZ35" s="15">
        <v>0.69999999999999973</v>
      </c>
      <c r="BA35" s="15"/>
      <c r="BB35" s="15"/>
      <c r="BC35" s="15"/>
      <c r="BD35" s="15"/>
      <c r="BE35" s="15">
        <v>0.85</v>
      </c>
      <c r="BF35" s="15"/>
      <c r="BG35" s="15">
        <v>0.69999999999999973</v>
      </c>
      <c r="BH35" s="15"/>
      <c r="BI35" s="15"/>
      <c r="BJ35" s="15">
        <v>0.95</v>
      </c>
    </row>
    <row r="36" spans="1:62" x14ac:dyDescent="0.25">
      <c r="A36">
        <v>290</v>
      </c>
      <c r="B36">
        <v>180</v>
      </c>
      <c r="C36" s="15"/>
      <c r="D36" s="15"/>
      <c r="E36" s="15"/>
      <c r="F36" s="15"/>
      <c r="G36" s="15"/>
      <c r="H36" s="15"/>
      <c r="I36" s="15"/>
      <c r="J36" s="15"/>
      <c r="K36" s="15"/>
      <c r="L36" s="15"/>
      <c r="M36" s="15"/>
      <c r="N36" s="15"/>
      <c r="O36" s="15"/>
      <c r="P36" s="15"/>
      <c r="Q36" s="15"/>
      <c r="R36" s="15"/>
      <c r="S36" s="15"/>
      <c r="T36" s="15"/>
      <c r="U36" s="15">
        <v>0.54</v>
      </c>
      <c r="V36" s="15"/>
      <c r="W36" s="15"/>
      <c r="X36" s="15"/>
      <c r="Y36" s="15"/>
      <c r="Z36" s="15"/>
      <c r="AA36" s="15"/>
      <c r="AB36" s="15"/>
      <c r="AC36" s="15"/>
      <c r="AD36" s="15"/>
      <c r="AE36" s="15"/>
      <c r="AF36" s="15">
        <v>0.48</v>
      </c>
      <c r="AG36" s="15">
        <v>0.36</v>
      </c>
      <c r="AH36" s="15">
        <v>0.67</v>
      </c>
      <c r="AI36" s="15"/>
      <c r="AJ36" s="15">
        <v>0.66</v>
      </c>
      <c r="AK36" s="15">
        <v>1.26</v>
      </c>
      <c r="AL36" s="15">
        <v>1.8</v>
      </c>
      <c r="AM36" s="15"/>
      <c r="AN36" s="15"/>
      <c r="AO36" s="15"/>
      <c r="AP36" s="15"/>
      <c r="AQ36" s="15"/>
      <c r="AR36" s="15">
        <v>0</v>
      </c>
      <c r="AS36" s="15"/>
      <c r="AT36" s="15"/>
      <c r="AU36" s="15"/>
      <c r="AV36" s="15">
        <v>1</v>
      </c>
      <c r="AW36" s="15">
        <v>0.56999999999999995</v>
      </c>
      <c r="AX36" s="15">
        <v>0.4</v>
      </c>
      <c r="AY36" s="15">
        <v>0.6</v>
      </c>
      <c r="AZ36" s="15">
        <v>0.6</v>
      </c>
      <c r="BA36" s="15"/>
      <c r="BB36" s="15"/>
      <c r="BC36" s="15"/>
      <c r="BD36" s="15"/>
      <c r="BE36" s="15">
        <v>0.85</v>
      </c>
      <c r="BF36" s="15"/>
      <c r="BG36" s="15">
        <v>0.64999999999999969</v>
      </c>
      <c r="BH36" s="15"/>
      <c r="BI36" s="15"/>
      <c r="BJ36" s="15">
        <v>0.95</v>
      </c>
    </row>
    <row r="37" spans="1:62" x14ac:dyDescent="0.25">
      <c r="A37">
        <v>300</v>
      </c>
      <c r="B37">
        <v>190</v>
      </c>
      <c r="C37" s="15"/>
      <c r="D37" s="15"/>
      <c r="E37" s="15"/>
      <c r="F37" s="15"/>
      <c r="G37" s="15"/>
      <c r="H37" s="15"/>
      <c r="I37" s="15"/>
      <c r="J37" s="15"/>
      <c r="K37" s="15"/>
      <c r="L37" s="15"/>
      <c r="M37" s="15"/>
      <c r="N37" s="15"/>
      <c r="O37" s="15"/>
      <c r="P37" s="15"/>
      <c r="Q37" s="15"/>
      <c r="R37" s="15"/>
      <c r="S37" s="15"/>
      <c r="T37" s="15"/>
      <c r="U37" s="15">
        <v>0.54</v>
      </c>
      <c r="V37" s="15"/>
      <c r="W37" s="15"/>
      <c r="X37" s="15"/>
      <c r="Y37" s="15"/>
      <c r="Z37" s="15"/>
      <c r="AA37" s="15"/>
      <c r="AB37" s="15"/>
      <c r="AC37" s="15"/>
      <c r="AD37" s="15"/>
      <c r="AE37" s="15"/>
      <c r="AF37" s="15">
        <v>0.48</v>
      </c>
      <c r="AG37" s="15">
        <v>0.36</v>
      </c>
      <c r="AH37" s="15">
        <v>0.71</v>
      </c>
      <c r="AI37" s="15"/>
      <c r="AJ37" s="15">
        <v>0.6</v>
      </c>
      <c r="AK37" s="15">
        <v>1.26</v>
      </c>
      <c r="AL37" s="15">
        <v>1.8</v>
      </c>
      <c r="AM37" s="15"/>
      <c r="AN37" s="15"/>
      <c r="AO37" s="15"/>
      <c r="AP37" s="15"/>
      <c r="AQ37" s="15"/>
      <c r="AR37" s="15">
        <v>0</v>
      </c>
      <c r="AS37" s="15"/>
      <c r="AT37" s="15"/>
      <c r="AU37" s="15"/>
      <c r="AV37" s="15">
        <v>1</v>
      </c>
      <c r="AW37" s="15">
        <v>0.55999999999999994</v>
      </c>
      <c r="AX37" s="15">
        <v>0.3</v>
      </c>
      <c r="AY37" s="15">
        <v>0.5</v>
      </c>
      <c r="AZ37" s="15">
        <v>0.5</v>
      </c>
      <c r="BA37" s="15"/>
      <c r="BB37" s="15"/>
      <c r="BC37" s="15"/>
      <c r="BD37" s="15"/>
      <c r="BE37" s="15">
        <v>0.85</v>
      </c>
      <c r="BF37" s="15"/>
      <c r="BG37" s="15">
        <v>0.59999999999999964</v>
      </c>
      <c r="BH37" s="15"/>
      <c r="BI37" s="15"/>
      <c r="BJ37" s="15">
        <v>0.95</v>
      </c>
    </row>
    <row r="38" spans="1:62" x14ac:dyDescent="0.25">
      <c r="B38">
        <v>200</v>
      </c>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v>0.48</v>
      </c>
      <c r="AG38" s="15">
        <v>0.36</v>
      </c>
      <c r="AH38" s="15">
        <v>0.72</v>
      </c>
      <c r="AI38" s="15"/>
      <c r="AJ38" s="15">
        <v>0.6</v>
      </c>
      <c r="AK38" s="15">
        <v>1.26</v>
      </c>
      <c r="AL38" s="15">
        <v>1.8</v>
      </c>
      <c r="AM38" s="15"/>
      <c r="AN38" s="15"/>
      <c r="AO38" s="15"/>
      <c r="AP38" s="15"/>
      <c r="AQ38" s="15"/>
      <c r="AR38" s="15">
        <v>0</v>
      </c>
      <c r="AS38" s="15"/>
      <c r="AT38" s="15"/>
      <c r="AU38" s="15"/>
      <c r="AV38" s="15">
        <v>1</v>
      </c>
      <c r="AW38" s="15">
        <v>0.54999999999999993</v>
      </c>
      <c r="AX38" s="15"/>
      <c r="AY38" s="15"/>
      <c r="AZ38" s="15"/>
      <c r="BA38" s="15"/>
      <c r="BB38" s="15"/>
      <c r="BC38" s="15"/>
      <c r="BD38" s="15"/>
      <c r="BE38" s="15">
        <v>0.85</v>
      </c>
      <c r="BF38" s="15"/>
      <c r="BG38" s="15">
        <v>0.5499999999999996</v>
      </c>
      <c r="BH38" s="15"/>
      <c r="BI38" s="15"/>
      <c r="BJ38" s="15">
        <v>0.95</v>
      </c>
    </row>
    <row r="39" spans="1:62" x14ac:dyDescent="0.25">
      <c r="B39">
        <v>210</v>
      </c>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v>0.48</v>
      </c>
      <c r="AG39" s="15">
        <v>0.36</v>
      </c>
      <c r="AH39" s="15">
        <v>0.72</v>
      </c>
      <c r="AI39" s="15"/>
      <c r="AJ39" s="15">
        <v>0.6</v>
      </c>
      <c r="AK39" s="15">
        <v>1.26</v>
      </c>
      <c r="AL39" s="15">
        <v>1.8</v>
      </c>
      <c r="AM39" s="15"/>
      <c r="AN39" s="15"/>
      <c r="AO39" s="15"/>
      <c r="AP39" s="15"/>
      <c r="AQ39" s="15"/>
      <c r="AR39" s="15">
        <v>0</v>
      </c>
      <c r="AS39" s="15"/>
      <c r="AT39" s="15"/>
      <c r="AU39" s="15"/>
      <c r="AV39" s="15">
        <v>1</v>
      </c>
      <c r="AW39" s="15">
        <v>0.53999999999999992</v>
      </c>
      <c r="AX39" s="15"/>
      <c r="AY39" s="15"/>
      <c r="AZ39" s="15"/>
      <c r="BA39" s="15"/>
      <c r="BB39" s="15"/>
      <c r="BC39" s="15"/>
      <c r="BD39" s="15"/>
      <c r="BE39" s="15">
        <v>0.85</v>
      </c>
      <c r="BF39" s="15"/>
      <c r="BG39" s="15">
        <v>0.49999999999999961</v>
      </c>
      <c r="BH39" s="15"/>
      <c r="BI39" s="15"/>
      <c r="BJ39" s="15">
        <v>0.95</v>
      </c>
    </row>
    <row r="40" spans="1:62" x14ac:dyDescent="0.25">
      <c r="B40">
        <v>220</v>
      </c>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v>0.48</v>
      </c>
      <c r="AG40" s="15">
        <v>0.36</v>
      </c>
      <c r="AH40" s="15">
        <v>0.72</v>
      </c>
      <c r="AI40" s="15"/>
      <c r="AJ40" s="15">
        <v>0.6</v>
      </c>
      <c r="AK40" s="15"/>
      <c r="AL40" s="15"/>
      <c r="AM40" s="15"/>
      <c r="AN40" s="15"/>
      <c r="AO40" s="15"/>
      <c r="AP40" s="15"/>
      <c r="AQ40" s="15"/>
      <c r="AR40" s="15">
        <v>0</v>
      </c>
      <c r="AS40" s="15"/>
      <c r="AT40" s="15"/>
      <c r="AU40" s="15"/>
      <c r="AV40" s="15">
        <v>1</v>
      </c>
      <c r="AW40" s="15">
        <v>0.52999999999999992</v>
      </c>
      <c r="AX40" s="15"/>
      <c r="AY40" s="15"/>
      <c r="AZ40" s="15"/>
      <c r="BA40" s="15"/>
      <c r="BB40" s="15"/>
      <c r="BC40" s="15"/>
      <c r="BD40" s="15"/>
      <c r="BE40" s="15">
        <v>0.85</v>
      </c>
      <c r="BF40" s="15"/>
      <c r="BG40" s="15">
        <v>0.44999999999999962</v>
      </c>
      <c r="BH40" s="15"/>
      <c r="BI40" s="15"/>
      <c r="BJ40" s="15">
        <v>0.95</v>
      </c>
    </row>
    <row r="41" spans="1:62" x14ac:dyDescent="0.25">
      <c r="B41">
        <v>230</v>
      </c>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v>0.48</v>
      </c>
      <c r="AG41" s="15">
        <v>0.36</v>
      </c>
      <c r="AH41" s="15">
        <v>0.72</v>
      </c>
      <c r="AI41" s="15"/>
      <c r="AJ41" s="15"/>
      <c r="AK41" s="15"/>
      <c r="AL41" s="15"/>
      <c r="AM41" s="15"/>
      <c r="AN41" s="15"/>
      <c r="AO41" s="15"/>
      <c r="AP41" s="15"/>
      <c r="AQ41" s="15"/>
      <c r="AR41" s="15">
        <v>0</v>
      </c>
      <c r="AS41" s="15"/>
      <c r="AT41" s="15"/>
      <c r="AU41" s="15"/>
      <c r="AV41" s="15">
        <v>1</v>
      </c>
      <c r="AW41" s="15">
        <v>0.51999999999999991</v>
      </c>
      <c r="AX41" s="15"/>
      <c r="AY41" s="15"/>
      <c r="AZ41" s="15"/>
      <c r="BA41" s="15"/>
      <c r="BB41" s="15"/>
      <c r="BC41" s="15"/>
      <c r="BD41" s="15"/>
      <c r="BE41" s="15">
        <v>0.85</v>
      </c>
      <c r="BF41" s="15"/>
      <c r="BG41" s="15">
        <v>0.39999999999999963</v>
      </c>
      <c r="BH41" s="15"/>
      <c r="BI41" s="15"/>
      <c r="BJ41" s="15">
        <v>0.95</v>
      </c>
    </row>
    <row r="42" spans="1:62" x14ac:dyDescent="0.25">
      <c r="A42" s="10" t="s">
        <v>279</v>
      </c>
      <c r="B42" s="10"/>
      <c r="C42">
        <v>0</v>
      </c>
      <c r="D42">
        <v>0</v>
      </c>
      <c r="E42">
        <v>0</v>
      </c>
      <c r="F42">
        <v>0</v>
      </c>
      <c r="G42">
        <v>5</v>
      </c>
      <c r="H42">
        <v>5</v>
      </c>
      <c r="I42">
        <v>5</v>
      </c>
      <c r="J42" t="s">
        <v>280</v>
      </c>
      <c r="K42" t="s">
        <v>280</v>
      </c>
      <c r="L42" t="s">
        <v>280</v>
      </c>
      <c r="M42">
        <v>5</v>
      </c>
      <c r="N42">
        <v>5</v>
      </c>
      <c r="O42">
        <v>0</v>
      </c>
      <c r="P42">
        <v>0</v>
      </c>
      <c r="Q42">
        <v>0</v>
      </c>
      <c r="R42">
        <v>0</v>
      </c>
      <c r="S42">
        <v>0</v>
      </c>
      <c r="T42">
        <v>0</v>
      </c>
      <c r="U42">
        <v>0</v>
      </c>
      <c r="AR42">
        <v>0</v>
      </c>
    </row>
    <row r="43" spans="1:62" ht="30" x14ac:dyDescent="0.25">
      <c r="A43" s="10" t="s">
        <v>281</v>
      </c>
      <c r="B43" s="10" t="s">
        <v>282</v>
      </c>
      <c r="C43">
        <v>1</v>
      </c>
      <c r="D43">
        <v>1</v>
      </c>
      <c r="E43">
        <v>1</v>
      </c>
      <c r="F43">
        <v>1</v>
      </c>
      <c r="G43">
        <v>1</v>
      </c>
      <c r="H43">
        <v>1</v>
      </c>
      <c r="I43">
        <v>1</v>
      </c>
      <c r="J43">
        <v>2</v>
      </c>
      <c r="K43">
        <v>2</v>
      </c>
      <c r="L43">
        <v>2</v>
      </c>
      <c r="M43">
        <v>1</v>
      </c>
      <c r="N43">
        <v>1</v>
      </c>
      <c r="O43">
        <v>1</v>
      </c>
      <c r="P43">
        <v>1</v>
      </c>
      <c r="Q43">
        <v>1</v>
      </c>
      <c r="R43">
        <v>1</v>
      </c>
      <c r="S43">
        <v>1</v>
      </c>
      <c r="T43">
        <v>1</v>
      </c>
      <c r="U43">
        <v>1</v>
      </c>
      <c r="AR43">
        <v>0</v>
      </c>
    </row>
    <row r="44" spans="1:62" ht="30" x14ac:dyDescent="0.25">
      <c r="A44" s="10" t="s">
        <v>283</v>
      </c>
      <c r="B44" s="10"/>
      <c r="C44">
        <v>935</v>
      </c>
      <c r="D44">
        <v>1350</v>
      </c>
      <c r="E44">
        <v>635</v>
      </c>
      <c r="F44">
        <v>635</v>
      </c>
      <c r="G44">
        <v>710</v>
      </c>
      <c r="H44">
        <v>780</v>
      </c>
      <c r="I44">
        <v>780</v>
      </c>
      <c r="J44">
        <v>510</v>
      </c>
      <c r="K44">
        <v>510</v>
      </c>
      <c r="L44">
        <v>510</v>
      </c>
      <c r="M44">
        <v>670</v>
      </c>
      <c r="N44">
        <v>670</v>
      </c>
      <c r="O44" t="s">
        <v>284</v>
      </c>
      <c r="P44" t="s">
        <v>284</v>
      </c>
      <c r="Q44" t="s">
        <v>284</v>
      </c>
      <c r="R44">
        <v>700</v>
      </c>
      <c r="S44">
        <v>935</v>
      </c>
      <c r="T44">
        <v>1400</v>
      </c>
      <c r="U44">
        <v>1300</v>
      </c>
      <c r="AR44">
        <v>0</v>
      </c>
    </row>
    <row r="45" spans="1:62" ht="30" x14ac:dyDescent="0.25">
      <c r="A45" s="10" t="s">
        <v>285</v>
      </c>
      <c r="B45" s="10"/>
      <c r="C45">
        <v>2160</v>
      </c>
      <c r="D45">
        <v>2608</v>
      </c>
      <c r="E45">
        <v>1616</v>
      </c>
      <c r="F45">
        <v>1000</v>
      </c>
      <c r="G45">
        <v>1843</v>
      </c>
      <c r="H45">
        <v>1850</v>
      </c>
      <c r="I45">
        <v>1600</v>
      </c>
      <c r="J45">
        <v>1200</v>
      </c>
      <c r="K45">
        <v>1000</v>
      </c>
      <c r="L45">
        <v>800</v>
      </c>
      <c r="M45">
        <v>1350</v>
      </c>
      <c r="N45">
        <v>950</v>
      </c>
      <c r="O45">
        <v>850</v>
      </c>
      <c r="P45">
        <v>1050</v>
      </c>
      <c r="Q45">
        <v>1050</v>
      </c>
      <c r="R45" t="s">
        <v>284</v>
      </c>
      <c r="S45">
        <v>2160</v>
      </c>
      <c r="T45">
        <v>4000</v>
      </c>
      <c r="U45">
        <v>4000</v>
      </c>
      <c r="AR45">
        <v>0</v>
      </c>
    </row>
    <row r="46" spans="1:62" ht="45" x14ac:dyDescent="0.25">
      <c r="A46" s="10" t="s">
        <v>286</v>
      </c>
      <c r="B46" s="10"/>
      <c r="O46">
        <v>700</v>
      </c>
      <c r="P46">
        <v>850</v>
      </c>
      <c r="Q46">
        <v>850</v>
      </c>
      <c r="AR46">
        <v>0</v>
      </c>
    </row>
    <row r="47" spans="1:62" ht="180" x14ac:dyDescent="0.25">
      <c r="A47" s="10" t="s">
        <v>287</v>
      </c>
      <c r="B47" s="10"/>
      <c r="C47" s="10"/>
      <c r="D47" s="10"/>
      <c r="E47" s="10"/>
      <c r="F47" s="10"/>
      <c r="G47" s="10"/>
      <c r="H47" s="10"/>
      <c r="I47" s="10"/>
      <c r="J47" s="10"/>
      <c r="K47" s="10"/>
      <c r="L47" s="10"/>
      <c r="M47" s="10"/>
      <c r="N47" s="10"/>
      <c r="O47" s="10" t="s">
        <v>288</v>
      </c>
      <c r="P47" s="10"/>
      <c r="Q47" s="10"/>
      <c r="R47" s="10" t="s">
        <v>289</v>
      </c>
      <c r="S47" s="10"/>
      <c r="T47" s="10" t="s">
        <v>290</v>
      </c>
      <c r="U47" s="10" t="s">
        <v>291</v>
      </c>
      <c r="V47" s="10"/>
      <c r="W47" s="10" t="s">
        <v>292</v>
      </c>
      <c r="X47" s="10" t="s">
        <v>292</v>
      </c>
      <c r="Y47" s="10"/>
      <c r="Z47" s="10" t="s">
        <v>292</v>
      </c>
      <c r="AA47" s="10" t="s">
        <v>292</v>
      </c>
      <c r="AB47" s="10"/>
      <c r="AC47" s="10"/>
      <c r="AD47" s="10"/>
      <c r="AE47" s="10" t="s">
        <v>292</v>
      </c>
      <c r="AF47" s="10" t="s">
        <v>293</v>
      </c>
      <c r="AG47" s="10" t="s">
        <v>293</v>
      </c>
      <c r="AH47" s="10"/>
      <c r="AI47" s="10"/>
      <c r="AJ47" s="10" t="s">
        <v>293</v>
      </c>
      <c r="AK47" s="10" t="s">
        <v>293</v>
      </c>
      <c r="AL47" s="10" t="s">
        <v>293</v>
      </c>
      <c r="AM47" s="10" t="s">
        <v>294</v>
      </c>
      <c r="AN47" s="10"/>
      <c r="AO47" s="10"/>
      <c r="AP47" s="10"/>
      <c r="AQ47" s="10"/>
      <c r="AR47" s="10"/>
    </row>
    <row r="48" spans="1:62" ht="180" x14ac:dyDescent="0.25">
      <c r="A48" s="10" t="s">
        <v>295</v>
      </c>
      <c r="B48" s="10"/>
      <c r="C48" s="10"/>
      <c r="D48" s="10"/>
      <c r="E48" s="10"/>
      <c r="F48" s="10"/>
      <c r="G48" s="10"/>
      <c r="H48" s="10"/>
      <c r="I48" s="10"/>
      <c r="J48" s="10"/>
      <c r="K48" s="10"/>
      <c r="L48" s="10"/>
      <c r="M48" s="10"/>
      <c r="N48" s="10"/>
      <c r="O48" s="10"/>
      <c r="P48" s="10"/>
      <c r="Q48" s="10"/>
      <c r="R48" s="10" t="s">
        <v>290</v>
      </c>
      <c r="S48" s="10"/>
      <c r="T48" s="10" t="s">
        <v>296</v>
      </c>
      <c r="U48" s="10"/>
      <c r="V48" s="10"/>
      <c r="W48" s="10"/>
      <c r="X48" s="10"/>
      <c r="Y48" s="10"/>
      <c r="Z48" s="10"/>
      <c r="AA48" s="10"/>
      <c r="AB48" s="10"/>
      <c r="AC48" s="10"/>
      <c r="AD48" s="10"/>
      <c r="AE48" s="10"/>
      <c r="AF48" s="10"/>
      <c r="AG48" s="10"/>
      <c r="AH48" s="10"/>
      <c r="AI48" s="10"/>
      <c r="AJ48" s="10"/>
      <c r="AK48" s="10"/>
      <c r="AL48" s="10"/>
      <c r="AM48" s="10" t="s">
        <v>297</v>
      </c>
      <c r="AN48" s="10"/>
      <c r="AO48" s="10"/>
      <c r="AP48" s="10"/>
      <c r="AQ48" s="10"/>
      <c r="AR48" s="10"/>
    </row>
    <row r="49" spans="39:44" x14ac:dyDescent="0.25">
      <c r="AQ49" t="s">
        <v>292</v>
      </c>
      <c r="AR49" t="s">
        <v>292</v>
      </c>
    </row>
    <row r="50" spans="39:44" x14ac:dyDescent="0.25">
      <c r="AM50" t="s">
        <v>298</v>
      </c>
    </row>
    <row r="51" spans="39:44" x14ac:dyDescent="0.25">
      <c r="AM51" t="s">
        <v>299</v>
      </c>
    </row>
  </sheetData>
  <mergeCells count="2">
    <mergeCell ref="A3:B3"/>
    <mergeCell ref="A4:B4"/>
  </mergeCells>
  <pageMargins left="0.7" right="0.7" top="0.75" bottom="0.75" header="0.3" footer="0.3"/>
  <pageSetup orientation="portrait" horizontalDpi="4294967294" verticalDpi="0"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dimension ref="A1:CI62"/>
  <sheetViews>
    <sheetView zoomScale="85" zoomScaleNormal="85" workbookViewId="0">
      <pane xSplit="2" ySplit="5" topLeftCell="BG12" activePane="bottomRight" state="frozen"/>
      <selection pane="topRight" activeCell="C1" sqref="C1"/>
      <selection pane="bottomLeft" activeCell="A6" sqref="A6"/>
      <selection pane="bottomRight" activeCell="BI22" sqref="BI22"/>
    </sheetView>
  </sheetViews>
  <sheetFormatPr defaultRowHeight="15" x14ac:dyDescent="0.25"/>
  <cols>
    <col min="1" max="1" width="40.7109375" customWidth="1"/>
    <col min="2" max="3" width="14.85546875" customWidth="1"/>
    <col min="4" max="54" width="12.5703125" customWidth="1"/>
    <col min="55" max="55" width="13.7109375" customWidth="1"/>
    <col min="56" max="87" width="12.5703125" customWidth="1"/>
  </cols>
  <sheetData>
    <row r="1" spans="1:87" x14ac:dyDescent="0.25">
      <c r="A1" s="56" t="s">
        <v>121</v>
      </c>
      <c r="B1" s="57"/>
      <c r="C1" s="57"/>
      <c r="D1" s="58"/>
      <c r="G1" s="16" t="s">
        <v>122</v>
      </c>
    </row>
    <row r="2" spans="1:87" x14ac:dyDescent="0.25">
      <c r="A2" s="2">
        <f>COUNTIF(C$5:CI$5,"&lt;&gt; ")</f>
        <v>85</v>
      </c>
      <c r="B2" s="59" t="s">
        <v>123</v>
      </c>
      <c r="C2" s="60"/>
      <c r="D2" s="61"/>
      <c r="G2" s="16" t="s">
        <v>124</v>
      </c>
    </row>
    <row r="3" spans="1:87" x14ac:dyDescent="0.25">
      <c r="A3" s="13" t="s">
        <v>125</v>
      </c>
      <c r="B3" s="2"/>
      <c r="C3" s="56" t="s">
        <v>126</v>
      </c>
      <c r="D3" s="58"/>
    </row>
    <row r="4" spans="1:87" ht="90" x14ac:dyDescent="0.25">
      <c r="A4" s="1" t="s">
        <v>127</v>
      </c>
      <c r="B4" s="1" t="s">
        <v>128</v>
      </c>
      <c r="C4" s="1" t="s">
        <v>129</v>
      </c>
      <c r="D4" s="1" t="s">
        <v>41</v>
      </c>
      <c r="E4" s="1" t="s">
        <v>130</v>
      </c>
      <c r="F4" s="1" t="s">
        <v>43</v>
      </c>
      <c r="G4" s="1" t="s">
        <v>44</v>
      </c>
      <c r="H4" s="1" t="s">
        <v>45</v>
      </c>
      <c r="I4" s="1" t="s">
        <v>131</v>
      </c>
      <c r="J4" s="1" t="s">
        <v>132</v>
      </c>
      <c r="K4" s="1" t="s">
        <v>133</v>
      </c>
      <c r="L4" s="1" t="s">
        <v>134</v>
      </c>
      <c r="M4" s="1" t="s">
        <v>135</v>
      </c>
      <c r="N4" s="1" t="s">
        <v>136</v>
      </c>
      <c r="O4" s="1" t="s">
        <v>137</v>
      </c>
      <c r="P4" s="1" t="s">
        <v>138</v>
      </c>
      <c r="Q4" s="1" t="s">
        <v>139</v>
      </c>
      <c r="R4" s="1" t="s">
        <v>140</v>
      </c>
      <c r="S4" s="1" t="s">
        <v>141</v>
      </c>
      <c r="T4" s="1" t="s">
        <v>142</v>
      </c>
      <c r="U4" s="1" t="s">
        <v>58</v>
      </c>
      <c r="V4" s="1" t="s">
        <v>59</v>
      </c>
      <c r="W4" s="1" t="s">
        <v>143</v>
      </c>
      <c r="X4" s="1" t="s">
        <v>61</v>
      </c>
      <c r="Y4" s="1" t="s">
        <v>62</v>
      </c>
      <c r="Z4" s="1" t="s">
        <v>63</v>
      </c>
      <c r="AA4" s="1" t="s">
        <v>64</v>
      </c>
      <c r="AB4" s="1" t="s">
        <v>65</v>
      </c>
      <c r="AC4" s="1" t="s">
        <v>66</v>
      </c>
      <c r="AD4" s="1" t="s">
        <v>67</v>
      </c>
      <c r="AE4" s="1" t="s">
        <v>144</v>
      </c>
      <c r="AF4" s="1" t="s">
        <v>145</v>
      </c>
      <c r="AG4" s="1" t="s">
        <v>70</v>
      </c>
      <c r="AH4" s="1" t="s">
        <v>71</v>
      </c>
      <c r="AI4" s="1" t="s">
        <v>72</v>
      </c>
      <c r="AJ4" s="1" t="s">
        <v>73</v>
      </c>
      <c r="AK4" s="1" t="s">
        <v>74</v>
      </c>
      <c r="AL4" s="1" t="s">
        <v>146</v>
      </c>
      <c r="AM4" s="1" t="s">
        <v>147</v>
      </c>
      <c r="AN4" s="1" t="s">
        <v>148</v>
      </c>
      <c r="AO4" s="1" t="s">
        <v>149</v>
      </c>
      <c r="AP4" s="1" t="s">
        <v>79</v>
      </c>
      <c r="AQ4" s="1" t="s">
        <v>80</v>
      </c>
      <c r="AR4" s="1" t="s">
        <v>81</v>
      </c>
      <c r="AS4" s="1" t="s">
        <v>82</v>
      </c>
      <c r="AT4" s="1" t="s">
        <v>83</v>
      </c>
      <c r="AU4" s="1" t="s">
        <v>150</v>
      </c>
      <c r="AV4" s="1" t="s">
        <v>151</v>
      </c>
      <c r="AW4" s="1" t="s">
        <v>152</v>
      </c>
      <c r="AX4" s="1" t="s">
        <v>153</v>
      </c>
      <c r="AY4" s="1" t="s">
        <v>154</v>
      </c>
      <c r="AZ4" s="1" t="s">
        <v>155</v>
      </c>
      <c r="BA4" s="1" t="s">
        <v>90</v>
      </c>
      <c r="BB4" s="1" t="s">
        <v>91</v>
      </c>
      <c r="BC4" s="1" t="s">
        <v>92</v>
      </c>
      <c r="BD4" s="1" t="s">
        <v>93</v>
      </c>
      <c r="BE4" s="1" t="s">
        <v>156</v>
      </c>
      <c r="BF4" s="1" t="s">
        <v>157</v>
      </c>
      <c r="BG4" s="1" t="s">
        <v>158</v>
      </c>
      <c r="BH4" s="1" t="s">
        <v>119</v>
      </c>
      <c r="BI4" s="1" t="s">
        <v>120</v>
      </c>
      <c r="BJ4" s="1" t="s">
        <v>159</v>
      </c>
      <c r="BK4" s="1" t="s">
        <v>301</v>
      </c>
      <c r="BL4" s="1" t="s">
        <v>302</v>
      </c>
      <c r="BM4" s="1" t="s">
        <v>303</v>
      </c>
      <c r="BN4" s="1" t="s">
        <v>304</v>
      </c>
      <c r="BO4" s="1" t="s">
        <v>336</v>
      </c>
      <c r="BP4" s="1" t="s">
        <v>337</v>
      </c>
      <c r="BQ4" s="1" t="s">
        <v>338</v>
      </c>
      <c r="BR4" s="1" t="s">
        <v>339</v>
      </c>
      <c r="BS4" s="1" t="s">
        <v>340</v>
      </c>
      <c r="BT4" s="1" t="s">
        <v>341</v>
      </c>
      <c r="BU4" s="1" t="s">
        <v>342</v>
      </c>
      <c r="BV4" s="1" t="s">
        <v>343</v>
      </c>
      <c r="BW4" s="1" t="s">
        <v>344</v>
      </c>
      <c r="BX4" s="1" t="s">
        <v>367</v>
      </c>
      <c r="BY4" s="1" t="s">
        <v>345</v>
      </c>
      <c r="BZ4" s="1" t="s">
        <v>346</v>
      </c>
      <c r="CA4" s="1" t="s">
        <v>361</v>
      </c>
      <c r="CB4" s="1" t="s">
        <v>362</v>
      </c>
      <c r="CC4" s="1" t="s">
        <v>363</v>
      </c>
      <c r="CD4" s="1" t="s">
        <v>364</v>
      </c>
      <c r="CE4" s="1" t="s">
        <v>365</v>
      </c>
      <c r="CF4" s="1" t="s">
        <v>369</v>
      </c>
      <c r="CG4" s="1" t="s">
        <v>370</v>
      </c>
      <c r="CH4" s="1" t="s">
        <v>371</v>
      </c>
      <c r="CI4" s="1" t="s">
        <v>416</v>
      </c>
    </row>
    <row r="5" spans="1:87" ht="39" x14ac:dyDescent="0.25">
      <c r="A5" s="13" t="s">
        <v>378</v>
      </c>
      <c r="B5" s="12" t="s">
        <v>379</v>
      </c>
      <c r="C5" s="2">
        <v>1</v>
      </c>
      <c r="D5" s="2">
        <v>2</v>
      </c>
      <c r="E5" s="2">
        <v>3</v>
      </c>
      <c r="F5" s="2">
        <v>4</v>
      </c>
      <c r="G5" s="2">
        <v>-5</v>
      </c>
      <c r="H5" s="2">
        <v>-6</v>
      </c>
      <c r="I5" s="2">
        <v>-7</v>
      </c>
      <c r="J5" s="2">
        <v>-8</v>
      </c>
      <c r="K5" s="2">
        <v>-9</v>
      </c>
      <c r="L5" s="2">
        <v>-10</v>
      </c>
      <c r="M5" s="2">
        <v>-11</v>
      </c>
      <c r="N5" s="2">
        <v>-12</v>
      </c>
      <c r="O5" s="2">
        <v>-13</v>
      </c>
      <c r="P5" s="2">
        <v>-14</v>
      </c>
      <c r="Q5" s="2">
        <v>15</v>
      </c>
      <c r="R5" s="2">
        <v>16</v>
      </c>
      <c r="S5" s="2">
        <v>17</v>
      </c>
      <c r="T5" s="2">
        <v>18</v>
      </c>
      <c r="U5" s="2">
        <v>19</v>
      </c>
      <c r="V5" s="2">
        <v>20</v>
      </c>
      <c r="W5" s="2">
        <v>-21</v>
      </c>
      <c r="X5" s="2">
        <v>-22</v>
      </c>
      <c r="Y5" s="2">
        <v>-23</v>
      </c>
      <c r="Z5" s="2">
        <v>-24</v>
      </c>
      <c r="AA5" s="2">
        <v>25</v>
      </c>
      <c r="AB5" s="2">
        <v>26</v>
      </c>
      <c r="AC5" s="2">
        <v>-27</v>
      </c>
      <c r="AD5" s="2">
        <v>-28</v>
      </c>
      <c r="AE5" s="2">
        <v>-29</v>
      </c>
      <c r="AF5" s="2">
        <v>-30</v>
      </c>
      <c r="AG5" s="2">
        <v>-31</v>
      </c>
      <c r="AH5" s="2">
        <v>32</v>
      </c>
      <c r="AI5" s="2">
        <v>33</v>
      </c>
      <c r="AJ5" s="2">
        <v>34</v>
      </c>
      <c r="AK5" s="2">
        <v>-35</v>
      </c>
      <c r="AL5" s="2">
        <v>-36</v>
      </c>
      <c r="AM5" s="2">
        <v>-37</v>
      </c>
      <c r="AN5" s="2">
        <v>-38</v>
      </c>
      <c r="AO5" s="2">
        <v>-39</v>
      </c>
      <c r="AP5" s="2">
        <v>-40</v>
      </c>
      <c r="AQ5" s="2">
        <v>-41</v>
      </c>
      <c r="AR5" s="2">
        <v>42</v>
      </c>
      <c r="AS5" s="2">
        <v>-43</v>
      </c>
      <c r="AT5" s="2">
        <v>44</v>
      </c>
      <c r="AU5" s="2">
        <v>45</v>
      </c>
      <c r="AV5" s="2">
        <v>46</v>
      </c>
      <c r="AW5" s="2">
        <v>47</v>
      </c>
      <c r="AX5" s="2">
        <v>48</v>
      </c>
      <c r="AY5" s="2">
        <v>49</v>
      </c>
      <c r="AZ5" s="2">
        <v>50</v>
      </c>
      <c r="BA5" s="2">
        <v>51</v>
      </c>
      <c r="BB5" s="2">
        <v>52</v>
      </c>
      <c r="BC5" s="2">
        <v>53</v>
      </c>
      <c r="BD5" s="2">
        <v>54</v>
      </c>
      <c r="BE5" s="2">
        <v>55</v>
      </c>
      <c r="BF5" s="2">
        <v>56</v>
      </c>
      <c r="BG5" s="2">
        <v>57</v>
      </c>
      <c r="BH5" s="2">
        <v>-58</v>
      </c>
      <c r="BI5" s="2">
        <v>-59</v>
      </c>
      <c r="BJ5" s="2">
        <v>-60</v>
      </c>
      <c r="BK5" s="2">
        <v>61</v>
      </c>
      <c r="BL5" s="2">
        <v>-62</v>
      </c>
      <c r="BM5" s="2">
        <v>63</v>
      </c>
      <c r="BN5" s="2">
        <v>64</v>
      </c>
      <c r="BO5" s="2">
        <v>-65</v>
      </c>
      <c r="BP5" s="2">
        <v>-66</v>
      </c>
      <c r="BQ5" s="2">
        <v>-67</v>
      </c>
      <c r="BR5" s="2">
        <v>-68</v>
      </c>
      <c r="BS5" s="2">
        <v>-69</v>
      </c>
      <c r="BT5" s="2">
        <v>70</v>
      </c>
      <c r="BU5" s="2">
        <v>-71</v>
      </c>
      <c r="BV5" s="2">
        <v>-72</v>
      </c>
      <c r="BW5" s="2">
        <v>-73</v>
      </c>
      <c r="BX5" s="2">
        <v>74</v>
      </c>
      <c r="BY5" s="2">
        <v>75</v>
      </c>
      <c r="BZ5" s="2">
        <v>-76</v>
      </c>
      <c r="CA5" s="2">
        <v>-77</v>
      </c>
      <c r="CB5" s="2">
        <v>-78</v>
      </c>
      <c r="CC5" s="2">
        <v>-79</v>
      </c>
      <c r="CD5" s="2">
        <v>-80</v>
      </c>
      <c r="CE5" s="2">
        <v>-81</v>
      </c>
      <c r="CF5" s="2">
        <v>82</v>
      </c>
      <c r="CG5" s="2">
        <v>-83</v>
      </c>
      <c r="CH5" s="2">
        <v>-84</v>
      </c>
      <c r="CI5" s="2">
        <v>-85</v>
      </c>
    </row>
    <row r="6" spans="1:87" ht="30" x14ac:dyDescent="0.25">
      <c r="A6" s="2" t="s">
        <v>160</v>
      </c>
      <c r="B6" s="1" t="s">
        <v>161</v>
      </c>
      <c r="C6" s="2">
        <v>1</v>
      </c>
      <c r="D6" s="2">
        <v>1</v>
      </c>
      <c r="E6" s="2">
        <v>1</v>
      </c>
      <c r="F6" s="2">
        <v>1</v>
      </c>
      <c r="G6" s="2">
        <v>1</v>
      </c>
      <c r="H6" s="2">
        <v>1</v>
      </c>
      <c r="I6" s="2">
        <v>1</v>
      </c>
      <c r="J6" s="2">
        <v>1</v>
      </c>
      <c r="K6" s="2">
        <v>1</v>
      </c>
      <c r="L6" s="2">
        <v>1</v>
      </c>
      <c r="M6" s="2">
        <v>3</v>
      </c>
      <c r="N6" s="2"/>
      <c r="O6" s="2">
        <v>3</v>
      </c>
      <c r="P6" s="2"/>
      <c r="Q6" s="2">
        <v>2</v>
      </c>
      <c r="R6" s="2">
        <v>2</v>
      </c>
      <c r="S6" s="2">
        <v>3</v>
      </c>
      <c r="T6" s="2"/>
      <c r="U6" s="1">
        <v>1</v>
      </c>
      <c r="V6" s="1">
        <v>1</v>
      </c>
      <c r="W6" s="2">
        <v>1</v>
      </c>
      <c r="X6" s="2">
        <v>1</v>
      </c>
      <c r="Y6" s="1">
        <v>1</v>
      </c>
      <c r="Z6" s="1">
        <v>1</v>
      </c>
      <c r="AA6" s="1">
        <v>2</v>
      </c>
      <c r="AB6" s="2">
        <v>2</v>
      </c>
      <c r="AC6" s="2">
        <v>2</v>
      </c>
      <c r="AD6" s="2">
        <v>2</v>
      </c>
      <c r="AE6" s="2">
        <v>1</v>
      </c>
      <c r="AF6" s="2">
        <v>1</v>
      </c>
      <c r="AG6" s="2">
        <v>1</v>
      </c>
      <c r="AH6" s="2">
        <v>1</v>
      </c>
      <c r="AI6" s="2">
        <v>1</v>
      </c>
      <c r="AJ6" s="2">
        <v>1</v>
      </c>
      <c r="AK6" s="2"/>
      <c r="AL6" s="2">
        <v>1</v>
      </c>
      <c r="AM6" s="2"/>
      <c r="AN6" s="2">
        <v>1</v>
      </c>
      <c r="AO6" s="2"/>
      <c r="AP6" s="2">
        <v>1</v>
      </c>
      <c r="AQ6" s="2"/>
      <c r="AR6" s="2"/>
      <c r="AS6" s="2">
        <v>1</v>
      </c>
      <c r="AT6" s="2"/>
      <c r="AU6" s="2"/>
      <c r="AV6" s="2"/>
      <c r="AW6" s="2"/>
      <c r="AX6" s="2"/>
      <c r="AY6" s="2"/>
      <c r="AZ6" s="2"/>
      <c r="BA6" s="2"/>
      <c r="BB6" s="2"/>
      <c r="BC6" s="2"/>
      <c r="BD6" s="2"/>
      <c r="BE6" s="2"/>
      <c r="BF6" s="2"/>
      <c r="BG6" s="2"/>
      <c r="BH6" s="2">
        <v>1</v>
      </c>
      <c r="BI6" s="2">
        <v>1</v>
      </c>
      <c r="BJ6" s="2">
        <v>1</v>
      </c>
      <c r="BK6" s="2">
        <v>1</v>
      </c>
      <c r="BL6" s="2">
        <v>1</v>
      </c>
      <c r="BM6" s="2">
        <v>1</v>
      </c>
      <c r="BN6" s="2">
        <v>1</v>
      </c>
      <c r="BO6" s="2">
        <v>3</v>
      </c>
      <c r="BP6" s="2">
        <v>1</v>
      </c>
      <c r="BQ6" s="2">
        <v>1</v>
      </c>
      <c r="BR6" s="2">
        <v>3</v>
      </c>
      <c r="BS6" s="2">
        <v>1</v>
      </c>
      <c r="BT6" s="2">
        <v>1</v>
      </c>
      <c r="BU6" s="2">
        <v>1</v>
      </c>
      <c r="BV6" s="2">
        <v>1</v>
      </c>
      <c r="BW6" s="2">
        <v>1</v>
      </c>
      <c r="BX6" s="2">
        <v>1</v>
      </c>
      <c r="BY6" s="2">
        <v>1</v>
      </c>
      <c r="BZ6" s="2">
        <v>1</v>
      </c>
      <c r="CA6" s="2">
        <v>1</v>
      </c>
      <c r="CB6" s="2">
        <v>1</v>
      </c>
      <c r="CC6" s="2">
        <v>1</v>
      </c>
      <c r="CD6" s="2">
        <v>1</v>
      </c>
      <c r="CE6" s="2">
        <v>1</v>
      </c>
      <c r="CF6" s="2">
        <v>1</v>
      </c>
      <c r="CG6" s="2">
        <v>1</v>
      </c>
      <c r="CH6" s="2">
        <v>1</v>
      </c>
      <c r="CI6" s="2">
        <v>1</v>
      </c>
    </row>
    <row r="7" spans="1:87" ht="30" x14ac:dyDescent="0.25">
      <c r="A7" s="1" t="s">
        <v>162</v>
      </c>
      <c r="B7" s="1" t="s">
        <v>163</v>
      </c>
      <c r="C7" s="2">
        <v>0</v>
      </c>
      <c r="D7" s="2">
        <v>0</v>
      </c>
      <c r="E7" s="2">
        <v>0</v>
      </c>
      <c r="F7" s="2">
        <v>0</v>
      </c>
      <c r="G7" s="2">
        <v>0</v>
      </c>
      <c r="H7" s="2">
        <v>0</v>
      </c>
      <c r="I7" s="2">
        <v>0</v>
      </c>
      <c r="J7" s="2">
        <v>0</v>
      </c>
      <c r="K7" s="2">
        <v>0</v>
      </c>
      <c r="L7" s="2">
        <v>0</v>
      </c>
      <c r="M7" s="2">
        <v>20</v>
      </c>
      <c r="N7" s="2">
        <v>20</v>
      </c>
      <c r="O7" s="2">
        <v>155</v>
      </c>
      <c r="P7" s="2">
        <v>155</v>
      </c>
      <c r="Q7" s="2">
        <v>0</v>
      </c>
      <c r="R7" s="2">
        <v>0</v>
      </c>
      <c r="S7" s="2">
        <v>0</v>
      </c>
      <c r="T7" s="2">
        <v>0</v>
      </c>
      <c r="U7" s="1">
        <v>0</v>
      </c>
      <c r="V7" s="1">
        <v>0</v>
      </c>
      <c r="W7" s="2">
        <v>0</v>
      </c>
      <c r="X7" s="2">
        <v>0</v>
      </c>
      <c r="Y7" s="1">
        <v>0</v>
      </c>
      <c r="Z7" s="1">
        <v>0</v>
      </c>
      <c r="AA7" s="1">
        <v>20</v>
      </c>
      <c r="AB7" s="2">
        <v>0</v>
      </c>
      <c r="AC7" s="2">
        <v>0</v>
      </c>
      <c r="AD7" s="2">
        <v>0</v>
      </c>
      <c r="AE7" s="2">
        <v>0</v>
      </c>
      <c r="AF7" s="2">
        <v>0</v>
      </c>
      <c r="AG7" s="2">
        <v>0</v>
      </c>
      <c r="AH7" s="2">
        <v>0</v>
      </c>
      <c r="AI7" s="2">
        <v>0</v>
      </c>
      <c r="AJ7" s="2">
        <v>0</v>
      </c>
      <c r="AK7" s="2">
        <v>0</v>
      </c>
      <c r="AL7" s="2">
        <v>0</v>
      </c>
      <c r="AM7" s="2">
        <v>0</v>
      </c>
      <c r="AN7" s="2">
        <v>0</v>
      </c>
      <c r="AO7" s="2">
        <v>0</v>
      </c>
      <c r="AP7" s="2">
        <v>155</v>
      </c>
      <c r="AQ7" s="2">
        <v>0</v>
      </c>
      <c r="AR7" s="2">
        <v>0</v>
      </c>
      <c r="AS7" s="2">
        <v>40</v>
      </c>
      <c r="AT7" s="2">
        <v>0</v>
      </c>
      <c r="AU7" s="2">
        <v>0</v>
      </c>
      <c r="AV7" s="2">
        <v>0</v>
      </c>
      <c r="AW7" s="2">
        <v>0</v>
      </c>
      <c r="AX7" s="2">
        <v>0</v>
      </c>
      <c r="AY7" s="2">
        <v>0</v>
      </c>
      <c r="AZ7" s="2">
        <v>0</v>
      </c>
      <c r="BA7" s="2">
        <v>0</v>
      </c>
      <c r="BB7" s="2">
        <v>0</v>
      </c>
      <c r="BC7" s="2">
        <v>0</v>
      </c>
      <c r="BD7" s="2">
        <v>0</v>
      </c>
      <c r="BE7" s="2">
        <v>0</v>
      </c>
      <c r="BF7" s="2">
        <v>0</v>
      </c>
      <c r="BG7" s="2">
        <v>0</v>
      </c>
      <c r="BH7" s="2">
        <v>0</v>
      </c>
      <c r="BI7" s="2">
        <v>0</v>
      </c>
      <c r="BJ7" s="2">
        <v>0</v>
      </c>
      <c r="BK7" s="2">
        <v>0</v>
      </c>
      <c r="BL7" s="2">
        <v>0</v>
      </c>
      <c r="BM7" s="2">
        <v>0</v>
      </c>
      <c r="BN7" s="2">
        <v>0</v>
      </c>
      <c r="BO7" s="2">
        <v>20</v>
      </c>
      <c r="BP7" s="2">
        <v>0</v>
      </c>
      <c r="BQ7" s="2">
        <v>0</v>
      </c>
      <c r="BR7" s="2">
        <v>20</v>
      </c>
      <c r="BS7" s="2">
        <v>0</v>
      </c>
      <c r="BT7" s="2">
        <v>0</v>
      </c>
      <c r="BU7" s="2">
        <v>0</v>
      </c>
      <c r="BV7" s="2">
        <v>0</v>
      </c>
      <c r="BW7" s="2">
        <v>0</v>
      </c>
      <c r="BX7" s="2">
        <v>0</v>
      </c>
      <c r="BY7" s="2">
        <v>0</v>
      </c>
      <c r="BZ7" s="2">
        <v>0</v>
      </c>
      <c r="CA7" s="2">
        <v>0</v>
      </c>
      <c r="CB7" s="2">
        <v>0</v>
      </c>
      <c r="CC7" s="2">
        <v>0</v>
      </c>
      <c r="CD7" s="2">
        <v>0</v>
      </c>
      <c r="CE7" s="2">
        <v>0</v>
      </c>
      <c r="CF7" s="2">
        <v>0</v>
      </c>
      <c r="CG7" s="2">
        <v>0</v>
      </c>
      <c r="CH7" s="2">
        <v>0</v>
      </c>
      <c r="CI7" s="2">
        <v>0</v>
      </c>
    </row>
    <row r="8" spans="1:87" ht="30" x14ac:dyDescent="0.25">
      <c r="A8" s="2" t="s">
        <v>164</v>
      </c>
      <c r="B8" s="1" t="s">
        <v>165</v>
      </c>
      <c r="C8" s="2">
        <v>1</v>
      </c>
      <c r="D8" s="2">
        <v>1</v>
      </c>
      <c r="E8" s="2">
        <v>1</v>
      </c>
      <c r="F8" s="2">
        <v>1</v>
      </c>
      <c r="G8" s="2">
        <v>1</v>
      </c>
      <c r="H8" s="2">
        <v>1</v>
      </c>
      <c r="I8" s="2">
        <v>1</v>
      </c>
      <c r="J8" s="2">
        <v>1</v>
      </c>
      <c r="K8" s="2">
        <v>1</v>
      </c>
      <c r="L8" s="2">
        <v>1</v>
      </c>
      <c r="M8" s="2">
        <v>1</v>
      </c>
      <c r="N8" s="2">
        <v>1</v>
      </c>
      <c r="O8" s="2">
        <v>1</v>
      </c>
      <c r="P8" s="2">
        <v>1</v>
      </c>
      <c r="Q8" s="2">
        <v>1</v>
      </c>
      <c r="R8" s="2">
        <v>1</v>
      </c>
      <c r="S8" s="2">
        <v>1</v>
      </c>
      <c r="T8" s="2">
        <v>1</v>
      </c>
      <c r="U8" s="1">
        <v>1</v>
      </c>
      <c r="V8" s="1">
        <v>1</v>
      </c>
      <c r="W8" s="2">
        <v>1</v>
      </c>
      <c r="X8" s="2">
        <v>1</v>
      </c>
      <c r="Y8" s="1">
        <v>1</v>
      </c>
      <c r="Z8" s="1">
        <v>1</v>
      </c>
      <c r="AA8" s="1">
        <v>1</v>
      </c>
      <c r="AB8" s="2">
        <v>1</v>
      </c>
      <c r="AC8" s="2">
        <v>1</v>
      </c>
      <c r="AD8" s="2">
        <v>1</v>
      </c>
      <c r="AE8" s="2">
        <v>1</v>
      </c>
      <c r="AF8" s="2">
        <v>1</v>
      </c>
      <c r="AG8" s="2">
        <v>1</v>
      </c>
      <c r="AH8" s="2">
        <v>1</v>
      </c>
      <c r="AI8" s="2">
        <v>1</v>
      </c>
      <c r="AJ8" s="2">
        <v>1</v>
      </c>
      <c r="AK8" s="2">
        <v>1</v>
      </c>
      <c r="AL8" s="2">
        <v>1</v>
      </c>
      <c r="AM8" s="2">
        <v>1</v>
      </c>
      <c r="AN8" s="2">
        <v>1</v>
      </c>
      <c r="AO8" s="2">
        <v>1</v>
      </c>
      <c r="AP8" s="2">
        <v>1</v>
      </c>
      <c r="AQ8" s="2">
        <v>1</v>
      </c>
      <c r="AR8" s="2">
        <v>1</v>
      </c>
      <c r="AS8" s="2">
        <v>1</v>
      </c>
      <c r="AT8" s="2">
        <v>1</v>
      </c>
      <c r="AU8" s="2">
        <v>1</v>
      </c>
      <c r="AV8" s="2">
        <v>1</v>
      </c>
      <c r="AW8" s="2">
        <v>1</v>
      </c>
      <c r="AX8" s="2">
        <v>1</v>
      </c>
      <c r="AY8" s="2">
        <v>1</v>
      </c>
      <c r="AZ8" s="2">
        <v>1</v>
      </c>
      <c r="BA8" s="2">
        <v>1</v>
      </c>
      <c r="BB8" s="2">
        <v>1</v>
      </c>
      <c r="BC8" s="2">
        <v>1</v>
      </c>
      <c r="BD8" s="2">
        <v>1</v>
      </c>
      <c r="BE8" s="2">
        <v>1</v>
      </c>
      <c r="BF8" s="2">
        <v>1</v>
      </c>
      <c r="BG8" s="2">
        <v>1</v>
      </c>
      <c r="BH8" s="2">
        <v>1</v>
      </c>
      <c r="BI8" s="2">
        <v>1</v>
      </c>
      <c r="BJ8" s="2">
        <v>1</v>
      </c>
      <c r="BK8" s="2">
        <v>1</v>
      </c>
      <c r="BL8" s="2">
        <v>1</v>
      </c>
      <c r="BM8" s="2">
        <v>1</v>
      </c>
      <c r="BN8" s="2">
        <v>1</v>
      </c>
      <c r="BO8" s="2">
        <v>1</v>
      </c>
      <c r="BP8" s="2">
        <v>1</v>
      </c>
      <c r="BQ8" s="2">
        <v>1</v>
      </c>
      <c r="BR8" s="2">
        <v>1</v>
      </c>
      <c r="BS8" s="2">
        <v>1</v>
      </c>
      <c r="BT8" s="2">
        <v>1</v>
      </c>
      <c r="BU8" s="2">
        <v>1</v>
      </c>
      <c r="BV8" s="2">
        <v>1</v>
      </c>
      <c r="BW8" s="2">
        <v>1</v>
      </c>
      <c r="BX8" s="2">
        <v>1</v>
      </c>
      <c r="BY8" s="2">
        <v>1</v>
      </c>
      <c r="BZ8" s="2">
        <v>1</v>
      </c>
      <c r="CA8" s="2">
        <v>1</v>
      </c>
      <c r="CB8" s="2">
        <v>1</v>
      </c>
      <c r="CC8" s="2">
        <v>1</v>
      </c>
      <c r="CD8" s="2">
        <v>1</v>
      </c>
      <c r="CE8" s="2">
        <v>1</v>
      </c>
      <c r="CF8" s="2">
        <v>1</v>
      </c>
      <c r="CG8" s="2">
        <v>1</v>
      </c>
      <c r="CH8" s="2">
        <v>1</v>
      </c>
      <c r="CI8" s="2">
        <v>1</v>
      </c>
    </row>
    <row r="9" spans="1:87" ht="30" x14ac:dyDescent="0.25">
      <c r="A9" s="2" t="s">
        <v>166</v>
      </c>
      <c r="B9" s="1" t="s">
        <v>167</v>
      </c>
      <c r="C9" s="8">
        <v>2</v>
      </c>
      <c r="D9" s="8">
        <v>1</v>
      </c>
      <c r="E9" s="8">
        <v>1</v>
      </c>
      <c r="F9" s="8">
        <v>3</v>
      </c>
      <c r="G9" s="8">
        <v>1</v>
      </c>
      <c r="H9" s="8">
        <v>1</v>
      </c>
      <c r="I9" s="8">
        <v>2</v>
      </c>
      <c r="J9" s="8">
        <v>2</v>
      </c>
      <c r="K9" s="8">
        <v>2</v>
      </c>
      <c r="L9" s="8">
        <v>2</v>
      </c>
      <c r="M9" s="8">
        <v>2</v>
      </c>
      <c r="N9" s="8">
        <v>2</v>
      </c>
      <c r="O9" s="8">
        <v>2</v>
      </c>
      <c r="P9" s="8">
        <v>2</v>
      </c>
      <c r="Q9" s="8">
        <v>3</v>
      </c>
      <c r="R9" s="8">
        <v>3</v>
      </c>
      <c r="S9" s="8">
        <v>3</v>
      </c>
      <c r="T9" s="8">
        <v>3</v>
      </c>
      <c r="U9" s="8">
        <v>2</v>
      </c>
      <c r="V9" s="8">
        <v>1</v>
      </c>
      <c r="W9" s="8">
        <v>1</v>
      </c>
      <c r="X9" s="8">
        <v>1</v>
      </c>
      <c r="Y9" s="8">
        <v>1</v>
      </c>
      <c r="Z9" s="8">
        <v>1</v>
      </c>
      <c r="AA9" s="8">
        <v>1</v>
      </c>
      <c r="AB9" s="8">
        <v>2</v>
      </c>
      <c r="AC9" s="8">
        <v>1</v>
      </c>
      <c r="AD9" s="8">
        <v>1</v>
      </c>
      <c r="AE9" s="8">
        <v>1</v>
      </c>
      <c r="AF9" s="8">
        <v>1</v>
      </c>
      <c r="AG9" s="8">
        <v>1</v>
      </c>
      <c r="AH9" s="8">
        <v>1</v>
      </c>
      <c r="AI9" s="8">
        <v>2</v>
      </c>
      <c r="AJ9" s="8">
        <v>2</v>
      </c>
      <c r="AK9" s="8">
        <v>1</v>
      </c>
      <c r="AL9" s="8">
        <v>1</v>
      </c>
      <c r="AM9" s="8">
        <v>1</v>
      </c>
      <c r="AN9" s="8">
        <v>2</v>
      </c>
      <c r="AO9" s="8">
        <v>2</v>
      </c>
      <c r="AP9" s="8">
        <v>2</v>
      </c>
      <c r="AQ9" s="8">
        <v>2</v>
      </c>
      <c r="AR9" s="8">
        <v>3</v>
      </c>
      <c r="AS9" s="8">
        <v>2</v>
      </c>
      <c r="AT9" s="8">
        <v>1</v>
      </c>
      <c r="AU9" s="8">
        <v>2</v>
      </c>
      <c r="AV9" s="8">
        <v>3</v>
      </c>
      <c r="AW9" s="8">
        <v>2</v>
      </c>
      <c r="AX9" s="8">
        <v>2</v>
      </c>
      <c r="AY9" s="8">
        <v>2</v>
      </c>
      <c r="AZ9" s="8">
        <v>2</v>
      </c>
      <c r="BA9" s="8">
        <v>2</v>
      </c>
      <c r="BB9" s="8">
        <v>2</v>
      </c>
      <c r="BC9" s="8">
        <v>2</v>
      </c>
      <c r="BD9" s="8">
        <v>2</v>
      </c>
      <c r="BE9" s="8"/>
      <c r="BF9" s="8"/>
      <c r="BG9" s="8"/>
      <c r="BH9" s="8">
        <v>1</v>
      </c>
      <c r="BI9" s="8">
        <v>1</v>
      </c>
      <c r="BJ9" s="8">
        <v>1</v>
      </c>
      <c r="BK9" s="8">
        <v>1</v>
      </c>
      <c r="BL9" s="8">
        <v>2</v>
      </c>
      <c r="BM9" s="8">
        <v>1</v>
      </c>
      <c r="BN9" s="8">
        <v>1</v>
      </c>
      <c r="BO9" s="8">
        <v>2</v>
      </c>
      <c r="BP9" s="8">
        <v>2</v>
      </c>
      <c r="BQ9" s="8">
        <v>1</v>
      </c>
      <c r="BR9" s="8">
        <v>2</v>
      </c>
      <c r="BS9" s="8">
        <v>1</v>
      </c>
      <c r="BT9" s="8">
        <v>1</v>
      </c>
      <c r="BU9" s="8">
        <v>1</v>
      </c>
      <c r="BV9" s="8">
        <v>1</v>
      </c>
      <c r="BW9" s="8">
        <v>1</v>
      </c>
      <c r="BX9" s="8">
        <v>1</v>
      </c>
      <c r="BY9" s="8">
        <v>1</v>
      </c>
      <c r="BZ9" s="8">
        <v>1</v>
      </c>
      <c r="CA9" s="8">
        <v>2</v>
      </c>
      <c r="CB9" s="8">
        <v>2</v>
      </c>
      <c r="CC9" s="8">
        <v>2</v>
      </c>
      <c r="CD9" s="8">
        <v>1</v>
      </c>
      <c r="CE9" s="8">
        <v>2</v>
      </c>
      <c r="CF9" s="8">
        <v>1</v>
      </c>
      <c r="CG9" s="8">
        <v>2</v>
      </c>
      <c r="CH9" s="8">
        <v>2</v>
      </c>
      <c r="CI9" s="2">
        <v>2</v>
      </c>
    </row>
    <row r="10" spans="1:87" ht="30" x14ac:dyDescent="0.25">
      <c r="A10" s="2" t="s">
        <v>168</v>
      </c>
      <c r="B10" s="1" t="s">
        <v>169</v>
      </c>
      <c r="C10" s="2">
        <v>1.2</v>
      </c>
      <c r="D10" s="2">
        <v>1</v>
      </c>
      <c r="E10" s="2">
        <v>1</v>
      </c>
      <c r="F10" s="2">
        <v>1</v>
      </c>
      <c r="G10" s="2">
        <v>1</v>
      </c>
      <c r="H10" s="2">
        <v>1</v>
      </c>
      <c r="I10" s="2">
        <v>1</v>
      </c>
      <c r="J10" s="2">
        <v>1</v>
      </c>
      <c r="K10" s="2">
        <v>1</v>
      </c>
      <c r="L10" s="2">
        <v>1</v>
      </c>
      <c r="M10" s="2">
        <v>1</v>
      </c>
      <c r="N10" s="2">
        <v>1</v>
      </c>
      <c r="O10" s="2">
        <v>1</v>
      </c>
      <c r="P10" s="2">
        <v>1</v>
      </c>
      <c r="Q10" s="2">
        <v>1</v>
      </c>
      <c r="R10" s="2">
        <v>1</v>
      </c>
      <c r="S10" s="2">
        <v>1</v>
      </c>
      <c r="T10" s="2">
        <v>1</v>
      </c>
      <c r="U10" s="1">
        <v>1.2</v>
      </c>
      <c r="V10" s="1">
        <v>1.2</v>
      </c>
      <c r="W10" s="2">
        <v>1</v>
      </c>
      <c r="X10" s="2">
        <v>1</v>
      </c>
      <c r="Y10" s="1">
        <v>1.2</v>
      </c>
      <c r="Z10" s="1">
        <v>1.2</v>
      </c>
      <c r="AA10" s="1">
        <v>1.2</v>
      </c>
      <c r="AB10" s="2">
        <v>1</v>
      </c>
      <c r="AC10" s="2">
        <v>1</v>
      </c>
      <c r="AD10" s="2">
        <v>1</v>
      </c>
      <c r="AE10" s="2">
        <v>1.2</v>
      </c>
      <c r="AF10" s="2">
        <v>1.2</v>
      </c>
      <c r="AG10" s="2">
        <v>1</v>
      </c>
      <c r="AH10" s="2">
        <v>1</v>
      </c>
      <c r="AI10" s="2">
        <v>1</v>
      </c>
      <c r="AJ10" s="2">
        <v>1</v>
      </c>
      <c r="AK10" s="2">
        <v>1</v>
      </c>
      <c r="AL10" s="2">
        <v>1</v>
      </c>
      <c r="AM10" s="2">
        <v>1</v>
      </c>
      <c r="AN10" s="2">
        <v>1</v>
      </c>
      <c r="AO10" s="2">
        <v>1</v>
      </c>
      <c r="AP10" s="2">
        <v>1</v>
      </c>
      <c r="AQ10" s="2">
        <v>1</v>
      </c>
      <c r="AR10" s="2">
        <v>1</v>
      </c>
      <c r="AS10" s="2">
        <v>1</v>
      </c>
      <c r="AT10" s="2">
        <v>1</v>
      </c>
      <c r="AU10" s="2">
        <v>1</v>
      </c>
      <c r="AV10" s="2">
        <v>1</v>
      </c>
      <c r="AW10" s="2">
        <v>1</v>
      </c>
      <c r="AX10" s="2">
        <v>1</v>
      </c>
      <c r="AY10" s="2">
        <v>1</v>
      </c>
      <c r="AZ10" s="2">
        <v>1</v>
      </c>
      <c r="BA10" s="2">
        <v>1</v>
      </c>
      <c r="BB10" s="2">
        <v>1</v>
      </c>
      <c r="BC10" s="2">
        <v>1</v>
      </c>
      <c r="BD10" s="2">
        <v>1</v>
      </c>
      <c r="BE10" s="2">
        <v>1</v>
      </c>
      <c r="BF10" s="2">
        <v>1</v>
      </c>
      <c r="BG10" s="2">
        <v>1</v>
      </c>
      <c r="BH10" s="2">
        <v>1.2</v>
      </c>
      <c r="BI10" s="2">
        <v>1.2</v>
      </c>
      <c r="BJ10" s="2">
        <v>1.2</v>
      </c>
      <c r="BK10" s="2">
        <v>1.2</v>
      </c>
      <c r="BL10" s="2">
        <v>1.2</v>
      </c>
      <c r="BM10" s="2">
        <v>1.2</v>
      </c>
      <c r="BN10" s="2">
        <v>1.2</v>
      </c>
      <c r="BO10" s="2">
        <v>1.2</v>
      </c>
      <c r="BP10" s="2">
        <v>1.2</v>
      </c>
      <c r="BQ10" s="2">
        <v>1.2</v>
      </c>
      <c r="BR10" s="2">
        <v>1.2</v>
      </c>
      <c r="BS10" s="2">
        <v>1.2</v>
      </c>
      <c r="BT10" s="2">
        <v>1.2</v>
      </c>
      <c r="BU10" s="2">
        <v>1.2</v>
      </c>
      <c r="BV10" s="2">
        <v>1.2</v>
      </c>
      <c r="BW10" s="2">
        <v>1.2</v>
      </c>
      <c r="BX10" s="2">
        <v>1.2</v>
      </c>
      <c r="BY10" s="2">
        <v>1.2</v>
      </c>
      <c r="BZ10" s="2">
        <v>1.2</v>
      </c>
      <c r="CA10" s="2">
        <v>1.2</v>
      </c>
      <c r="CB10" s="2">
        <v>1.2</v>
      </c>
      <c r="CC10" s="2">
        <v>1.2</v>
      </c>
      <c r="CD10" s="2">
        <v>1.2</v>
      </c>
      <c r="CE10" s="2">
        <v>1.2</v>
      </c>
      <c r="CF10" s="2">
        <v>1.2</v>
      </c>
      <c r="CG10" s="2">
        <v>1.2</v>
      </c>
      <c r="CH10" s="2">
        <v>1.2</v>
      </c>
      <c r="CI10" s="2">
        <v>1.2</v>
      </c>
    </row>
    <row r="11" spans="1:87" x14ac:dyDescent="0.25">
      <c r="A11" s="2" t="s">
        <v>170</v>
      </c>
      <c r="B11" s="1" t="s">
        <v>171</v>
      </c>
      <c r="C11" s="2">
        <v>60</v>
      </c>
      <c r="D11" s="2">
        <v>60</v>
      </c>
      <c r="E11" s="2">
        <v>60</v>
      </c>
      <c r="F11" s="2">
        <v>50</v>
      </c>
      <c r="G11" s="2">
        <v>60</v>
      </c>
      <c r="H11" s="2">
        <v>60</v>
      </c>
      <c r="I11" s="2">
        <v>70</v>
      </c>
      <c r="J11" s="2">
        <v>70</v>
      </c>
      <c r="K11" s="2">
        <v>60</v>
      </c>
      <c r="L11" s="2">
        <v>60</v>
      </c>
      <c r="M11" s="2">
        <v>60</v>
      </c>
      <c r="N11" s="2">
        <v>60</v>
      </c>
      <c r="O11" s="2">
        <v>60</v>
      </c>
      <c r="P11" s="2">
        <v>60</v>
      </c>
      <c r="Q11" s="2">
        <v>60</v>
      </c>
      <c r="R11" s="2">
        <v>60</v>
      </c>
      <c r="S11" s="2">
        <v>65</v>
      </c>
      <c r="T11" s="2">
        <v>65</v>
      </c>
      <c r="U11" s="1">
        <v>50</v>
      </c>
      <c r="V11" s="1">
        <v>50</v>
      </c>
      <c r="W11" s="2">
        <v>60</v>
      </c>
      <c r="X11" s="2">
        <v>60</v>
      </c>
      <c r="Y11" s="1">
        <v>60</v>
      </c>
      <c r="Z11" s="1">
        <v>60</v>
      </c>
      <c r="AA11" s="1">
        <v>70</v>
      </c>
      <c r="AB11" s="2">
        <v>70</v>
      </c>
      <c r="AC11" s="2">
        <v>65</v>
      </c>
      <c r="AD11" s="2">
        <v>65</v>
      </c>
      <c r="AE11" s="2">
        <v>50</v>
      </c>
      <c r="AF11" s="2">
        <v>50</v>
      </c>
      <c r="AG11" s="2">
        <v>60</v>
      </c>
      <c r="AH11" s="2">
        <v>50</v>
      </c>
      <c r="AI11" s="2">
        <v>50</v>
      </c>
      <c r="AJ11" s="2">
        <v>60</v>
      </c>
      <c r="AK11" s="2">
        <v>60</v>
      </c>
      <c r="AL11" s="2">
        <v>60</v>
      </c>
      <c r="AM11" s="2">
        <v>60</v>
      </c>
      <c r="AN11" s="2">
        <v>60</v>
      </c>
      <c r="AO11" s="2">
        <v>60</v>
      </c>
      <c r="AP11" s="2">
        <v>60</v>
      </c>
      <c r="AQ11" s="2">
        <v>60</v>
      </c>
      <c r="AR11" s="2">
        <v>60</v>
      </c>
      <c r="AS11" s="2">
        <v>60</v>
      </c>
      <c r="AT11" s="2">
        <v>60</v>
      </c>
      <c r="AU11" s="2">
        <v>60</v>
      </c>
      <c r="AV11" s="2">
        <v>60</v>
      </c>
      <c r="AW11" s="2">
        <v>60</v>
      </c>
      <c r="AX11" s="2">
        <v>60</v>
      </c>
      <c r="AY11" s="2">
        <v>60</v>
      </c>
      <c r="AZ11" s="2">
        <v>60</v>
      </c>
      <c r="BA11" s="2">
        <v>60</v>
      </c>
      <c r="BB11" s="2">
        <v>60</v>
      </c>
      <c r="BC11" s="2">
        <v>60</v>
      </c>
      <c r="BD11" s="2">
        <v>60</v>
      </c>
      <c r="BE11" s="2">
        <v>60</v>
      </c>
      <c r="BF11" s="2">
        <v>60</v>
      </c>
      <c r="BG11" s="2">
        <v>60</v>
      </c>
      <c r="BH11" s="2">
        <v>60</v>
      </c>
      <c r="BI11" s="2">
        <v>60</v>
      </c>
      <c r="BJ11" s="2">
        <v>60</v>
      </c>
      <c r="BK11" s="2">
        <v>50</v>
      </c>
      <c r="BL11" s="2">
        <v>50</v>
      </c>
      <c r="BM11" s="2">
        <v>50</v>
      </c>
      <c r="BN11" s="2">
        <v>50</v>
      </c>
      <c r="BO11" s="2">
        <v>60</v>
      </c>
      <c r="BP11" s="2">
        <v>60</v>
      </c>
      <c r="BQ11" s="2">
        <v>60</v>
      </c>
      <c r="BR11" s="2">
        <v>60</v>
      </c>
      <c r="BS11" s="2">
        <v>60</v>
      </c>
      <c r="BT11" s="2">
        <v>50</v>
      </c>
      <c r="BU11" s="2">
        <v>60</v>
      </c>
      <c r="BV11" s="2">
        <v>60</v>
      </c>
      <c r="BW11" s="2">
        <v>60</v>
      </c>
      <c r="BX11" s="2">
        <v>50</v>
      </c>
      <c r="BY11" s="2">
        <v>50</v>
      </c>
      <c r="BZ11" s="2">
        <v>60</v>
      </c>
      <c r="CA11" s="2">
        <v>65</v>
      </c>
      <c r="CB11" s="2">
        <v>65</v>
      </c>
      <c r="CC11" s="2">
        <v>65</v>
      </c>
      <c r="CD11" s="2">
        <v>60</v>
      </c>
      <c r="CE11" s="2">
        <v>60</v>
      </c>
      <c r="CF11" s="2">
        <v>50</v>
      </c>
      <c r="CG11" s="2">
        <v>60</v>
      </c>
      <c r="CH11" s="2">
        <v>60</v>
      </c>
      <c r="CI11" s="2">
        <v>60</v>
      </c>
    </row>
    <row r="12" spans="1:87" x14ac:dyDescent="0.25">
      <c r="A12" s="2" t="s">
        <v>172</v>
      </c>
      <c r="B12" s="1"/>
      <c r="C12" s="2">
        <v>60</v>
      </c>
      <c r="D12" s="2">
        <v>60</v>
      </c>
      <c r="E12" s="2">
        <v>60</v>
      </c>
      <c r="F12" s="2">
        <v>50</v>
      </c>
      <c r="G12" s="2">
        <v>50</v>
      </c>
      <c r="H12" s="2">
        <v>50</v>
      </c>
      <c r="I12" s="2">
        <v>50</v>
      </c>
      <c r="J12" s="2">
        <v>50</v>
      </c>
      <c r="K12" s="2">
        <v>50</v>
      </c>
      <c r="L12" s="2">
        <v>50</v>
      </c>
      <c r="M12" s="2">
        <v>50</v>
      </c>
      <c r="N12" s="2">
        <v>50</v>
      </c>
      <c r="O12" s="2">
        <v>50</v>
      </c>
      <c r="P12" s="2">
        <v>50</v>
      </c>
      <c r="Q12" s="2">
        <v>50</v>
      </c>
      <c r="R12" s="2">
        <v>50</v>
      </c>
      <c r="S12" s="2">
        <v>50</v>
      </c>
      <c r="T12" s="2">
        <v>50</v>
      </c>
      <c r="U12" s="1">
        <v>50</v>
      </c>
      <c r="V12" s="1">
        <v>50</v>
      </c>
      <c r="W12" s="2">
        <v>50</v>
      </c>
      <c r="X12" s="2">
        <v>50</v>
      </c>
      <c r="Y12" s="1">
        <v>50</v>
      </c>
      <c r="Z12" s="1">
        <v>50</v>
      </c>
      <c r="AA12" s="1">
        <v>70</v>
      </c>
      <c r="AB12" s="2">
        <v>70</v>
      </c>
      <c r="AC12" s="2">
        <v>50</v>
      </c>
      <c r="AD12" s="2">
        <v>50</v>
      </c>
      <c r="AE12" s="2">
        <v>40</v>
      </c>
      <c r="AF12" s="2">
        <v>40</v>
      </c>
      <c r="AG12" s="2">
        <v>50</v>
      </c>
      <c r="AH12" s="2">
        <v>50</v>
      </c>
      <c r="AI12" s="2">
        <v>50</v>
      </c>
      <c r="AJ12" s="2">
        <v>50</v>
      </c>
      <c r="AK12" s="2">
        <v>50</v>
      </c>
      <c r="AL12" s="2">
        <v>60</v>
      </c>
      <c r="AM12" s="2">
        <v>60</v>
      </c>
      <c r="AN12" s="2">
        <v>60</v>
      </c>
      <c r="AO12" s="2">
        <v>60</v>
      </c>
      <c r="AP12" s="2">
        <v>50</v>
      </c>
      <c r="AQ12" s="2">
        <v>60</v>
      </c>
      <c r="AR12" s="2">
        <v>50</v>
      </c>
      <c r="AS12" s="2">
        <v>60</v>
      </c>
      <c r="AT12" s="2">
        <v>60</v>
      </c>
      <c r="AU12" s="2">
        <v>60</v>
      </c>
      <c r="AV12" s="2">
        <v>60</v>
      </c>
      <c r="AW12" s="2">
        <v>60</v>
      </c>
      <c r="AX12" s="2">
        <v>60</v>
      </c>
      <c r="AY12" s="2">
        <v>60</v>
      </c>
      <c r="AZ12" s="2">
        <v>60</v>
      </c>
      <c r="BA12" s="2">
        <v>60</v>
      </c>
      <c r="BB12" s="2">
        <v>60</v>
      </c>
      <c r="BC12" s="2">
        <v>60</v>
      </c>
      <c r="BD12" s="2">
        <v>60</v>
      </c>
      <c r="BE12" s="2">
        <v>60</v>
      </c>
      <c r="BF12" s="2">
        <v>60</v>
      </c>
      <c r="BG12" s="2">
        <v>60</v>
      </c>
      <c r="BH12" s="2">
        <v>50</v>
      </c>
      <c r="BI12" s="2">
        <v>60</v>
      </c>
      <c r="BJ12" s="2">
        <v>50</v>
      </c>
      <c r="BK12" s="2">
        <v>50</v>
      </c>
      <c r="BL12" s="2">
        <v>50</v>
      </c>
      <c r="BM12" s="2">
        <v>50</v>
      </c>
      <c r="BN12" s="2">
        <v>50</v>
      </c>
      <c r="BO12" s="2">
        <v>50</v>
      </c>
      <c r="BP12" s="2">
        <v>50</v>
      </c>
      <c r="BQ12" s="2">
        <v>50</v>
      </c>
      <c r="BR12" s="2">
        <v>50</v>
      </c>
      <c r="BS12" s="2">
        <v>40</v>
      </c>
      <c r="BT12" s="2">
        <v>50</v>
      </c>
      <c r="BU12" s="2">
        <v>40</v>
      </c>
      <c r="BV12" s="2">
        <v>40</v>
      </c>
      <c r="BW12" s="2">
        <v>40</v>
      </c>
      <c r="BX12" s="2">
        <v>50</v>
      </c>
      <c r="BY12" s="2">
        <v>50</v>
      </c>
      <c r="BZ12" s="2">
        <v>50</v>
      </c>
      <c r="CA12" s="2">
        <v>50</v>
      </c>
      <c r="CB12" s="2">
        <v>50</v>
      </c>
      <c r="CC12" s="2">
        <v>50</v>
      </c>
      <c r="CD12" s="2">
        <v>40</v>
      </c>
      <c r="CE12" s="2">
        <v>60</v>
      </c>
      <c r="CF12" s="2">
        <v>50</v>
      </c>
      <c r="CG12" s="2">
        <v>50</v>
      </c>
      <c r="CH12" s="2">
        <v>50</v>
      </c>
      <c r="CI12" s="2">
        <v>50</v>
      </c>
    </row>
    <row r="13" spans="1:87" ht="45" x14ac:dyDescent="0.25">
      <c r="A13" s="2" t="s">
        <v>173</v>
      </c>
      <c r="B13" s="1" t="s">
        <v>174</v>
      </c>
      <c r="C13" s="2">
        <v>0.7</v>
      </c>
      <c r="D13" s="2">
        <v>0.7</v>
      </c>
      <c r="E13" s="2">
        <v>0.7</v>
      </c>
      <c r="F13" s="2">
        <v>0.3</v>
      </c>
      <c r="G13" s="2">
        <v>0.12</v>
      </c>
      <c r="H13" s="2">
        <v>0.12</v>
      </c>
      <c r="I13" s="2">
        <v>0.12</v>
      </c>
      <c r="J13" s="2">
        <v>0.12</v>
      </c>
      <c r="K13" s="2">
        <v>0.12</v>
      </c>
      <c r="L13" s="2">
        <v>0.12</v>
      </c>
      <c r="M13" s="2">
        <v>0.25</v>
      </c>
      <c r="N13" s="2">
        <v>0.25</v>
      </c>
      <c r="O13" s="2">
        <v>0.25</v>
      </c>
      <c r="P13" s="2">
        <v>0.25</v>
      </c>
      <c r="Q13" s="2">
        <v>0.3</v>
      </c>
      <c r="R13" s="2">
        <v>0.3</v>
      </c>
      <c r="S13" s="2">
        <v>0.3</v>
      </c>
      <c r="T13" s="2">
        <v>0.3</v>
      </c>
      <c r="U13" s="1">
        <v>1.5</v>
      </c>
      <c r="V13" s="1">
        <v>1.5</v>
      </c>
      <c r="W13" s="2">
        <v>0.12</v>
      </c>
      <c r="X13" s="2">
        <v>0.12</v>
      </c>
      <c r="Y13" s="1">
        <v>0.25</v>
      </c>
      <c r="Z13" s="1">
        <v>0.2</v>
      </c>
      <c r="AA13" s="1">
        <v>1</v>
      </c>
      <c r="AB13" s="2">
        <v>0.7</v>
      </c>
      <c r="AC13" s="2">
        <v>0.2</v>
      </c>
      <c r="AD13" s="2">
        <v>0.2</v>
      </c>
      <c r="AE13" s="2">
        <v>0.3</v>
      </c>
      <c r="AF13" s="2">
        <v>0.3</v>
      </c>
      <c r="AG13" s="2">
        <v>0.15</v>
      </c>
      <c r="AH13" s="2">
        <v>1</v>
      </c>
      <c r="AI13" s="2">
        <v>0.5</v>
      </c>
      <c r="AJ13" s="2">
        <v>1.5</v>
      </c>
      <c r="AK13" s="2">
        <v>0.15</v>
      </c>
      <c r="AL13" s="2">
        <v>0.2</v>
      </c>
      <c r="AM13" s="2">
        <v>0.2</v>
      </c>
      <c r="AN13" s="2">
        <v>0.2</v>
      </c>
      <c r="AO13" s="2">
        <v>0.2</v>
      </c>
      <c r="AP13" s="2">
        <v>0.25</v>
      </c>
      <c r="AQ13" s="2">
        <v>0.2</v>
      </c>
      <c r="AR13" s="2">
        <v>0.3</v>
      </c>
      <c r="AS13" s="2">
        <v>1</v>
      </c>
      <c r="AT13" s="2">
        <v>0.08</v>
      </c>
      <c r="AU13" s="2">
        <v>0.08</v>
      </c>
      <c r="AV13" s="2">
        <v>0.08</v>
      </c>
      <c r="AW13" s="2">
        <v>0.3</v>
      </c>
      <c r="AX13" s="2">
        <v>0.6</v>
      </c>
      <c r="AY13" s="2">
        <v>0.6</v>
      </c>
      <c r="AZ13" s="2">
        <v>3</v>
      </c>
      <c r="BA13" s="2">
        <v>1</v>
      </c>
      <c r="BB13" s="2">
        <v>1</v>
      </c>
      <c r="BC13" s="2">
        <v>2</v>
      </c>
      <c r="BD13" s="2">
        <v>2</v>
      </c>
      <c r="BE13" s="2">
        <v>0</v>
      </c>
      <c r="BF13" s="2">
        <v>0</v>
      </c>
      <c r="BG13" s="2">
        <v>0</v>
      </c>
      <c r="BH13" s="2">
        <v>0.25</v>
      </c>
      <c r="BI13" s="2">
        <v>0.25</v>
      </c>
      <c r="BJ13" s="2">
        <v>0.25</v>
      </c>
      <c r="BK13" s="2">
        <v>1.5</v>
      </c>
      <c r="BL13" s="2">
        <v>0.25</v>
      </c>
      <c r="BM13" s="2">
        <v>0.7</v>
      </c>
      <c r="BN13" s="2">
        <v>0.7</v>
      </c>
      <c r="BO13" s="2">
        <v>0.25</v>
      </c>
      <c r="BP13" s="2">
        <v>0.25</v>
      </c>
      <c r="BQ13" s="2">
        <v>0.25</v>
      </c>
      <c r="BR13" s="2">
        <v>0.25</v>
      </c>
      <c r="BS13" s="2">
        <v>0.3</v>
      </c>
      <c r="BT13" s="2">
        <v>1.5</v>
      </c>
      <c r="BU13" s="2">
        <v>0.25</v>
      </c>
      <c r="BV13" s="2">
        <v>0.25</v>
      </c>
      <c r="BW13" s="2">
        <v>0.25</v>
      </c>
      <c r="BX13" s="2">
        <v>1.5</v>
      </c>
      <c r="BY13" s="2">
        <v>0.7</v>
      </c>
      <c r="BZ13" s="2">
        <v>0.25</v>
      </c>
      <c r="CA13" s="2">
        <v>0.25</v>
      </c>
      <c r="CB13" s="2">
        <v>0.25</v>
      </c>
      <c r="CC13" s="2">
        <v>0.25</v>
      </c>
      <c r="CD13" s="2">
        <v>0.25</v>
      </c>
      <c r="CE13" s="2">
        <v>0.7</v>
      </c>
      <c r="CF13" s="2">
        <v>1.3</v>
      </c>
      <c r="CG13" s="2">
        <v>0.2</v>
      </c>
      <c r="CH13" s="2">
        <v>0.25</v>
      </c>
      <c r="CI13" s="2">
        <v>0.25</v>
      </c>
    </row>
    <row r="14" spans="1:87" x14ac:dyDescent="0.25">
      <c r="A14" s="2" t="s">
        <v>175</v>
      </c>
      <c r="B14" s="1" t="s">
        <v>176</v>
      </c>
      <c r="C14" s="2">
        <v>1.8</v>
      </c>
      <c r="D14" s="2">
        <v>1.8</v>
      </c>
      <c r="E14" s="2">
        <v>1.8</v>
      </c>
      <c r="F14" s="2">
        <v>1.1000000000000001</v>
      </c>
      <c r="G14" s="2">
        <v>1.2</v>
      </c>
      <c r="H14" s="2">
        <v>1.2</v>
      </c>
      <c r="I14" s="2">
        <v>1.5</v>
      </c>
      <c r="J14" s="2">
        <v>1.5</v>
      </c>
      <c r="K14" s="2">
        <v>1</v>
      </c>
      <c r="L14" s="2">
        <v>1</v>
      </c>
      <c r="M14" s="2">
        <v>1.8</v>
      </c>
      <c r="N14" s="2">
        <v>1.8</v>
      </c>
      <c r="O14" s="2">
        <v>1.8</v>
      </c>
      <c r="P14" s="2">
        <v>1.8</v>
      </c>
      <c r="Q14" s="2">
        <v>1</v>
      </c>
      <c r="R14" s="2">
        <v>1</v>
      </c>
      <c r="S14" s="2">
        <v>0.6</v>
      </c>
      <c r="T14" s="2">
        <v>0.6</v>
      </c>
      <c r="U14" s="1">
        <v>1.5</v>
      </c>
      <c r="V14" s="1">
        <v>1.5</v>
      </c>
      <c r="W14" s="2">
        <v>0.6</v>
      </c>
      <c r="X14" s="2">
        <v>0.6</v>
      </c>
      <c r="Y14" s="1">
        <v>0.8</v>
      </c>
      <c r="Z14" s="1">
        <v>1.2</v>
      </c>
      <c r="AA14" s="1">
        <v>2</v>
      </c>
      <c r="AB14" s="2">
        <v>1.5</v>
      </c>
      <c r="AC14" s="2">
        <v>1</v>
      </c>
      <c r="AD14" s="2">
        <v>1</v>
      </c>
      <c r="AE14" s="2">
        <v>0.8</v>
      </c>
      <c r="AF14" s="2">
        <v>0.8</v>
      </c>
      <c r="AG14" s="2">
        <v>1.3</v>
      </c>
      <c r="AH14" s="2">
        <v>1.5</v>
      </c>
      <c r="AI14" s="2">
        <v>1.3</v>
      </c>
      <c r="AJ14" s="2">
        <v>1.5</v>
      </c>
      <c r="AK14" s="2">
        <v>0.9</v>
      </c>
      <c r="AL14" s="2">
        <v>2.5</v>
      </c>
      <c r="AM14" s="2">
        <v>2.5</v>
      </c>
      <c r="AN14" s="2">
        <v>2.5</v>
      </c>
      <c r="AO14" s="2">
        <v>2.5</v>
      </c>
      <c r="AP14" s="2">
        <v>1.8</v>
      </c>
      <c r="AQ14" s="2">
        <v>1.4</v>
      </c>
      <c r="AR14" s="2">
        <v>1</v>
      </c>
      <c r="AS14" s="2">
        <v>1</v>
      </c>
      <c r="AT14" s="2">
        <v>0.08</v>
      </c>
      <c r="AU14" s="2">
        <v>0.08</v>
      </c>
      <c r="AV14" s="2">
        <v>0.08</v>
      </c>
      <c r="AW14" s="2">
        <v>0.6</v>
      </c>
      <c r="AX14" s="2">
        <v>1.8</v>
      </c>
      <c r="AY14" s="2">
        <v>1.2</v>
      </c>
      <c r="AZ14" s="2">
        <v>3</v>
      </c>
      <c r="BA14" s="2">
        <v>2</v>
      </c>
      <c r="BB14" s="2">
        <v>2</v>
      </c>
      <c r="BC14" s="2">
        <v>2</v>
      </c>
      <c r="BD14" s="2">
        <v>2</v>
      </c>
      <c r="BE14" s="2">
        <v>0</v>
      </c>
      <c r="BF14" s="2">
        <v>0</v>
      </c>
      <c r="BG14" s="2">
        <v>0</v>
      </c>
      <c r="BH14" s="2">
        <v>0.9</v>
      </c>
      <c r="BI14" s="2">
        <v>0.6</v>
      </c>
      <c r="BJ14" s="2">
        <v>1.2</v>
      </c>
      <c r="BK14" s="2">
        <v>1.5</v>
      </c>
      <c r="BL14" s="2">
        <v>1</v>
      </c>
      <c r="BM14" s="2">
        <v>1.2</v>
      </c>
      <c r="BN14" s="2">
        <v>1.2</v>
      </c>
      <c r="BO14" s="2">
        <v>1.2</v>
      </c>
      <c r="BP14" s="2">
        <v>1.2</v>
      </c>
      <c r="BQ14" s="2">
        <v>1.2</v>
      </c>
      <c r="BR14" s="2">
        <v>1.8</v>
      </c>
      <c r="BS14" s="2">
        <v>0.8</v>
      </c>
      <c r="BT14" s="2">
        <v>1.5</v>
      </c>
      <c r="BU14" s="2">
        <v>0.6</v>
      </c>
      <c r="BV14" s="2">
        <v>0.6</v>
      </c>
      <c r="BW14" s="2">
        <v>0.6</v>
      </c>
      <c r="BX14" s="2">
        <v>1.5</v>
      </c>
      <c r="BY14" s="2">
        <v>1.2</v>
      </c>
      <c r="BZ14" s="2">
        <v>1</v>
      </c>
      <c r="CA14" s="2">
        <v>1.5</v>
      </c>
      <c r="CB14" s="2">
        <v>1.2</v>
      </c>
      <c r="CC14" s="2">
        <v>0.9</v>
      </c>
      <c r="CD14" s="2">
        <v>0.6</v>
      </c>
      <c r="CE14" s="2">
        <v>1.8</v>
      </c>
      <c r="CF14" s="2">
        <v>1.3</v>
      </c>
      <c r="CG14" s="2">
        <v>1.2</v>
      </c>
      <c r="CH14" s="2">
        <v>1.2</v>
      </c>
      <c r="CI14" s="2">
        <v>1.2</v>
      </c>
    </row>
    <row r="15" spans="1:87" ht="30" x14ac:dyDescent="0.25">
      <c r="A15" s="1" t="s">
        <v>177</v>
      </c>
      <c r="B15" s="1" t="s">
        <v>178</v>
      </c>
      <c r="C15" s="2">
        <v>0.5</v>
      </c>
      <c r="D15" s="2">
        <v>0.5</v>
      </c>
      <c r="E15" s="2">
        <v>0.5</v>
      </c>
      <c r="F15" s="2">
        <v>0.4</v>
      </c>
      <c r="G15" s="2">
        <v>1.2</v>
      </c>
      <c r="H15" s="2">
        <v>1.2</v>
      </c>
      <c r="I15" s="2">
        <v>1.2</v>
      </c>
      <c r="J15" s="2">
        <v>1.2</v>
      </c>
      <c r="K15" s="2">
        <v>1.2</v>
      </c>
      <c r="L15" s="2">
        <v>1.2</v>
      </c>
      <c r="M15" s="2">
        <v>1.2</v>
      </c>
      <c r="N15" s="2">
        <v>1.2</v>
      </c>
      <c r="O15" s="2">
        <v>1.2</v>
      </c>
      <c r="P15" s="2">
        <v>1.2</v>
      </c>
      <c r="Q15" s="2">
        <v>0.4</v>
      </c>
      <c r="R15" s="2">
        <v>0.4</v>
      </c>
      <c r="S15" s="2">
        <v>0.4</v>
      </c>
      <c r="T15" s="2">
        <v>0.4</v>
      </c>
      <c r="U15" s="1">
        <v>0.5</v>
      </c>
      <c r="V15" s="1">
        <v>0.5</v>
      </c>
      <c r="W15" s="2">
        <v>1.2</v>
      </c>
      <c r="X15" s="2">
        <v>1.2</v>
      </c>
      <c r="Y15" s="1">
        <v>1.2</v>
      </c>
      <c r="Z15" s="1">
        <v>1.2</v>
      </c>
      <c r="AA15" s="1">
        <v>1</v>
      </c>
      <c r="AB15" s="2">
        <v>0.5</v>
      </c>
      <c r="AC15" s="2">
        <v>1</v>
      </c>
      <c r="AD15" s="2">
        <v>1</v>
      </c>
      <c r="AE15" s="2">
        <v>1</v>
      </c>
      <c r="AF15" s="2">
        <v>1</v>
      </c>
      <c r="AG15" s="2">
        <v>1.2</v>
      </c>
      <c r="AH15" s="2">
        <v>1</v>
      </c>
      <c r="AI15" s="2">
        <v>0.8</v>
      </c>
      <c r="AJ15" s="2">
        <v>1</v>
      </c>
      <c r="AK15" s="2">
        <v>1.2</v>
      </c>
      <c r="AL15" s="2">
        <v>1.2</v>
      </c>
      <c r="AM15" s="2">
        <v>1.2</v>
      </c>
      <c r="AN15" s="2">
        <v>1.2</v>
      </c>
      <c r="AO15" s="2">
        <v>1.2</v>
      </c>
      <c r="AP15" s="2">
        <v>1.2</v>
      </c>
      <c r="AQ15" s="2">
        <v>1.2</v>
      </c>
      <c r="AR15" s="2">
        <v>0.4</v>
      </c>
      <c r="AS15" s="2">
        <v>1</v>
      </c>
      <c r="AT15" s="2">
        <v>1</v>
      </c>
      <c r="AU15" s="2">
        <v>1</v>
      </c>
      <c r="AV15" s="2">
        <v>1</v>
      </c>
      <c r="AW15" s="2">
        <v>0.3</v>
      </c>
      <c r="AX15" s="2">
        <v>0.3</v>
      </c>
      <c r="AY15" s="2">
        <v>0.3</v>
      </c>
      <c r="AZ15" s="2">
        <v>1</v>
      </c>
      <c r="BA15" s="2">
        <v>1</v>
      </c>
      <c r="BB15" s="2">
        <v>1</v>
      </c>
      <c r="BC15" s="2">
        <v>0.5</v>
      </c>
      <c r="BD15" s="2">
        <v>0.5</v>
      </c>
      <c r="BE15" s="2">
        <v>0</v>
      </c>
      <c r="BF15" s="2">
        <v>0</v>
      </c>
      <c r="BG15" s="2">
        <v>0</v>
      </c>
      <c r="BH15" s="2">
        <v>1.2</v>
      </c>
      <c r="BI15" s="2">
        <v>1.2</v>
      </c>
      <c r="BJ15" s="2">
        <v>1.2</v>
      </c>
      <c r="BK15" s="2">
        <v>0.5</v>
      </c>
      <c r="BL15" s="2">
        <v>0.8</v>
      </c>
      <c r="BM15" s="2">
        <v>0.5</v>
      </c>
      <c r="BN15" s="2">
        <v>0.5</v>
      </c>
      <c r="BO15" s="2">
        <v>1.2</v>
      </c>
      <c r="BP15" s="2">
        <v>1.2</v>
      </c>
      <c r="BQ15" s="2">
        <v>1.2</v>
      </c>
      <c r="BR15" s="2">
        <v>1.2</v>
      </c>
      <c r="BS15" s="2">
        <v>1</v>
      </c>
      <c r="BT15" s="2">
        <v>0.5</v>
      </c>
      <c r="BU15" s="2">
        <v>1.2</v>
      </c>
      <c r="BV15" s="2">
        <v>1.2</v>
      </c>
      <c r="BW15" s="2">
        <v>1.2</v>
      </c>
      <c r="BX15" s="2">
        <v>0.5</v>
      </c>
      <c r="BY15" s="2">
        <v>0.5</v>
      </c>
      <c r="BZ15" s="2">
        <v>1.2</v>
      </c>
      <c r="CA15" s="2">
        <v>1.2</v>
      </c>
      <c r="CB15" s="2">
        <v>1.2</v>
      </c>
      <c r="CC15" s="2">
        <v>1.2</v>
      </c>
      <c r="CD15" s="2">
        <v>1.2</v>
      </c>
      <c r="CE15" s="2">
        <v>0.5</v>
      </c>
      <c r="CF15" s="2">
        <v>0.5</v>
      </c>
      <c r="CG15" s="2">
        <v>1.2</v>
      </c>
      <c r="CH15" s="2">
        <v>1.2</v>
      </c>
      <c r="CI15" s="2">
        <v>1.2</v>
      </c>
    </row>
    <row r="16" spans="1:87" x14ac:dyDescent="0.25">
      <c r="A16" s="2" t="s">
        <v>179</v>
      </c>
      <c r="B16" s="1" t="s">
        <v>180</v>
      </c>
      <c r="C16" s="2">
        <v>0.1</v>
      </c>
      <c r="D16" s="2">
        <v>0.1</v>
      </c>
      <c r="E16" s="2">
        <v>0.1</v>
      </c>
      <c r="F16" s="2">
        <v>0.1</v>
      </c>
      <c r="G16" s="2">
        <v>0.05</v>
      </c>
      <c r="H16" s="2">
        <v>0.05</v>
      </c>
      <c r="I16" s="2">
        <v>0.1</v>
      </c>
      <c r="J16" s="2">
        <v>0.1</v>
      </c>
      <c r="K16" s="2">
        <v>0.1</v>
      </c>
      <c r="L16" s="2">
        <v>0.1</v>
      </c>
      <c r="M16" s="2">
        <v>0.05</v>
      </c>
      <c r="N16" s="2">
        <v>0.05</v>
      </c>
      <c r="O16" s="2">
        <v>0.05</v>
      </c>
      <c r="P16" s="2">
        <v>0.05</v>
      </c>
      <c r="Q16" s="2">
        <v>0.1</v>
      </c>
      <c r="R16" s="2">
        <v>0.1</v>
      </c>
      <c r="S16" s="2">
        <v>0.05</v>
      </c>
      <c r="T16" s="2">
        <v>0.05</v>
      </c>
      <c r="U16" s="1">
        <v>4</v>
      </c>
      <c r="V16" s="1">
        <v>4</v>
      </c>
      <c r="W16" s="2">
        <v>0.1</v>
      </c>
      <c r="X16" s="2">
        <v>0.1</v>
      </c>
      <c r="Y16" s="1">
        <v>0.1</v>
      </c>
      <c r="Z16" s="1">
        <v>0.05</v>
      </c>
      <c r="AA16" s="1">
        <v>1.5</v>
      </c>
      <c r="AB16" s="2">
        <v>0.1</v>
      </c>
      <c r="AC16" s="2">
        <v>0.05</v>
      </c>
      <c r="AD16" s="2">
        <v>0.05</v>
      </c>
      <c r="AE16" s="2">
        <v>0.05</v>
      </c>
      <c r="AF16" s="2">
        <v>0.05</v>
      </c>
      <c r="AG16" s="2">
        <v>0.05</v>
      </c>
      <c r="AH16" s="2">
        <v>1</v>
      </c>
      <c r="AI16" s="2">
        <v>0.1</v>
      </c>
      <c r="AJ16" s="2">
        <v>6</v>
      </c>
      <c r="AK16" s="2">
        <v>0.05</v>
      </c>
      <c r="AL16" s="2">
        <v>0.1</v>
      </c>
      <c r="AM16" s="2">
        <v>0.1</v>
      </c>
      <c r="AN16" s="2">
        <v>0.1</v>
      </c>
      <c r="AO16" s="2">
        <v>0.1</v>
      </c>
      <c r="AP16" s="2">
        <v>0.05</v>
      </c>
      <c r="AQ16" s="2">
        <v>0.1</v>
      </c>
      <c r="AR16" s="2">
        <v>0.1</v>
      </c>
      <c r="AS16" s="2">
        <v>0.1</v>
      </c>
      <c r="AT16" s="2">
        <v>0.05</v>
      </c>
      <c r="AU16" s="2">
        <v>0.05</v>
      </c>
      <c r="AV16" s="2">
        <v>0.05</v>
      </c>
      <c r="AW16" s="2">
        <v>0.05</v>
      </c>
      <c r="AX16" s="2">
        <v>0.05</v>
      </c>
      <c r="AY16" s="2">
        <v>0.05</v>
      </c>
      <c r="AZ16" s="2">
        <v>1</v>
      </c>
      <c r="BA16" s="2">
        <v>0.3</v>
      </c>
      <c r="BB16" s="2">
        <v>0.3</v>
      </c>
      <c r="BC16" s="2">
        <v>10</v>
      </c>
      <c r="BD16" s="2">
        <v>5</v>
      </c>
      <c r="BE16" s="2">
        <v>5.0000000000000001E-3</v>
      </c>
      <c r="BF16" s="2">
        <v>5.0000000000000001E-3</v>
      </c>
      <c r="BG16" s="2">
        <v>5.0000000000000001E-3</v>
      </c>
      <c r="BH16" s="2">
        <v>0.05</v>
      </c>
      <c r="BI16" s="2">
        <v>0.1</v>
      </c>
      <c r="BJ16" s="2">
        <v>0.1</v>
      </c>
      <c r="BK16" s="2">
        <v>4</v>
      </c>
      <c r="BL16" s="2">
        <v>0.1</v>
      </c>
      <c r="BM16" s="2">
        <v>0.5</v>
      </c>
      <c r="BN16" s="2">
        <v>0.5</v>
      </c>
      <c r="BO16" s="2">
        <v>0.05</v>
      </c>
      <c r="BP16" s="2">
        <v>0.05</v>
      </c>
      <c r="BQ16" s="2">
        <v>0.05</v>
      </c>
      <c r="BR16" s="2">
        <v>0.05</v>
      </c>
      <c r="BS16" s="2">
        <v>0.05</v>
      </c>
      <c r="BT16" s="2">
        <v>4</v>
      </c>
      <c r="BU16" s="2">
        <v>0.1</v>
      </c>
      <c r="BV16" s="2">
        <v>0.1</v>
      </c>
      <c r="BW16" s="2">
        <v>0.1</v>
      </c>
      <c r="BX16" s="2">
        <v>4</v>
      </c>
      <c r="BY16" s="2">
        <v>0.5</v>
      </c>
      <c r="BZ16" s="2">
        <v>0.1</v>
      </c>
      <c r="CA16" s="2">
        <v>0.1</v>
      </c>
      <c r="CB16" s="2">
        <v>0.1</v>
      </c>
      <c r="CC16" s="2">
        <v>0.05</v>
      </c>
      <c r="CD16" s="2">
        <v>0.1</v>
      </c>
      <c r="CE16" s="2">
        <v>0.1</v>
      </c>
      <c r="CF16" s="2">
        <v>3</v>
      </c>
      <c r="CG16" s="2">
        <v>0.05</v>
      </c>
      <c r="CH16" s="2">
        <v>0.1</v>
      </c>
      <c r="CI16" s="2">
        <v>0.05</v>
      </c>
    </row>
    <row r="17" spans="1:87" x14ac:dyDescent="0.25">
      <c r="A17" s="2" t="s">
        <v>181</v>
      </c>
      <c r="B17" s="1" t="s">
        <v>182</v>
      </c>
      <c r="C17" s="2">
        <v>0.5</v>
      </c>
      <c r="D17" s="2">
        <v>0.6</v>
      </c>
      <c r="E17" s="2">
        <v>0.6</v>
      </c>
      <c r="F17" s="2">
        <v>0.6</v>
      </c>
      <c r="G17" s="2">
        <v>0.35</v>
      </c>
      <c r="H17" s="2">
        <v>0.35</v>
      </c>
      <c r="I17" s="2">
        <v>3</v>
      </c>
      <c r="J17" s="2">
        <v>3.5</v>
      </c>
      <c r="K17" s="2">
        <v>1.5</v>
      </c>
      <c r="L17" s="2">
        <v>1.5</v>
      </c>
      <c r="M17" s="2">
        <v>1</v>
      </c>
      <c r="N17" s="2">
        <v>1</v>
      </c>
      <c r="O17" s="2">
        <v>1</v>
      </c>
      <c r="P17" s="2">
        <v>1</v>
      </c>
      <c r="Q17" s="2">
        <v>0.25</v>
      </c>
      <c r="R17" s="2">
        <v>0.15</v>
      </c>
      <c r="S17" s="2">
        <v>0.1</v>
      </c>
      <c r="T17" s="2">
        <v>0.1</v>
      </c>
      <c r="U17" s="1">
        <v>4</v>
      </c>
      <c r="V17" s="1">
        <v>4</v>
      </c>
      <c r="W17" s="2">
        <v>0.4</v>
      </c>
      <c r="X17" s="2">
        <v>0.5</v>
      </c>
      <c r="Y17" s="1">
        <v>0.4</v>
      </c>
      <c r="Z17" s="1">
        <v>0.3</v>
      </c>
      <c r="AA17" s="1">
        <v>1.5</v>
      </c>
      <c r="AB17" s="2">
        <v>0.6</v>
      </c>
      <c r="AC17" s="2">
        <v>0.3</v>
      </c>
      <c r="AD17" s="2">
        <v>0.3</v>
      </c>
      <c r="AE17" s="2">
        <v>0.4</v>
      </c>
      <c r="AF17" s="2">
        <v>0.4</v>
      </c>
      <c r="AG17" s="2">
        <v>0.35</v>
      </c>
      <c r="AH17" s="2">
        <v>6</v>
      </c>
      <c r="AI17" s="2">
        <v>0.5</v>
      </c>
      <c r="AJ17" s="2">
        <v>6</v>
      </c>
      <c r="AK17" s="2">
        <v>0.5</v>
      </c>
      <c r="AL17" s="2">
        <v>2</v>
      </c>
      <c r="AM17" s="2">
        <v>2</v>
      </c>
      <c r="AN17" s="2">
        <v>1</v>
      </c>
      <c r="AO17" s="2">
        <v>1</v>
      </c>
      <c r="AP17" s="2">
        <v>1</v>
      </c>
      <c r="AQ17" s="2">
        <v>1</v>
      </c>
      <c r="AR17" s="2">
        <v>0.3</v>
      </c>
      <c r="AS17" s="2">
        <v>1</v>
      </c>
      <c r="AT17" s="2">
        <v>0.05</v>
      </c>
      <c r="AU17" s="2">
        <v>0.05</v>
      </c>
      <c r="AV17" s="2">
        <v>0.05</v>
      </c>
      <c r="AW17" s="2">
        <v>0.3</v>
      </c>
      <c r="AX17" s="2">
        <v>0.7</v>
      </c>
      <c r="AY17" s="2">
        <v>0.7</v>
      </c>
      <c r="AZ17" s="2">
        <v>1</v>
      </c>
      <c r="BA17" s="2">
        <v>1.5</v>
      </c>
      <c r="BB17" s="2">
        <v>1.5</v>
      </c>
      <c r="BC17" s="2">
        <v>10</v>
      </c>
      <c r="BD17" s="2">
        <v>5</v>
      </c>
      <c r="BE17" s="2">
        <v>5.0000000000000001E-3</v>
      </c>
      <c r="BF17" s="2">
        <v>5.0000000000000001E-3</v>
      </c>
      <c r="BG17" s="2">
        <v>5.0000000000000001E-3</v>
      </c>
      <c r="BH17" s="2">
        <v>0.5</v>
      </c>
      <c r="BI17" s="2">
        <v>0.7</v>
      </c>
      <c r="BJ17" s="2">
        <v>1.5</v>
      </c>
      <c r="BK17" s="2">
        <v>4</v>
      </c>
      <c r="BL17" s="2">
        <v>0.3</v>
      </c>
      <c r="BM17" s="2">
        <v>0.5</v>
      </c>
      <c r="BN17" s="2">
        <v>0.5</v>
      </c>
      <c r="BO17" s="2">
        <v>0.5</v>
      </c>
      <c r="BP17" s="2">
        <v>0.35</v>
      </c>
      <c r="BQ17" s="2">
        <v>0.35</v>
      </c>
      <c r="BR17" s="2">
        <v>1</v>
      </c>
      <c r="BS17" s="2">
        <v>0.4</v>
      </c>
      <c r="BT17" s="2">
        <v>4</v>
      </c>
      <c r="BU17" s="2">
        <v>0.4</v>
      </c>
      <c r="BV17" s="2">
        <v>0.4</v>
      </c>
      <c r="BW17" s="2">
        <v>0.4</v>
      </c>
      <c r="BX17" s="2">
        <v>4</v>
      </c>
      <c r="BY17" s="2">
        <v>0.5</v>
      </c>
      <c r="BZ17" s="2">
        <v>1.5</v>
      </c>
      <c r="CA17" s="2">
        <v>3</v>
      </c>
      <c r="CB17" s="2">
        <v>1.5</v>
      </c>
      <c r="CC17" s="2">
        <v>0.5</v>
      </c>
      <c r="CD17" s="2">
        <v>0.4</v>
      </c>
      <c r="CE17" s="2">
        <v>1.5</v>
      </c>
      <c r="CF17" s="2">
        <v>3</v>
      </c>
      <c r="CG17" s="2">
        <v>0.3</v>
      </c>
      <c r="CH17" s="2">
        <v>1.5</v>
      </c>
      <c r="CI17" s="2">
        <v>0.35</v>
      </c>
    </row>
    <row r="18" spans="1:87" x14ac:dyDescent="0.25">
      <c r="A18" s="2" t="s">
        <v>183</v>
      </c>
      <c r="B18" s="1" t="s">
        <v>184</v>
      </c>
      <c r="C18" s="2">
        <v>13</v>
      </c>
      <c r="D18" s="2">
        <v>13</v>
      </c>
      <c r="E18" s="2">
        <v>13</v>
      </c>
      <c r="F18" s="2">
        <v>19</v>
      </c>
      <c r="G18" s="2">
        <v>12</v>
      </c>
      <c r="H18" s="2">
        <v>11</v>
      </c>
      <c r="I18" s="2">
        <v>8</v>
      </c>
      <c r="J18" s="2">
        <v>9</v>
      </c>
      <c r="K18" s="2">
        <v>10</v>
      </c>
      <c r="L18" s="2">
        <v>10</v>
      </c>
      <c r="M18" s="2">
        <v>1</v>
      </c>
      <c r="N18" s="2">
        <v>1</v>
      </c>
      <c r="O18" s="2">
        <v>2</v>
      </c>
      <c r="P18" s="2">
        <v>2</v>
      </c>
      <c r="Q18" s="2">
        <v>30</v>
      </c>
      <c r="R18" s="2">
        <v>31</v>
      </c>
      <c r="S18" s="2">
        <v>29</v>
      </c>
      <c r="T18" s="2">
        <v>29</v>
      </c>
      <c r="U18" s="1">
        <v>24</v>
      </c>
      <c r="V18" s="1">
        <v>25</v>
      </c>
      <c r="W18" s="2">
        <v>20</v>
      </c>
      <c r="X18" s="2">
        <v>20</v>
      </c>
      <c r="Y18" s="1">
        <v>20</v>
      </c>
      <c r="Z18" s="1">
        <v>22</v>
      </c>
      <c r="AA18" s="1">
        <v>21</v>
      </c>
      <c r="AB18" s="2">
        <v>33</v>
      </c>
      <c r="AC18" s="2">
        <v>4</v>
      </c>
      <c r="AD18" s="2">
        <v>3</v>
      </c>
      <c r="AE18" s="2">
        <v>7</v>
      </c>
      <c r="AF18" s="2">
        <v>6</v>
      </c>
      <c r="AG18" s="2">
        <v>5</v>
      </c>
      <c r="AH18" s="2">
        <v>23</v>
      </c>
      <c r="AI18" s="2">
        <v>18</v>
      </c>
      <c r="AJ18" s="2">
        <v>34</v>
      </c>
      <c r="AK18" s="2">
        <v>17</v>
      </c>
      <c r="AL18" s="2">
        <v>28</v>
      </c>
      <c r="AM18" s="2">
        <v>28</v>
      </c>
      <c r="AN18" s="2">
        <v>28</v>
      </c>
      <c r="AO18" s="2">
        <v>28</v>
      </c>
      <c r="AP18" s="2">
        <v>2</v>
      </c>
      <c r="AQ18" s="2">
        <v>27</v>
      </c>
      <c r="AR18" s="2">
        <v>32</v>
      </c>
      <c r="AS18" s="2">
        <v>26</v>
      </c>
      <c r="AT18" s="2">
        <v>0</v>
      </c>
      <c r="AU18" s="2">
        <v>0</v>
      </c>
      <c r="AV18" s="2">
        <v>0</v>
      </c>
      <c r="AW18" s="2">
        <v>38</v>
      </c>
      <c r="AX18" s="2">
        <v>39</v>
      </c>
      <c r="AY18" s="2">
        <v>40</v>
      </c>
      <c r="AZ18" s="2">
        <v>37</v>
      </c>
      <c r="BA18" s="2">
        <v>35</v>
      </c>
      <c r="BB18" s="2">
        <v>36</v>
      </c>
      <c r="BC18" s="2">
        <v>41</v>
      </c>
      <c r="BD18" s="2">
        <v>42</v>
      </c>
      <c r="BE18" s="2">
        <v>0</v>
      </c>
      <c r="BF18" s="2">
        <v>0</v>
      </c>
      <c r="BG18" s="2">
        <v>0</v>
      </c>
      <c r="BH18" s="2">
        <v>43</v>
      </c>
      <c r="BI18" s="2">
        <v>44</v>
      </c>
      <c r="BJ18" s="2">
        <v>45</v>
      </c>
      <c r="BK18" s="2">
        <v>47</v>
      </c>
      <c r="BL18" s="2">
        <v>48</v>
      </c>
      <c r="BM18" s="2">
        <v>49</v>
      </c>
      <c r="BN18" s="2">
        <v>50</v>
      </c>
      <c r="BO18" s="2">
        <v>51</v>
      </c>
      <c r="BP18" s="2">
        <v>52</v>
      </c>
      <c r="BQ18" s="2">
        <v>52</v>
      </c>
      <c r="BR18" s="2">
        <v>1</v>
      </c>
      <c r="BS18" s="2">
        <v>54</v>
      </c>
      <c r="BT18" s="2">
        <v>55</v>
      </c>
      <c r="BU18" s="2">
        <v>56</v>
      </c>
      <c r="BV18" s="2">
        <v>56</v>
      </c>
      <c r="BW18" s="2">
        <v>56</v>
      </c>
      <c r="BX18" s="2">
        <v>46</v>
      </c>
      <c r="BY18" s="2">
        <v>49</v>
      </c>
      <c r="BZ18" s="2">
        <v>58</v>
      </c>
      <c r="CA18" s="2">
        <v>8</v>
      </c>
      <c r="CB18" s="2">
        <v>45</v>
      </c>
      <c r="CC18" s="2">
        <v>43</v>
      </c>
      <c r="CD18" s="2">
        <v>59</v>
      </c>
      <c r="CE18" s="2">
        <v>13</v>
      </c>
      <c r="CF18" s="2">
        <v>60</v>
      </c>
      <c r="CG18" s="2">
        <v>22</v>
      </c>
      <c r="CH18" s="2">
        <v>1</v>
      </c>
      <c r="CI18" s="2">
        <v>52</v>
      </c>
    </row>
    <row r="19" spans="1:87" ht="60" x14ac:dyDescent="0.25">
      <c r="A19" s="2" t="s">
        <v>185</v>
      </c>
      <c r="B19" s="1" t="s">
        <v>184</v>
      </c>
      <c r="C19" s="1" t="s">
        <v>186</v>
      </c>
      <c r="D19" s="1" t="s">
        <v>186</v>
      </c>
      <c r="E19" s="1" t="s">
        <v>186</v>
      </c>
      <c r="F19" s="1" t="s">
        <v>43</v>
      </c>
      <c r="G19" s="1" t="s">
        <v>187</v>
      </c>
      <c r="H19" s="1" t="s">
        <v>188</v>
      </c>
      <c r="I19" s="1" t="s">
        <v>189</v>
      </c>
      <c r="J19" s="1" t="s">
        <v>190</v>
      </c>
      <c r="K19" s="1" t="s">
        <v>191</v>
      </c>
      <c r="L19" s="1" t="s">
        <v>191</v>
      </c>
      <c r="M19" s="1" t="s">
        <v>192</v>
      </c>
      <c r="N19" s="1" t="s">
        <v>192</v>
      </c>
      <c r="O19" s="1" t="s">
        <v>193</v>
      </c>
      <c r="P19" s="1" t="s">
        <v>193</v>
      </c>
      <c r="Q19" s="1" t="s">
        <v>194</v>
      </c>
      <c r="R19" s="1" t="s">
        <v>195</v>
      </c>
      <c r="S19" s="1" t="s">
        <v>196</v>
      </c>
      <c r="T19" s="1" t="s">
        <v>196</v>
      </c>
      <c r="U19" s="1" t="s">
        <v>197</v>
      </c>
      <c r="V19" s="1" t="s">
        <v>198</v>
      </c>
      <c r="W19" s="1" t="s">
        <v>62</v>
      </c>
      <c r="X19" s="1" t="s">
        <v>62</v>
      </c>
      <c r="Y19" s="1" t="s">
        <v>62</v>
      </c>
      <c r="Z19" s="1" t="s">
        <v>63</v>
      </c>
      <c r="AA19" s="1" t="s">
        <v>199</v>
      </c>
      <c r="AB19" s="1" t="s">
        <v>65</v>
      </c>
      <c r="AC19" s="1" t="s">
        <v>200</v>
      </c>
      <c r="AD19" s="1" t="s">
        <v>201</v>
      </c>
      <c r="AE19" s="1" t="s">
        <v>202</v>
      </c>
      <c r="AF19" s="1" t="s">
        <v>203</v>
      </c>
      <c r="AG19" s="1" t="s">
        <v>204</v>
      </c>
      <c r="AH19" s="1" t="s">
        <v>71</v>
      </c>
      <c r="AI19" s="1" t="s">
        <v>72</v>
      </c>
      <c r="AJ19" s="1" t="s">
        <v>205</v>
      </c>
      <c r="AK19" s="1" t="s">
        <v>74</v>
      </c>
      <c r="AL19" s="1" t="s">
        <v>206</v>
      </c>
      <c r="AM19" s="1" t="s">
        <v>206</v>
      </c>
      <c r="AN19" s="1" t="s">
        <v>206</v>
      </c>
      <c r="AO19" s="1" t="s">
        <v>206</v>
      </c>
      <c r="AP19" s="1" t="s">
        <v>437</v>
      </c>
      <c r="AQ19" s="1" t="s">
        <v>80</v>
      </c>
      <c r="AR19" s="1" t="s">
        <v>81</v>
      </c>
      <c r="AS19" s="1" t="s">
        <v>82</v>
      </c>
      <c r="AT19" s="1"/>
      <c r="AU19" s="1"/>
      <c r="AV19" s="1"/>
      <c r="AW19" s="1" t="s">
        <v>207</v>
      </c>
      <c r="AX19" s="1" t="s">
        <v>208</v>
      </c>
      <c r="AY19" s="1" t="s">
        <v>209</v>
      </c>
      <c r="AZ19" s="1" t="s">
        <v>210</v>
      </c>
      <c r="BA19" s="1" t="s">
        <v>211</v>
      </c>
      <c r="BB19" s="1" t="s">
        <v>212</v>
      </c>
      <c r="BC19" s="1" t="s">
        <v>213</v>
      </c>
      <c r="BD19" s="1" t="s">
        <v>214</v>
      </c>
      <c r="BE19" s="1"/>
      <c r="BF19" s="1"/>
      <c r="BG19" s="1"/>
      <c r="BH19" s="1" t="s">
        <v>119</v>
      </c>
      <c r="BI19" s="1" t="s">
        <v>120</v>
      </c>
      <c r="BJ19" s="1" t="s">
        <v>159</v>
      </c>
      <c r="BK19" s="1" t="s">
        <v>301</v>
      </c>
      <c r="BL19" s="1" t="s">
        <v>302</v>
      </c>
      <c r="BM19" s="1" t="s">
        <v>303</v>
      </c>
      <c r="BN19" s="1" t="s">
        <v>304</v>
      </c>
      <c r="BO19" s="1" t="s">
        <v>336</v>
      </c>
      <c r="BP19" s="1" t="s">
        <v>188</v>
      </c>
      <c r="BQ19" s="1" t="s">
        <v>188</v>
      </c>
      <c r="BR19" s="1" t="s">
        <v>192</v>
      </c>
      <c r="BS19" s="1" t="s">
        <v>202</v>
      </c>
      <c r="BT19" s="1" t="s">
        <v>341</v>
      </c>
      <c r="BU19" s="1" t="s">
        <v>342</v>
      </c>
      <c r="BV19" s="1" t="s">
        <v>343</v>
      </c>
      <c r="BW19" s="1" t="s">
        <v>344</v>
      </c>
      <c r="BX19" s="1" t="s">
        <v>367</v>
      </c>
      <c r="BY19" s="1" t="s">
        <v>345</v>
      </c>
      <c r="BZ19" s="1" t="s">
        <v>346</v>
      </c>
      <c r="CA19" s="1" t="s">
        <v>189</v>
      </c>
      <c r="CB19" s="1" t="s">
        <v>362</v>
      </c>
      <c r="CC19" s="1" t="s">
        <v>363</v>
      </c>
      <c r="CD19" s="1" t="s">
        <v>364</v>
      </c>
      <c r="CE19" s="1" t="s">
        <v>186</v>
      </c>
      <c r="CF19" s="1" t="s">
        <v>369</v>
      </c>
      <c r="CG19" s="1" t="s">
        <v>63</v>
      </c>
      <c r="CH19" s="1" t="s">
        <v>371</v>
      </c>
      <c r="CI19" s="1" t="s">
        <v>188</v>
      </c>
    </row>
    <row r="20" spans="1:87" ht="75" x14ac:dyDescent="0.25">
      <c r="A20" s="2" t="s">
        <v>215</v>
      </c>
      <c r="B20" s="1" t="s">
        <v>216</v>
      </c>
      <c r="C20" s="2">
        <v>1</v>
      </c>
      <c r="D20" s="2">
        <v>1</v>
      </c>
      <c r="E20" s="2">
        <v>1</v>
      </c>
      <c r="F20" s="2">
        <v>1</v>
      </c>
      <c r="G20" s="2">
        <v>1</v>
      </c>
      <c r="H20" s="2">
        <v>1</v>
      </c>
      <c r="I20" s="2">
        <v>1</v>
      </c>
      <c r="J20" s="2">
        <v>1</v>
      </c>
      <c r="K20" s="2">
        <v>1</v>
      </c>
      <c r="L20" s="2">
        <v>1</v>
      </c>
      <c r="M20" s="2">
        <v>1</v>
      </c>
      <c r="N20" s="2">
        <v>1</v>
      </c>
      <c r="O20" s="2">
        <v>1</v>
      </c>
      <c r="P20" s="2">
        <v>1</v>
      </c>
      <c r="Q20" s="2">
        <v>3</v>
      </c>
      <c r="R20" s="2">
        <v>3</v>
      </c>
      <c r="S20" s="2">
        <v>2</v>
      </c>
      <c r="T20" s="2">
        <v>2</v>
      </c>
      <c r="U20" s="1">
        <v>2</v>
      </c>
      <c r="V20" s="1">
        <v>2</v>
      </c>
      <c r="W20" s="2">
        <v>2</v>
      </c>
      <c r="X20" s="2">
        <v>2</v>
      </c>
      <c r="Y20" s="1">
        <v>2</v>
      </c>
      <c r="Z20" s="1">
        <v>2</v>
      </c>
      <c r="AA20" s="1">
        <v>2</v>
      </c>
      <c r="AB20" s="2">
        <v>3</v>
      </c>
      <c r="AC20" s="2">
        <v>1</v>
      </c>
      <c r="AD20" s="2">
        <v>1</v>
      </c>
      <c r="AE20" s="2">
        <v>1</v>
      </c>
      <c r="AF20" s="2">
        <v>1</v>
      </c>
      <c r="AG20" s="2">
        <v>1</v>
      </c>
      <c r="AH20" s="2">
        <v>2</v>
      </c>
      <c r="AI20" s="2">
        <v>1</v>
      </c>
      <c r="AJ20" s="2">
        <v>3</v>
      </c>
      <c r="AK20" s="2">
        <v>1</v>
      </c>
      <c r="AL20" s="2">
        <v>2</v>
      </c>
      <c r="AM20" s="2">
        <v>2</v>
      </c>
      <c r="AN20" s="2">
        <v>2</v>
      </c>
      <c r="AO20" s="2">
        <v>2</v>
      </c>
      <c r="AP20" s="2">
        <v>1</v>
      </c>
      <c r="AQ20" s="2">
        <v>2</v>
      </c>
      <c r="AR20" s="2">
        <v>3</v>
      </c>
      <c r="AS20" s="2">
        <v>2</v>
      </c>
      <c r="AT20" s="2">
        <v>0</v>
      </c>
      <c r="AU20" s="2">
        <v>0</v>
      </c>
      <c r="AV20" s="2">
        <v>0</v>
      </c>
      <c r="AW20" s="2">
        <v>4</v>
      </c>
      <c r="AX20" s="2">
        <v>4</v>
      </c>
      <c r="AY20" s="2">
        <v>4</v>
      </c>
      <c r="AZ20" s="2">
        <v>4</v>
      </c>
      <c r="BA20" s="2">
        <v>3</v>
      </c>
      <c r="BB20" s="2">
        <v>3</v>
      </c>
      <c r="BC20" s="2">
        <v>2</v>
      </c>
      <c r="BD20" s="2">
        <v>2</v>
      </c>
      <c r="BE20" s="2"/>
      <c r="BF20" s="2"/>
      <c r="BG20" s="2"/>
      <c r="BH20" s="2">
        <v>1</v>
      </c>
      <c r="BI20" s="2">
        <v>1</v>
      </c>
      <c r="BJ20" s="2">
        <v>3</v>
      </c>
      <c r="BK20" s="2">
        <v>3</v>
      </c>
      <c r="BL20" s="2">
        <v>1</v>
      </c>
      <c r="BM20" s="2">
        <v>3</v>
      </c>
      <c r="BN20" s="2">
        <v>3</v>
      </c>
      <c r="BO20" s="2">
        <v>1</v>
      </c>
      <c r="BP20" s="2">
        <v>1</v>
      </c>
      <c r="BQ20" s="2">
        <v>1</v>
      </c>
      <c r="BR20" s="2">
        <v>1</v>
      </c>
      <c r="BS20" s="2">
        <v>1</v>
      </c>
      <c r="BT20" s="2">
        <v>3</v>
      </c>
      <c r="BU20" s="2">
        <v>1</v>
      </c>
      <c r="BV20" s="2">
        <v>1</v>
      </c>
      <c r="BW20" s="2">
        <v>1</v>
      </c>
      <c r="BX20" s="2">
        <v>3</v>
      </c>
      <c r="BY20" s="2">
        <v>3</v>
      </c>
      <c r="BZ20" s="2">
        <v>1</v>
      </c>
      <c r="CA20" s="2">
        <v>1</v>
      </c>
      <c r="CB20" s="2">
        <v>3</v>
      </c>
      <c r="CC20" s="2">
        <v>1</v>
      </c>
      <c r="CD20" s="2">
        <v>1</v>
      </c>
      <c r="CE20" s="2">
        <v>1</v>
      </c>
      <c r="CF20" s="2">
        <v>3</v>
      </c>
      <c r="CG20" s="2">
        <v>2</v>
      </c>
      <c r="CH20" s="2">
        <v>3</v>
      </c>
      <c r="CI20" s="2">
        <v>1</v>
      </c>
    </row>
    <row r="21" spans="1:87" ht="45" x14ac:dyDescent="0.25">
      <c r="A21" s="2" t="s">
        <v>217</v>
      </c>
      <c r="B21" s="1" t="s">
        <v>218</v>
      </c>
      <c r="C21" s="2">
        <v>1</v>
      </c>
      <c r="D21" s="2">
        <v>1</v>
      </c>
      <c r="E21" s="2">
        <v>1</v>
      </c>
      <c r="F21" s="2">
        <v>2</v>
      </c>
      <c r="G21" s="2">
        <v>2</v>
      </c>
      <c r="H21" s="2">
        <v>2</v>
      </c>
      <c r="I21" s="2">
        <v>2</v>
      </c>
      <c r="J21" s="2">
        <v>2</v>
      </c>
      <c r="K21" s="2">
        <v>2</v>
      </c>
      <c r="L21" s="2">
        <v>2</v>
      </c>
      <c r="M21" s="2">
        <v>2</v>
      </c>
      <c r="N21" s="2">
        <v>2</v>
      </c>
      <c r="O21" s="2">
        <v>3</v>
      </c>
      <c r="P21" s="2">
        <v>3</v>
      </c>
      <c r="Q21" s="2">
        <v>2</v>
      </c>
      <c r="R21" s="2">
        <v>2</v>
      </c>
      <c r="S21" s="2">
        <v>2</v>
      </c>
      <c r="T21" s="2">
        <v>2</v>
      </c>
      <c r="U21" s="1">
        <v>2</v>
      </c>
      <c r="V21" s="1">
        <v>2</v>
      </c>
      <c r="W21" s="2">
        <v>2</v>
      </c>
      <c r="X21" s="2">
        <v>2</v>
      </c>
      <c r="Y21" s="1">
        <v>2</v>
      </c>
      <c r="Z21" s="1">
        <v>2</v>
      </c>
      <c r="AA21" s="1">
        <v>2</v>
      </c>
      <c r="AB21" s="2">
        <v>1</v>
      </c>
      <c r="AC21" s="2">
        <v>2</v>
      </c>
      <c r="AD21" s="2">
        <v>2</v>
      </c>
      <c r="AE21" s="2">
        <v>2</v>
      </c>
      <c r="AF21" s="2">
        <v>2</v>
      </c>
      <c r="AG21" s="2">
        <v>2</v>
      </c>
      <c r="AH21" s="2">
        <v>1</v>
      </c>
      <c r="AI21" s="2">
        <v>1</v>
      </c>
      <c r="AJ21" s="2">
        <v>2</v>
      </c>
      <c r="AK21" s="2">
        <v>2</v>
      </c>
      <c r="AL21" s="2">
        <v>2</v>
      </c>
      <c r="AM21" s="2">
        <v>2</v>
      </c>
      <c r="AN21" s="2">
        <v>2</v>
      </c>
      <c r="AO21" s="2">
        <v>2</v>
      </c>
      <c r="AP21" s="2">
        <v>3</v>
      </c>
      <c r="AQ21" s="2">
        <v>3</v>
      </c>
      <c r="AR21" s="2">
        <v>2</v>
      </c>
      <c r="AS21" s="2">
        <v>2</v>
      </c>
      <c r="AT21" s="2">
        <v>4</v>
      </c>
      <c r="AU21" s="2">
        <v>4</v>
      </c>
      <c r="AV21" s="2">
        <v>4</v>
      </c>
      <c r="AW21" s="2">
        <v>2</v>
      </c>
      <c r="AX21" s="2">
        <v>2</v>
      </c>
      <c r="AY21" s="2">
        <v>2</v>
      </c>
      <c r="AZ21" s="2">
        <v>2</v>
      </c>
      <c r="BA21" s="2">
        <v>2</v>
      </c>
      <c r="BB21" s="2">
        <v>2</v>
      </c>
      <c r="BC21" s="2">
        <v>2</v>
      </c>
      <c r="BD21" s="2">
        <v>2</v>
      </c>
      <c r="BE21" s="2">
        <v>4</v>
      </c>
      <c r="BF21" s="2">
        <v>4</v>
      </c>
      <c r="BG21" s="2">
        <v>4</v>
      </c>
      <c r="BH21" s="2">
        <v>2</v>
      </c>
      <c r="BI21" s="2">
        <v>2</v>
      </c>
      <c r="BJ21" s="2">
        <v>2</v>
      </c>
      <c r="BK21" s="2">
        <v>3</v>
      </c>
      <c r="BL21" s="2">
        <v>1</v>
      </c>
      <c r="BM21" s="2">
        <v>3</v>
      </c>
      <c r="BN21" s="2">
        <v>3</v>
      </c>
      <c r="BO21" s="2">
        <v>2</v>
      </c>
      <c r="BP21" s="2">
        <v>2</v>
      </c>
      <c r="BQ21" s="2">
        <v>2</v>
      </c>
      <c r="BR21" s="2">
        <v>2</v>
      </c>
      <c r="BS21" s="2">
        <v>2</v>
      </c>
      <c r="BT21" s="2">
        <v>3</v>
      </c>
      <c r="BU21" s="2">
        <v>2</v>
      </c>
      <c r="BV21" s="2">
        <v>2</v>
      </c>
      <c r="BW21" s="2">
        <v>2</v>
      </c>
      <c r="BX21" s="2">
        <v>2</v>
      </c>
      <c r="BY21" s="2">
        <v>3</v>
      </c>
      <c r="BZ21" s="2">
        <v>2</v>
      </c>
      <c r="CA21" s="2">
        <v>2</v>
      </c>
      <c r="CB21" s="2">
        <v>2</v>
      </c>
      <c r="CC21" s="2">
        <v>2</v>
      </c>
      <c r="CD21" s="2">
        <v>2</v>
      </c>
      <c r="CE21" s="2">
        <v>1</v>
      </c>
      <c r="CF21" s="2">
        <v>3</v>
      </c>
      <c r="CG21" s="2">
        <v>2</v>
      </c>
      <c r="CH21" s="2">
        <v>2</v>
      </c>
      <c r="CI21" s="2">
        <v>2</v>
      </c>
    </row>
    <row r="22" spans="1:87" s="15" customFormat="1" x14ac:dyDescent="0.25">
      <c r="A22" s="9" t="s">
        <v>219</v>
      </c>
      <c r="B22" s="50"/>
      <c r="C22" s="9">
        <v>310</v>
      </c>
      <c r="D22" s="9">
        <v>240</v>
      </c>
      <c r="E22" s="9">
        <v>370</v>
      </c>
      <c r="F22" s="9">
        <v>12</v>
      </c>
      <c r="G22" s="9">
        <v>13</v>
      </c>
      <c r="H22" s="9">
        <v>21.266664789905519</v>
      </c>
      <c r="I22" s="9">
        <v>15.094018141636038</v>
      </c>
      <c r="J22" s="9">
        <v>13</v>
      </c>
      <c r="K22" s="9">
        <v>14.426076002047498</v>
      </c>
      <c r="L22" s="9">
        <v>12</v>
      </c>
      <c r="M22" s="9">
        <v>7</v>
      </c>
      <c r="N22" s="9">
        <v>5</v>
      </c>
      <c r="O22" s="9"/>
      <c r="P22" s="9"/>
      <c r="Q22" s="9">
        <v>10</v>
      </c>
      <c r="R22" s="9">
        <v>6.8501170960187352</v>
      </c>
      <c r="S22" s="9">
        <v>10</v>
      </c>
      <c r="T22" s="9">
        <v>10</v>
      </c>
      <c r="U22" s="9">
        <v>8</v>
      </c>
      <c r="V22" s="9">
        <v>8</v>
      </c>
      <c r="W22" s="9">
        <v>20.492838740789249</v>
      </c>
      <c r="X22" s="9">
        <v>9</v>
      </c>
      <c r="Y22" s="9">
        <v>19</v>
      </c>
      <c r="Z22" s="9">
        <v>21</v>
      </c>
      <c r="AA22" s="9">
        <v>10.5</v>
      </c>
      <c r="AB22" s="9">
        <v>240</v>
      </c>
      <c r="AC22" s="9">
        <v>10.5</v>
      </c>
      <c r="AD22" s="9">
        <v>21.266664789905519</v>
      </c>
      <c r="AE22" s="9">
        <v>10.5</v>
      </c>
      <c r="AF22" s="9">
        <v>10.5</v>
      </c>
      <c r="AG22" s="9">
        <v>11</v>
      </c>
      <c r="AH22" s="9">
        <v>600</v>
      </c>
      <c r="AI22" s="9">
        <v>600</v>
      </c>
      <c r="AJ22" s="9">
        <v>10.5</v>
      </c>
      <c r="AK22" s="9">
        <v>10.5</v>
      </c>
      <c r="AL22" s="9">
        <v>21.09375</v>
      </c>
      <c r="AM22" s="9">
        <v>13.5</v>
      </c>
      <c r="AN22" s="9">
        <v>11</v>
      </c>
      <c r="AO22" s="9">
        <v>11</v>
      </c>
      <c r="AP22" s="9"/>
      <c r="AQ22" s="9">
        <v>11</v>
      </c>
      <c r="AR22" s="9">
        <v>10.5</v>
      </c>
      <c r="AS22" s="9">
        <v>10</v>
      </c>
      <c r="AT22" s="9"/>
      <c r="AU22" s="9"/>
      <c r="AV22" s="9"/>
      <c r="AW22" s="9">
        <v>10.5</v>
      </c>
      <c r="AX22" s="9">
        <v>10.5</v>
      </c>
      <c r="AY22" s="9">
        <v>10.5</v>
      </c>
      <c r="AZ22" s="9">
        <v>10.5</v>
      </c>
      <c r="BA22" s="9">
        <v>15</v>
      </c>
      <c r="BB22" s="9">
        <v>15</v>
      </c>
      <c r="BC22" s="9">
        <v>8</v>
      </c>
      <c r="BD22" s="9">
        <v>8</v>
      </c>
      <c r="BE22" s="9"/>
      <c r="BF22" s="9"/>
      <c r="BG22" s="9"/>
      <c r="BH22" s="9">
        <v>20.316185837748119</v>
      </c>
      <c r="BI22" s="9">
        <v>19</v>
      </c>
      <c r="BJ22" s="9">
        <v>20.2</v>
      </c>
      <c r="BK22" s="9">
        <v>0</v>
      </c>
      <c r="BL22" s="9">
        <v>600</v>
      </c>
      <c r="BM22" s="9">
        <v>0</v>
      </c>
      <c r="BN22" s="9">
        <v>0</v>
      </c>
      <c r="BO22" s="9">
        <v>15</v>
      </c>
      <c r="BP22" s="9">
        <v>21.266664789905519</v>
      </c>
      <c r="BQ22" s="9">
        <v>21.266664789905519</v>
      </c>
      <c r="BR22" s="9">
        <v>21.484375</v>
      </c>
      <c r="BS22" s="9">
        <v>10.5</v>
      </c>
      <c r="BT22" s="9"/>
      <c r="BU22" s="9">
        <v>11</v>
      </c>
      <c r="BV22" s="9">
        <v>10.5</v>
      </c>
      <c r="BW22" s="9">
        <v>27</v>
      </c>
      <c r="BX22" s="9">
        <v>11</v>
      </c>
      <c r="BY22" s="9">
        <v>0</v>
      </c>
      <c r="BZ22" s="9">
        <v>16</v>
      </c>
      <c r="CA22" s="9">
        <v>19</v>
      </c>
      <c r="CB22" s="9">
        <v>19</v>
      </c>
      <c r="CC22" s="9">
        <v>20</v>
      </c>
      <c r="CD22" s="9">
        <v>11</v>
      </c>
      <c r="CE22" s="9">
        <v>300</v>
      </c>
      <c r="CF22" s="9">
        <v>0</v>
      </c>
      <c r="CG22" s="9">
        <v>27</v>
      </c>
      <c r="CH22" s="9">
        <v>27</v>
      </c>
      <c r="CI22" s="9">
        <v>13</v>
      </c>
    </row>
    <row r="23" spans="1:87" ht="77.25" x14ac:dyDescent="0.25">
      <c r="A23" s="2" t="s">
        <v>220</v>
      </c>
      <c r="B23" s="12" t="s">
        <v>221</v>
      </c>
      <c r="C23" s="2"/>
      <c r="D23" s="2"/>
      <c r="E23" s="2"/>
      <c r="F23" s="2"/>
      <c r="G23" s="2"/>
      <c r="H23" s="2"/>
      <c r="I23" s="2"/>
      <c r="J23" s="2"/>
      <c r="K23" s="2"/>
      <c r="L23" s="2"/>
      <c r="M23" s="2"/>
      <c r="N23" s="2"/>
      <c r="O23" s="2">
        <v>10</v>
      </c>
      <c r="P23" s="2">
        <v>10</v>
      </c>
      <c r="Q23" s="2"/>
      <c r="R23" s="2"/>
      <c r="S23" s="2"/>
      <c r="T23" s="2"/>
      <c r="U23" s="1"/>
      <c r="V23" s="1"/>
      <c r="W23" s="2"/>
      <c r="X23" s="2"/>
      <c r="Y23" s="1"/>
      <c r="Z23" s="1"/>
      <c r="AA23" s="1"/>
      <c r="AB23" s="2"/>
      <c r="AC23" s="2"/>
      <c r="AD23" s="2"/>
      <c r="AE23" s="2"/>
      <c r="AF23" s="2"/>
      <c r="AG23" s="2"/>
      <c r="AH23" s="2"/>
      <c r="AI23" s="2"/>
      <c r="AJ23" s="2"/>
      <c r="AK23" s="2"/>
      <c r="AL23" s="2"/>
      <c r="AM23" s="2"/>
      <c r="AN23" s="2"/>
      <c r="AO23" s="2"/>
      <c r="AP23" s="2">
        <v>10</v>
      </c>
      <c r="AQ23" s="2">
        <v>4.833333333333333</v>
      </c>
      <c r="AR23" s="2"/>
      <c r="AS23" s="2"/>
      <c r="AT23" s="2"/>
      <c r="AU23" s="2"/>
      <c r="AV23" s="2"/>
      <c r="AW23" s="2">
        <v>-10</v>
      </c>
      <c r="AX23" s="2">
        <v>-10</v>
      </c>
      <c r="AY23" s="2">
        <v>-10</v>
      </c>
      <c r="AZ23" s="2">
        <v>-10</v>
      </c>
      <c r="BA23" s="2"/>
      <c r="BB23" s="2"/>
      <c r="BC23" s="2"/>
      <c r="BD23" s="2"/>
      <c r="BE23" s="2"/>
      <c r="BF23" s="2"/>
      <c r="BG23" s="2"/>
      <c r="BH23" s="2"/>
      <c r="BI23" s="2"/>
      <c r="BJ23" s="2"/>
      <c r="BK23" s="2">
        <v>1</v>
      </c>
      <c r="BL23" s="2"/>
      <c r="BM23" s="2">
        <v>1</v>
      </c>
      <c r="BN23" s="2">
        <v>1</v>
      </c>
      <c r="BO23" s="2"/>
      <c r="BP23" s="2"/>
      <c r="BQ23" s="2"/>
      <c r="BR23" s="2"/>
      <c r="BS23" s="2"/>
      <c r="BT23" s="2">
        <v>1</v>
      </c>
      <c r="BU23" s="2"/>
      <c r="BV23" s="2"/>
      <c r="BW23" s="2"/>
      <c r="BX23" s="2"/>
      <c r="BY23" s="2">
        <v>1</v>
      </c>
      <c r="BZ23" s="2"/>
      <c r="CA23" s="2"/>
      <c r="CB23" s="2"/>
      <c r="CC23" s="2"/>
      <c r="CD23" s="2"/>
      <c r="CE23" s="2"/>
      <c r="CF23" s="2">
        <v>1</v>
      </c>
      <c r="CG23" s="2"/>
      <c r="CH23" s="2"/>
      <c r="CI23" s="2"/>
    </row>
    <row r="24" spans="1:87" ht="30" x14ac:dyDescent="0.25">
      <c r="A24" s="2" t="s">
        <v>222</v>
      </c>
      <c r="B24" s="1" t="s">
        <v>223</v>
      </c>
      <c r="C24" s="2">
        <v>0</v>
      </c>
      <c r="D24" s="2">
        <v>0</v>
      </c>
      <c r="E24" s="2">
        <v>0</v>
      </c>
      <c r="F24" s="2">
        <v>0</v>
      </c>
      <c r="G24" s="2">
        <v>5</v>
      </c>
      <c r="H24" s="2">
        <v>5</v>
      </c>
      <c r="I24" s="2">
        <v>-10</v>
      </c>
      <c r="J24" s="2">
        <v>-10</v>
      </c>
      <c r="K24" s="2">
        <v>-10</v>
      </c>
      <c r="L24" s="2">
        <v>-10</v>
      </c>
      <c r="M24" s="2">
        <v>0</v>
      </c>
      <c r="N24" s="2">
        <v>0</v>
      </c>
      <c r="O24" s="2">
        <v>0</v>
      </c>
      <c r="P24" s="2">
        <v>0</v>
      </c>
      <c r="Q24" s="2"/>
      <c r="R24" s="2"/>
      <c r="S24" s="2"/>
      <c r="T24" s="2"/>
      <c r="U24" s="1"/>
      <c r="V24" s="1"/>
      <c r="W24" s="2"/>
      <c r="X24" s="2"/>
      <c r="Y24" s="1"/>
      <c r="Z24" s="1"/>
      <c r="AA24" s="1"/>
      <c r="AB24" s="2">
        <v>0</v>
      </c>
      <c r="AC24" s="2">
        <v>0</v>
      </c>
      <c r="AD24" s="2">
        <v>0</v>
      </c>
      <c r="AE24" s="2">
        <v>5</v>
      </c>
      <c r="AF24" s="2">
        <v>5</v>
      </c>
      <c r="AG24" s="2">
        <v>0</v>
      </c>
      <c r="AH24" s="2">
        <v>0</v>
      </c>
      <c r="AI24" s="2">
        <v>0</v>
      </c>
      <c r="AJ24" s="2"/>
      <c r="AK24" s="2">
        <v>0</v>
      </c>
      <c r="AL24" s="2"/>
      <c r="AM24" s="2"/>
      <c r="AN24" s="2"/>
      <c r="AO24" s="2"/>
      <c r="AP24" s="2">
        <v>0</v>
      </c>
      <c r="AQ24" s="2"/>
      <c r="AR24" s="2"/>
      <c r="AS24" s="2"/>
      <c r="AT24" s="2"/>
      <c r="AU24" s="2"/>
      <c r="AV24" s="2"/>
      <c r="AW24" s="2"/>
      <c r="AX24" s="2"/>
      <c r="AY24" s="2"/>
      <c r="AZ24" s="2"/>
      <c r="BA24" s="2"/>
      <c r="BB24" s="2"/>
      <c r="BC24" s="2"/>
      <c r="BD24" s="2"/>
      <c r="BE24" s="2"/>
      <c r="BF24" s="2"/>
      <c r="BG24" s="2"/>
      <c r="BH24" s="2">
        <v>-12.5</v>
      </c>
      <c r="BI24" s="2">
        <v>-10</v>
      </c>
      <c r="BJ24" s="2">
        <v>-7</v>
      </c>
      <c r="BK24" s="2"/>
      <c r="BL24" s="2">
        <v>0</v>
      </c>
      <c r="BM24" s="2"/>
      <c r="BN24" s="2"/>
      <c r="BO24" s="2">
        <v>0</v>
      </c>
      <c r="BP24" s="2">
        <v>5</v>
      </c>
      <c r="BQ24" s="2">
        <v>5</v>
      </c>
      <c r="BR24" s="2">
        <v>0</v>
      </c>
      <c r="BS24" s="2">
        <v>5</v>
      </c>
      <c r="BT24" s="2"/>
      <c r="BU24" s="2">
        <v>0</v>
      </c>
      <c r="BV24" s="2">
        <v>0</v>
      </c>
      <c r="BW24" s="2">
        <v>0</v>
      </c>
      <c r="BX24" s="2"/>
      <c r="BY24" s="2"/>
      <c r="BZ24" s="2">
        <v>-10</v>
      </c>
      <c r="CA24" s="2">
        <v>-10</v>
      </c>
      <c r="CB24" s="2">
        <v>-7</v>
      </c>
      <c r="CC24" s="2">
        <v>-12.5</v>
      </c>
      <c r="CD24" s="2">
        <v>0</v>
      </c>
      <c r="CE24" s="2">
        <v>0</v>
      </c>
      <c r="CF24" s="2"/>
      <c r="CG24" s="2"/>
      <c r="CH24" s="2">
        <v>-7</v>
      </c>
      <c r="CI24" s="2">
        <v>5</v>
      </c>
    </row>
    <row r="25" spans="1:87" x14ac:dyDescent="0.25">
      <c r="A25" s="2" t="s">
        <v>224</v>
      </c>
      <c r="B25" s="1" t="s">
        <v>225</v>
      </c>
      <c r="C25" s="2">
        <v>900</v>
      </c>
      <c r="D25" s="2">
        <v>700</v>
      </c>
      <c r="E25" s="2">
        <v>850</v>
      </c>
      <c r="F25" s="2">
        <v>1300</v>
      </c>
      <c r="G25" s="2">
        <v>670</v>
      </c>
      <c r="H25" s="2">
        <v>670</v>
      </c>
      <c r="I25" s="2">
        <v>700</v>
      </c>
      <c r="J25" s="2">
        <v>500</v>
      </c>
      <c r="K25" s="2">
        <v>600</v>
      </c>
      <c r="L25" s="2">
        <v>500</v>
      </c>
      <c r="M25" s="2">
        <v>880</v>
      </c>
      <c r="N25" s="2">
        <v>800</v>
      </c>
      <c r="O25" s="2">
        <v>1150</v>
      </c>
      <c r="P25" s="2">
        <v>1100</v>
      </c>
      <c r="Q25" s="2"/>
      <c r="R25" s="2"/>
      <c r="S25" s="2"/>
      <c r="T25" s="2"/>
      <c r="U25" s="1"/>
      <c r="V25" s="1"/>
      <c r="W25" s="2"/>
      <c r="X25" s="2"/>
      <c r="Y25" s="1"/>
      <c r="Z25" s="1"/>
      <c r="AA25" s="1"/>
      <c r="AB25" s="2"/>
      <c r="AC25" s="2">
        <v>637</v>
      </c>
      <c r="AD25" s="2">
        <v>800</v>
      </c>
      <c r="AE25" s="2">
        <v>800</v>
      </c>
      <c r="AF25" s="2">
        <v>800</v>
      </c>
      <c r="AG25" s="2">
        <v>970</v>
      </c>
      <c r="AH25" s="2"/>
      <c r="AI25" s="2">
        <v>1400</v>
      </c>
      <c r="AJ25" s="2"/>
      <c r="AK25" s="2">
        <v>935</v>
      </c>
      <c r="AL25" s="2"/>
      <c r="AM25" s="2"/>
      <c r="AN25" s="2"/>
      <c r="AO25" s="2"/>
      <c r="AP25" s="2">
        <v>1150</v>
      </c>
      <c r="AQ25" s="2"/>
      <c r="AR25" s="2"/>
      <c r="AS25" s="2"/>
      <c r="AT25" s="2"/>
      <c r="AU25" s="2"/>
      <c r="AV25" s="2"/>
      <c r="AW25" s="2"/>
      <c r="AX25" s="2"/>
      <c r="AY25" s="2"/>
      <c r="AZ25" s="2"/>
      <c r="BA25" s="2"/>
      <c r="BB25" s="2"/>
      <c r="BC25" s="2"/>
      <c r="BD25" s="2"/>
      <c r="BE25" s="2"/>
      <c r="BF25" s="2"/>
      <c r="BG25" s="2"/>
      <c r="BH25" s="2">
        <v>800</v>
      </c>
      <c r="BI25" s="2">
        <v>1490</v>
      </c>
      <c r="BJ25" s="2"/>
      <c r="BK25" s="2"/>
      <c r="BL25" s="2">
        <v>1400</v>
      </c>
      <c r="BM25" s="2"/>
      <c r="BN25" s="2"/>
      <c r="BO25" s="2">
        <v>880</v>
      </c>
      <c r="BP25" s="2">
        <v>850</v>
      </c>
      <c r="BQ25" s="2">
        <v>850</v>
      </c>
      <c r="BR25" s="2">
        <v>1000</v>
      </c>
      <c r="BS25" s="2">
        <v>900</v>
      </c>
      <c r="BT25" s="2"/>
      <c r="BU25" s="2">
        <v>1000</v>
      </c>
      <c r="BV25" s="2">
        <v>800</v>
      </c>
      <c r="BW25" s="2">
        <v>800</v>
      </c>
      <c r="BX25" s="2"/>
      <c r="BY25" s="2"/>
      <c r="BZ25" s="2">
        <v>540</v>
      </c>
      <c r="CA25" s="2">
        <v>540</v>
      </c>
      <c r="CB25" s="2"/>
      <c r="CC25" s="2">
        <v>800</v>
      </c>
      <c r="CD25" s="2">
        <v>1000</v>
      </c>
      <c r="CE25" s="2">
        <v>1860</v>
      </c>
      <c r="CF25" s="2"/>
      <c r="CG25" s="2"/>
      <c r="CH25" s="2"/>
      <c r="CI25" s="2">
        <v>755</v>
      </c>
    </row>
    <row r="26" spans="1:87" x14ac:dyDescent="0.25">
      <c r="A26" s="2" t="s">
        <v>226</v>
      </c>
      <c r="B26" s="1" t="s">
        <v>227</v>
      </c>
      <c r="C26" s="2">
        <v>850</v>
      </c>
      <c r="D26" s="2">
        <v>650</v>
      </c>
      <c r="E26" s="2">
        <v>1000</v>
      </c>
      <c r="F26" s="2">
        <v>4500</v>
      </c>
      <c r="G26" s="2">
        <v>1200</v>
      </c>
      <c r="H26" s="2">
        <v>1350</v>
      </c>
      <c r="I26" s="2">
        <v>1750</v>
      </c>
      <c r="J26" s="2">
        <v>1100</v>
      </c>
      <c r="K26" s="2">
        <v>1100</v>
      </c>
      <c r="L26" s="2">
        <v>1000</v>
      </c>
      <c r="M26" s="2">
        <v>2040</v>
      </c>
      <c r="N26" s="2">
        <v>2050</v>
      </c>
      <c r="O26" s="2">
        <v>2000</v>
      </c>
      <c r="P26" s="2">
        <v>1800</v>
      </c>
      <c r="Q26" s="2"/>
      <c r="R26" s="2"/>
      <c r="S26" s="2"/>
      <c r="T26" s="2"/>
      <c r="U26" s="1"/>
      <c r="V26" s="1"/>
      <c r="W26" s="2"/>
      <c r="X26" s="2"/>
      <c r="Y26" s="1"/>
      <c r="Z26" s="1"/>
      <c r="AA26" s="1"/>
      <c r="AB26" s="2"/>
      <c r="AC26" s="2">
        <v>1300</v>
      </c>
      <c r="AD26" s="2">
        <v>2200</v>
      </c>
      <c r="AE26" s="2">
        <v>1600</v>
      </c>
      <c r="AF26" s="2">
        <v>2150</v>
      </c>
      <c r="AG26" s="2">
        <v>2700</v>
      </c>
      <c r="AH26" s="2"/>
      <c r="AI26" s="2">
        <v>4000</v>
      </c>
      <c r="AJ26" s="2"/>
      <c r="AK26" s="2">
        <v>2160</v>
      </c>
      <c r="AL26" s="2"/>
      <c r="AM26" s="2"/>
      <c r="AN26" s="2"/>
      <c r="AO26" s="2"/>
      <c r="AP26" s="2">
        <v>2000</v>
      </c>
      <c r="AQ26" s="2"/>
      <c r="AR26" s="2"/>
      <c r="AS26" s="2"/>
      <c r="AT26" s="2"/>
      <c r="AU26" s="2"/>
      <c r="AV26" s="2"/>
      <c r="AW26" s="2"/>
      <c r="AX26" s="2"/>
      <c r="AY26" s="2"/>
      <c r="AZ26" s="2"/>
      <c r="BA26" s="2"/>
      <c r="BB26" s="2"/>
      <c r="BC26" s="2"/>
      <c r="BD26" s="2"/>
      <c r="BE26" s="2"/>
      <c r="BF26" s="2"/>
      <c r="BG26" s="2"/>
      <c r="BH26" s="2">
        <v>1950</v>
      </c>
      <c r="BI26" s="2">
        <v>2280</v>
      </c>
      <c r="BJ26" s="2"/>
      <c r="BK26" s="2"/>
      <c r="BL26" s="2">
        <v>4000</v>
      </c>
      <c r="BM26" s="2"/>
      <c r="BN26" s="2"/>
      <c r="BO26" s="2">
        <v>2190</v>
      </c>
      <c r="BP26" s="2">
        <v>2000</v>
      </c>
      <c r="BQ26" s="2">
        <v>2000</v>
      </c>
      <c r="BR26" s="2">
        <v>2800</v>
      </c>
      <c r="BS26" s="2">
        <v>2100</v>
      </c>
      <c r="BT26" s="2"/>
      <c r="BU26" s="2">
        <v>2300</v>
      </c>
      <c r="BV26" s="2">
        <v>1800</v>
      </c>
      <c r="BW26" s="2">
        <v>2000</v>
      </c>
      <c r="BX26" s="2"/>
      <c r="BY26" s="2"/>
      <c r="BZ26" s="2">
        <v>1000</v>
      </c>
      <c r="CA26" s="2">
        <v>1400</v>
      </c>
      <c r="CB26" s="2"/>
      <c r="CC26" s="2">
        <v>1800</v>
      </c>
      <c r="CD26" s="2">
        <v>2300</v>
      </c>
      <c r="CE26" s="2">
        <v>3010</v>
      </c>
      <c r="CF26" s="2"/>
      <c r="CG26" s="2"/>
      <c r="CH26" s="2"/>
      <c r="CI26" s="2">
        <v>1690</v>
      </c>
    </row>
    <row r="27" spans="1:87" x14ac:dyDescent="0.25">
      <c r="A27" s="2" t="s">
        <v>228</v>
      </c>
      <c r="B27" s="1"/>
      <c r="C27" s="2"/>
      <c r="D27" s="2"/>
      <c r="E27" s="2"/>
      <c r="F27" s="2"/>
      <c r="G27" s="2"/>
      <c r="H27" s="2"/>
      <c r="I27" s="2"/>
      <c r="J27" s="2"/>
      <c r="K27" s="2"/>
      <c r="L27" s="2"/>
      <c r="M27" s="2"/>
      <c r="N27" s="2"/>
      <c r="O27" s="2"/>
      <c r="P27" s="2"/>
      <c r="Q27" s="2"/>
      <c r="R27" s="2"/>
      <c r="S27" s="2"/>
      <c r="T27" s="2"/>
      <c r="U27" s="1"/>
      <c r="V27" s="1"/>
      <c r="W27" s="2"/>
      <c r="X27" s="2"/>
      <c r="Y27" s="1"/>
      <c r="Z27" s="1"/>
      <c r="AA27" s="1"/>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row>
    <row r="28" spans="1:87" ht="30" x14ac:dyDescent="0.25">
      <c r="A28" s="2" t="s">
        <v>229</v>
      </c>
      <c r="B28" s="1" t="s">
        <v>230</v>
      </c>
      <c r="C28" s="2"/>
      <c r="D28" s="2"/>
      <c r="E28" s="2"/>
      <c r="F28" s="2"/>
      <c r="G28" s="2"/>
      <c r="H28" s="2"/>
      <c r="I28" s="2"/>
      <c r="J28" s="2"/>
      <c r="K28" s="2"/>
      <c r="L28" s="2"/>
      <c r="M28" s="2"/>
      <c r="N28" s="2"/>
      <c r="O28" s="2"/>
      <c r="P28" s="2"/>
      <c r="Q28" s="2">
        <v>50</v>
      </c>
      <c r="R28" s="2">
        <v>50</v>
      </c>
      <c r="S28" s="2">
        <v>60</v>
      </c>
      <c r="T28" s="2">
        <v>60</v>
      </c>
      <c r="U28" s="1">
        <v>130</v>
      </c>
      <c r="V28" s="1">
        <v>130</v>
      </c>
      <c r="W28" s="2">
        <v>80</v>
      </c>
      <c r="X28" s="2">
        <v>80</v>
      </c>
      <c r="Y28" s="1">
        <v>70</v>
      </c>
      <c r="Z28" s="1">
        <v>70</v>
      </c>
      <c r="AA28" s="1">
        <v>120</v>
      </c>
      <c r="AB28" s="2">
        <v>80</v>
      </c>
      <c r="AC28" s="2"/>
      <c r="AD28" s="2"/>
      <c r="AE28" s="2"/>
      <c r="AF28" s="2"/>
      <c r="AG28" s="2"/>
      <c r="AH28" s="2">
        <v>100</v>
      </c>
      <c r="AI28" s="2"/>
      <c r="AJ28" s="2">
        <v>21</v>
      </c>
      <c r="AK28" s="2"/>
      <c r="AL28" s="2">
        <v>70</v>
      </c>
      <c r="AM28" s="2">
        <v>70</v>
      </c>
      <c r="AN28" s="2">
        <v>70</v>
      </c>
      <c r="AO28" s="2">
        <v>70</v>
      </c>
      <c r="AP28" s="2"/>
      <c r="AQ28" s="2">
        <v>55</v>
      </c>
      <c r="AR28" s="2">
        <v>35</v>
      </c>
      <c r="AS28" s="2">
        <v>80</v>
      </c>
      <c r="AT28" s="2"/>
      <c r="AU28" s="2"/>
      <c r="AV28" s="2"/>
      <c r="AW28" s="2"/>
      <c r="AX28" s="2"/>
      <c r="AY28" s="2"/>
      <c r="AZ28" s="2"/>
      <c r="BA28" s="2">
        <v>45</v>
      </c>
      <c r="BB28" s="2">
        <v>45</v>
      </c>
      <c r="BC28" s="2">
        <v>60</v>
      </c>
      <c r="BD28" s="2">
        <v>60</v>
      </c>
      <c r="BE28" s="2"/>
      <c r="BF28" s="2"/>
      <c r="BG28" s="2"/>
      <c r="BH28" s="2"/>
      <c r="BI28" s="2"/>
      <c r="BJ28" s="2">
        <v>35</v>
      </c>
      <c r="BK28" s="2">
        <v>60</v>
      </c>
      <c r="BL28" s="2"/>
      <c r="BM28" s="2">
        <v>60</v>
      </c>
      <c r="BN28" s="2">
        <v>60</v>
      </c>
      <c r="BO28" s="2"/>
      <c r="BP28" s="2"/>
      <c r="BQ28" s="2"/>
      <c r="BR28" s="2"/>
      <c r="BS28" s="2"/>
      <c r="BT28" s="2">
        <v>1</v>
      </c>
      <c r="BU28" s="2"/>
      <c r="BV28" s="2"/>
      <c r="BW28" s="2"/>
      <c r="BX28" s="2">
        <v>45</v>
      </c>
      <c r="BY28" s="2">
        <v>60</v>
      </c>
      <c r="BZ28" s="2"/>
      <c r="CA28" s="2"/>
      <c r="CB28" s="2">
        <v>60</v>
      </c>
      <c r="CC28" s="2"/>
      <c r="CD28" s="2"/>
      <c r="CE28" s="2"/>
      <c r="CF28" s="2">
        <v>1</v>
      </c>
      <c r="CG28" s="2">
        <v>70</v>
      </c>
      <c r="CH28" s="2">
        <v>60</v>
      </c>
      <c r="CI28" s="2"/>
    </row>
    <row r="29" spans="1:87" ht="45" x14ac:dyDescent="0.25">
      <c r="A29" s="2" t="s">
        <v>231</v>
      </c>
      <c r="B29" s="1" t="s">
        <v>232</v>
      </c>
      <c r="C29" s="2">
        <v>-240</v>
      </c>
      <c r="D29" s="2">
        <v>-240</v>
      </c>
      <c r="E29" s="2">
        <v>-240</v>
      </c>
      <c r="F29" s="2">
        <v>-250</v>
      </c>
      <c r="G29" s="2"/>
      <c r="H29" s="2"/>
      <c r="I29" s="2">
        <v>210</v>
      </c>
      <c r="J29" s="2">
        <v>210</v>
      </c>
      <c r="K29" s="2">
        <v>210</v>
      </c>
      <c r="L29" s="2">
        <v>210</v>
      </c>
      <c r="M29" s="2">
        <v>210</v>
      </c>
      <c r="N29" s="2">
        <v>210</v>
      </c>
      <c r="O29" s="2"/>
      <c r="P29" s="2"/>
      <c r="Q29" s="2">
        <v>-220</v>
      </c>
      <c r="R29" s="2">
        <v>-220</v>
      </c>
      <c r="S29" s="2">
        <v>-270</v>
      </c>
      <c r="T29" s="2">
        <v>-270</v>
      </c>
      <c r="U29" s="1">
        <v>320</v>
      </c>
      <c r="V29" s="1">
        <v>320</v>
      </c>
      <c r="W29" s="2">
        <v>200</v>
      </c>
      <c r="X29" s="2">
        <v>200</v>
      </c>
      <c r="Y29" s="1">
        <v>205</v>
      </c>
      <c r="Z29" s="1">
        <v>190</v>
      </c>
      <c r="AA29" s="1">
        <v>180</v>
      </c>
      <c r="AB29" s="2">
        <v>100</v>
      </c>
      <c r="AC29" s="2"/>
      <c r="AD29" s="2"/>
      <c r="AE29" s="2"/>
      <c r="AF29" s="2"/>
      <c r="AG29" s="2"/>
      <c r="AH29" s="2">
        <v>200</v>
      </c>
      <c r="AI29" s="2"/>
      <c r="AJ29" s="2">
        <v>-200</v>
      </c>
      <c r="AK29" s="2"/>
      <c r="AL29" s="2">
        <v>190</v>
      </c>
      <c r="AM29" s="2">
        <v>190</v>
      </c>
      <c r="AN29" s="2">
        <v>190</v>
      </c>
      <c r="AO29" s="2">
        <v>190</v>
      </c>
      <c r="AP29" s="2"/>
      <c r="AQ29" s="2">
        <v>190</v>
      </c>
      <c r="AR29" s="2">
        <v>-230</v>
      </c>
      <c r="AS29" s="2">
        <v>170</v>
      </c>
      <c r="AT29" s="2"/>
      <c r="AU29" s="2"/>
      <c r="AV29" s="2"/>
      <c r="AW29" s="2"/>
      <c r="AX29" s="2"/>
      <c r="AY29" s="2"/>
      <c r="AZ29" s="2"/>
      <c r="BA29" s="2">
        <v>-200</v>
      </c>
      <c r="BB29" s="2">
        <v>-200</v>
      </c>
      <c r="BC29" s="2">
        <v>-260</v>
      </c>
      <c r="BD29" s="2">
        <v>-260</v>
      </c>
      <c r="BE29" s="2"/>
      <c r="BF29" s="2"/>
      <c r="BG29" s="2"/>
      <c r="BH29" s="2"/>
      <c r="BI29" s="2"/>
      <c r="BJ29" s="2">
        <v>105</v>
      </c>
      <c r="BK29" s="2">
        <v>-100</v>
      </c>
      <c r="BL29" s="2"/>
      <c r="BM29" s="2">
        <v>-100</v>
      </c>
      <c r="BN29" s="2">
        <v>-100</v>
      </c>
      <c r="BO29" s="2"/>
      <c r="BP29" s="2"/>
      <c r="BQ29" s="2"/>
      <c r="BR29" s="2"/>
      <c r="BS29" s="2">
        <v>165</v>
      </c>
      <c r="BT29" s="2">
        <v>-100</v>
      </c>
      <c r="BU29" s="2"/>
      <c r="BV29" s="2"/>
      <c r="BW29" s="2"/>
      <c r="BX29" s="2">
        <v>330</v>
      </c>
      <c r="BY29" s="2">
        <v>-100</v>
      </c>
      <c r="BZ29" s="2"/>
      <c r="CA29" s="2"/>
      <c r="CB29" s="2">
        <v>70</v>
      </c>
      <c r="CC29" s="2"/>
      <c r="CD29" s="2"/>
      <c r="CE29" s="2"/>
      <c r="CF29" s="2">
        <v>-100</v>
      </c>
      <c r="CG29" s="2">
        <v>190</v>
      </c>
      <c r="CH29" s="2">
        <v>90</v>
      </c>
      <c r="CI29" s="2"/>
    </row>
    <row r="30" spans="1:87" x14ac:dyDescent="0.25">
      <c r="A30" s="2" t="s">
        <v>233</v>
      </c>
      <c r="B30" s="1" t="s">
        <v>234</v>
      </c>
      <c r="C30" s="2">
        <v>-5</v>
      </c>
      <c r="D30" s="2">
        <v>-7</v>
      </c>
      <c r="E30" s="2">
        <v>-4</v>
      </c>
      <c r="F30" s="2">
        <v>-5</v>
      </c>
      <c r="G30" s="2">
        <v>-2</v>
      </c>
      <c r="H30" s="2">
        <v>-2</v>
      </c>
      <c r="I30" s="2">
        <v>-5</v>
      </c>
      <c r="J30" s="2">
        <v>-4</v>
      </c>
      <c r="K30" s="2">
        <v>-4</v>
      </c>
      <c r="L30" s="2">
        <v>-5</v>
      </c>
      <c r="M30" s="2">
        <v>-100</v>
      </c>
      <c r="N30" s="2">
        <v>-100</v>
      </c>
      <c r="O30" s="2">
        <v>-100</v>
      </c>
      <c r="P30" s="2">
        <v>-100</v>
      </c>
      <c r="Q30" s="2">
        <v>-5</v>
      </c>
      <c r="R30" s="2">
        <v>-5</v>
      </c>
      <c r="S30" s="2">
        <v>-5</v>
      </c>
      <c r="T30" s="2">
        <v>-5</v>
      </c>
      <c r="U30" s="1">
        <v>-5</v>
      </c>
      <c r="V30" s="1">
        <v>-5</v>
      </c>
      <c r="W30" s="2">
        <v>-2</v>
      </c>
      <c r="X30" s="2">
        <v>-2</v>
      </c>
      <c r="Y30" s="1">
        <v>-2</v>
      </c>
      <c r="Z30" s="1">
        <v>-2</v>
      </c>
      <c r="AA30" s="1">
        <v>-3</v>
      </c>
      <c r="AB30" s="2">
        <v>-7</v>
      </c>
      <c r="AC30" s="2">
        <v>-4</v>
      </c>
      <c r="AD30" s="2">
        <v>-4</v>
      </c>
      <c r="AE30" s="2">
        <v>-5</v>
      </c>
      <c r="AF30" s="2">
        <v>-5</v>
      </c>
      <c r="AG30" s="2">
        <v>-4</v>
      </c>
      <c r="AH30" s="2">
        <v>-2</v>
      </c>
      <c r="AI30" s="2">
        <v>-4</v>
      </c>
      <c r="AJ30" s="2">
        <v>-5</v>
      </c>
      <c r="AK30" s="2">
        <v>-4</v>
      </c>
      <c r="AL30" s="2">
        <v>-4</v>
      </c>
      <c r="AM30" s="2">
        <v>-4</v>
      </c>
      <c r="AN30" s="2">
        <v>-4</v>
      </c>
      <c r="AO30" s="2">
        <v>-4</v>
      </c>
      <c r="AP30" s="2">
        <v>-100</v>
      </c>
      <c r="AQ30" s="2">
        <v>-4</v>
      </c>
      <c r="AR30" s="2">
        <v>-5</v>
      </c>
      <c r="AS30" s="2">
        <v>-2</v>
      </c>
      <c r="AT30" s="2">
        <v>-50</v>
      </c>
      <c r="AU30" s="2">
        <v>-50</v>
      </c>
      <c r="AV30" s="2">
        <v>-50</v>
      </c>
      <c r="AW30" s="2">
        <v>-5</v>
      </c>
      <c r="AX30" s="2">
        <v>-5</v>
      </c>
      <c r="AY30" s="2">
        <v>-5</v>
      </c>
      <c r="AZ30" s="2">
        <v>-5</v>
      </c>
      <c r="BA30" s="2">
        <v>-2</v>
      </c>
      <c r="BB30" s="2">
        <v>-2</v>
      </c>
      <c r="BC30" s="2">
        <v>-4</v>
      </c>
      <c r="BD30" s="2">
        <v>-6</v>
      </c>
      <c r="BE30" s="2">
        <v>-50</v>
      </c>
      <c r="BF30" s="2">
        <v>-50</v>
      </c>
      <c r="BG30" s="2">
        <v>-50</v>
      </c>
      <c r="BH30" s="2">
        <v>-2</v>
      </c>
      <c r="BI30" s="2">
        <v>-2</v>
      </c>
      <c r="BJ30" s="2">
        <v>-3</v>
      </c>
      <c r="BK30" s="2">
        <v>-100</v>
      </c>
      <c r="BL30" s="2">
        <v>-4</v>
      </c>
      <c r="BM30" s="2">
        <v>-100</v>
      </c>
      <c r="BN30" s="2">
        <v>-100</v>
      </c>
      <c r="BO30" s="2">
        <v>-100</v>
      </c>
      <c r="BP30" s="2">
        <v>-2</v>
      </c>
      <c r="BQ30" s="2">
        <v>-2</v>
      </c>
      <c r="BR30" s="2">
        <v>-100</v>
      </c>
      <c r="BS30" s="2">
        <v>-5</v>
      </c>
      <c r="BT30" s="2">
        <v>-100</v>
      </c>
      <c r="BU30" s="2">
        <v>-5</v>
      </c>
      <c r="BV30" s="2">
        <v>-5</v>
      </c>
      <c r="BW30" s="2">
        <v>-5</v>
      </c>
      <c r="BX30" s="2">
        <v>-3</v>
      </c>
      <c r="BY30" s="2">
        <v>-100</v>
      </c>
      <c r="BZ30" s="2">
        <v>-4</v>
      </c>
      <c r="CA30" s="2">
        <v>-5</v>
      </c>
      <c r="CB30" s="2">
        <v>-3</v>
      </c>
      <c r="CC30" s="2">
        <v>-2</v>
      </c>
      <c r="CD30" s="2">
        <v>-5</v>
      </c>
      <c r="CE30" s="2">
        <v>-7</v>
      </c>
      <c r="CF30" s="2">
        <v>-100</v>
      </c>
      <c r="CG30" s="2">
        <v>-2</v>
      </c>
      <c r="CH30" s="2">
        <v>-3</v>
      </c>
      <c r="CI30" s="2">
        <v>-2</v>
      </c>
    </row>
    <row r="31" spans="1:87" ht="75" x14ac:dyDescent="0.25">
      <c r="A31" s="2" t="s">
        <v>235</v>
      </c>
      <c r="B31" s="1" t="s">
        <v>236</v>
      </c>
      <c r="C31" s="2">
        <v>2</v>
      </c>
      <c r="D31" s="2">
        <v>2</v>
      </c>
      <c r="E31" s="2">
        <v>2</v>
      </c>
      <c r="F31" s="2">
        <v>2</v>
      </c>
      <c r="G31" s="2">
        <v>1</v>
      </c>
      <c r="H31" s="2">
        <v>1</v>
      </c>
      <c r="I31" s="2">
        <v>1</v>
      </c>
      <c r="J31" s="2">
        <v>1</v>
      </c>
      <c r="K31" s="2">
        <v>1</v>
      </c>
      <c r="L31" s="2">
        <v>1</v>
      </c>
      <c r="M31" s="2">
        <v>2</v>
      </c>
      <c r="N31" s="2">
        <v>2</v>
      </c>
      <c r="O31" s="2">
        <v>2</v>
      </c>
      <c r="P31" s="2">
        <v>2</v>
      </c>
      <c r="Q31" s="2">
        <v>2</v>
      </c>
      <c r="R31" s="2">
        <v>2</v>
      </c>
      <c r="S31" s="2">
        <v>2</v>
      </c>
      <c r="T31" s="2">
        <v>2</v>
      </c>
      <c r="U31" s="1">
        <v>1</v>
      </c>
      <c r="V31" s="1">
        <v>1</v>
      </c>
      <c r="W31" s="2">
        <v>1</v>
      </c>
      <c r="X31" s="2">
        <v>1</v>
      </c>
      <c r="Y31" s="1">
        <v>1</v>
      </c>
      <c r="Z31" s="1">
        <v>1</v>
      </c>
      <c r="AA31" s="1">
        <v>1</v>
      </c>
      <c r="AB31" s="2">
        <v>1</v>
      </c>
      <c r="AC31" s="2">
        <v>1</v>
      </c>
      <c r="AD31" s="2">
        <v>1</v>
      </c>
      <c r="AE31" s="2">
        <v>1</v>
      </c>
      <c r="AF31" s="2">
        <v>1</v>
      </c>
      <c r="AG31" s="2">
        <v>1</v>
      </c>
      <c r="AH31" s="2">
        <v>1</v>
      </c>
      <c r="AI31" s="2">
        <v>1</v>
      </c>
      <c r="AJ31" s="2">
        <v>1</v>
      </c>
      <c r="AK31" s="2">
        <v>1</v>
      </c>
      <c r="AL31" s="2">
        <v>1</v>
      </c>
      <c r="AM31" s="2">
        <v>1</v>
      </c>
      <c r="AN31" s="2">
        <v>1</v>
      </c>
      <c r="AO31" s="2">
        <v>1</v>
      </c>
      <c r="AP31" s="2">
        <v>2</v>
      </c>
      <c r="AQ31" s="2">
        <v>1</v>
      </c>
      <c r="AR31" s="2">
        <v>2</v>
      </c>
      <c r="AS31" s="2">
        <v>1</v>
      </c>
      <c r="AT31" s="2">
        <v>2</v>
      </c>
      <c r="AU31" s="2">
        <v>2</v>
      </c>
      <c r="AV31" s="2">
        <v>2</v>
      </c>
      <c r="AW31" s="2">
        <v>1</v>
      </c>
      <c r="AX31" s="2">
        <v>1</v>
      </c>
      <c r="AY31" s="2">
        <v>1</v>
      </c>
      <c r="AZ31" s="2">
        <v>2</v>
      </c>
      <c r="BA31" s="2">
        <v>0</v>
      </c>
      <c r="BB31" s="2">
        <v>0</v>
      </c>
      <c r="BC31" s="2">
        <v>0</v>
      </c>
      <c r="BD31" s="2">
        <v>0</v>
      </c>
      <c r="BE31" s="2">
        <v>1</v>
      </c>
      <c r="BF31" s="2">
        <v>1</v>
      </c>
      <c r="BG31" s="2">
        <v>1</v>
      </c>
      <c r="BH31" s="2">
        <v>1</v>
      </c>
      <c r="BI31" s="2">
        <v>1</v>
      </c>
      <c r="BJ31" s="2">
        <v>1</v>
      </c>
      <c r="BK31" s="2">
        <v>1</v>
      </c>
      <c r="BL31" s="2">
        <v>1</v>
      </c>
      <c r="BM31" s="2">
        <v>1</v>
      </c>
      <c r="BN31" s="2">
        <v>1</v>
      </c>
      <c r="BO31" s="2">
        <v>2</v>
      </c>
      <c r="BP31" s="2">
        <v>1</v>
      </c>
      <c r="BQ31" s="2">
        <v>1</v>
      </c>
      <c r="BR31" s="2">
        <v>2</v>
      </c>
      <c r="BS31" s="2">
        <v>1</v>
      </c>
      <c r="BT31" s="2">
        <v>1</v>
      </c>
      <c r="BU31" s="2">
        <v>1</v>
      </c>
      <c r="BV31" s="2">
        <v>1</v>
      </c>
      <c r="BW31" s="2">
        <v>1</v>
      </c>
      <c r="BX31" s="2">
        <v>1</v>
      </c>
      <c r="BY31" s="2">
        <v>1</v>
      </c>
      <c r="BZ31" s="2">
        <v>1</v>
      </c>
      <c r="CA31" s="2">
        <v>1</v>
      </c>
      <c r="CB31" s="2">
        <v>1</v>
      </c>
      <c r="CC31" s="2">
        <v>1</v>
      </c>
      <c r="CD31" s="2">
        <v>1</v>
      </c>
      <c r="CE31" s="2">
        <v>2</v>
      </c>
      <c r="CF31" s="2">
        <v>1</v>
      </c>
      <c r="CG31" s="2">
        <v>1</v>
      </c>
      <c r="CH31" s="2">
        <v>1</v>
      </c>
      <c r="CI31" s="2">
        <v>1</v>
      </c>
    </row>
    <row r="32" spans="1:87" x14ac:dyDescent="0.25">
      <c r="A32" s="2" t="s">
        <v>237</v>
      </c>
      <c r="B32" s="1"/>
      <c r="C32" s="2"/>
      <c r="D32" s="2"/>
      <c r="E32" s="2"/>
      <c r="F32" s="2"/>
      <c r="G32" s="2"/>
      <c r="H32" s="2"/>
      <c r="I32" s="2"/>
      <c r="J32" s="2"/>
      <c r="K32" s="2"/>
      <c r="L32" s="2"/>
      <c r="M32" s="2"/>
      <c r="N32" s="2"/>
      <c r="O32" s="2"/>
      <c r="P32" s="2"/>
      <c r="Q32" s="2"/>
      <c r="R32" s="2"/>
      <c r="S32" s="2"/>
      <c r="T32" s="2"/>
      <c r="U32" s="1"/>
      <c r="V32" s="1"/>
      <c r="W32" s="2"/>
      <c r="X32" s="2"/>
      <c r="Y32" s="1"/>
      <c r="Z32" s="1"/>
      <c r="AA32" s="1"/>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row>
    <row r="33" spans="1:87" x14ac:dyDescent="0.25">
      <c r="A33" s="2" t="s">
        <v>238</v>
      </c>
      <c r="B33" s="1"/>
      <c r="C33" s="2">
        <v>60</v>
      </c>
      <c r="D33" s="2">
        <v>60</v>
      </c>
      <c r="E33" s="2">
        <v>60</v>
      </c>
      <c r="F33" s="2">
        <v>60</v>
      </c>
      <c r="G33" s="2">
        <v>67</v>
      </c>
      <c r="H33" s="2">
        <v>67</v>
      </c>
      <c r="I33" s="2">
        <v>67</v>
      </c>
      <c r="J33" s="2">
        <v>67</v>
      </c>
      <c r="K33" s="2">
        <v>67</v>
      </c>
      <c r="L33" s="2">
        <v>67</v>
      </c>
      <c r="M33" s="2">
        <v>63</v>
      </c>
      <c r="N33" s="2">
        <v>63</v>
      </c>
      <c r="O33" s="2">
        <v>65</v>
      </c>
      <c r="P33" s="2">
        <v>65</v>
      </c>
      <c r="Q33" s="2">
        <v>40</v>
      </c>
      <c r="R33" s="2">
        <v>40</v>
      </c>
      <c r="S33" s="2">
        <v>40</v>
      </c>
      <c r="T33" s="2">
        <v>40</v>
      </c>
      <c r="U33" s="1">
        <v>60</v>
      </c>
      <c r="V33" s="1">
        <v>65</v>
      </c>
      <c r="W33" s="2">
        <v>72</v>
      </c>
      <c r="X33" s="2">
        <v>72</v>
      </c>
      <c r="Y33" s="1">
        <v>72</v>
      </c>
      <c r="Z33" s="1">
        <v>72</v>
      </c>
      <c r="AA33" s="1">
        <v>65</v>
      </c>
      <c r="AB33" s="2">
        <v>60</v>
      </c>
      <c r="AC33" s="2">
        <v>63</v>
      </c>
      <c r="AD33" s="2">
        <v>63</v>
      </c>
      <c r="AE33" s="2">
        <v>70</v>
      </c>
      <c r="AF33" s="2">
        <v>70</v>
      </c>
      <c r="AG33" s="2">
        <v>67</v>
      </c>
      <c r="AH33" s="2">
        <v>65</v>
      </c>
      <c r="AI33" s="2">
        <v>60</v>
      </c>
      <c r="AJ33" s="2">
        <v>65</v>
      </c>
      <c r="AK33" s="2">
        <v>58</v>
      </c>
      <c r="AL33" s="2">
        <v>58</v>
      </c>
      <c r="AM33" s="2">
        <v>58</v>
      </c>
      <c r="AN33" s="2">
        <v>58</v>
      </c>
      <c r="AO33" s="2">
        <v>58</v>
      </c>
      <c r="AP33" s="2">
        <v>58</v>
      </c>
      <c r="AQ33" s="2">
        <v>58</v>
      </c>
      <c r="AR33" s="2">
        <v>40</v>
      </c>
      <c r="AS33" s="2">
        <v>65</v>
      </c>
      <c r="AT33" s="2">
        <v>77</v>
      </c>
      <c r="AU33" s="2">
        <v>70</v>
      </c>
      <c r="AV33" s="2">
        <v>40</v>
      </c>
      <c r="AW33" s="2">
        <v>49</v>
      </c>
      <c r="AX33" s="2">
        <v>49</v>
      </c>
      <c r="AY33" s="2">
        <v>49</v>
      </c>
      <c r="AZ33" s="2">
        <v>70</v>
      </c>
      <c r="BA33" s="2">
        <v>30</v>
      </c>
      <c r="BB33" s="2">
        <v>30</v>
      </c>
      <c r="BC33" s="2">
        <v>60</v>
      </c>
      <c r="BD33" s="2">
        <v>65</v>
      </c>
      <c r="BE33" s="2"/>
      <c r="BF33" s="2"/>
      <c r="BG33" s="2"/>
      <c r="BH33" s="2">
        <v>67</v>
      </c>
      <c r="BI33" s="2">
        <v>72</v>
      </c>
      <c r="BJ33" s="2">
        <v>63</v>
      </c>
      <c r="BK33" s="2">
        <v>65</v>
      </c>
      <c r="BL33" s="2">
        <v>60</v>
      </c>
      <c r="BM33" s="2">
        <v>65</v>
      </c>
      <c r="BN33" s="2">
        <v>65</v>
      </c>
      <c r="BO33" s="2">
        <v>63</v>
      </c>
      <c r="BP33" s="2">
        <v>67</v>
      </c>
      <c r="BQ33" s="2">
        <v>67</v>
      </c>
      <c r="BR33" s="2">
        <v>63</v>
      </c>
      <c r="BS33" s="2">
        <v>70</v>
      </c>
      <c r="BT33" s="2">
        <v>65</v>
      </c>
      <c r="BU33" s="2">
        <v>72</v>
      </c>
      <c r="BV33" s="2">
        <v>72</v>
      </c>
      <c r="BW33" s="2">
        <v>72</v>
      </c>
      <c r="BX33" s="2">
        <v>65</v>
      </c>
      <c r="BY33" s="2">
        <v>65</v>
      </c>
      <c r="BZ33" s="2">
        <v>67</v>
      </c>
      <c r="CA33" s="2">
        <v>67</v>
      </c>
      <c r="CB33" s="2">
        <v>63</v>
      </c>
      <c r="CC33" s="2">
        <v>67</v>
      </c>
      <c r="CD33" s="2">
        <v>72</v>
      </c>
      <c r="CE33" s="2">
        <v>60</v>
      </c>
      <c r="CF33" s="2">
        <v>65</v>
      </c>
      <c r="CG33" s="2">
        <v>72</v>
      </c>
      <c r="CH33" s="2">
        <v>63</v>
      </c>
      <c r="CI33" s="2">
        <v>67</v>
      </c>
    </row>
    <row r="34" spans="1:87" x14ac:dyDescent="0.25">
      <c r="A34" s="2" t="s">
        <v>239</v>
      </c>
      <c r="B34" s="1"/>
      <c r="C34" s="2">
        <v>68</v>
      </c>
      <c r="D34" s="2">
        <v>68</v>
      </c>
      <c r="E34" s="2">
        <v>68</v>
      </c>
      <c r="F34" s="2">
        <v>68</v>
      </c>
      <c r="G34" s="2">
        <v>75</v>
      </c>
      <c r="H34" s="2">
        <v>75</v>
      </c>
      <c r="I34" s="2">
        <v>75</v>
      </c>
      <c r="J34" s="2">
        <v>75</v>
      </c>
      <c r="K34" s="2">
        <v>75</v>
      </c>
      <c r="L34" s="2">
        <v>75</v>
      </c>
      <c r="M34" s="2">
        <v>75</v>
      </c>
      <c r="N34" s="2">
        <v>75</v>
      </c>
      <c r="O34" s="2">
        <v>75</v>
      </c>
      <c r="P34" s="2">
        <v>75</v>
      </c>
      <c r="Q34" s="2">
        <v>70</v>
      </c>
      <c r="R34" s="2">
        <v>70</v>
      </c>
      <c r="S34" s="2">
        <v>70</v>
      </c>
      <c r="T34" s="2">
        <v>70</v>
      </c>
      <c r="U34" s="1">
        <v>68</v>
      </c>
      <c r="V34" s="1">
        <v>72</v>
      </c>
      <c r="W34" s="2">
        <v>80</v>
      </c>
      <c r="X34" s="2">
        <v>80</v>
      </c>
      <c r="Y34" s="1">
        <v>80</v>
      </c>
      <c r="Z34" s="1">
        <v>80</v>
      </c>
      <c r="AA34" s="1">
        <v>72</v>
      </c>
      <c r="AB34" s="2">
        <v>68</v>
      </c>
      <c r="AC34" s="2">
        <v>70</v>
      </c>
      <c r="AD34" s="2">
        <v>70</v>
      </c>
      <c r="AE34" s="2">
        <v>76</v>
      </c>
      <c r="AF34" s="2">
        <v>76</v>
      </c>
      <c r="AG34" s="2">
        <v>74</v>
      </c>
      <c r="AH34" s="2">
        <v>72</v>
      </c>
      <c r="AI34" s="2">
        <v>68</v>
      </c>
      <c r="AJ34" s="2">
        <v>72</v>
      </c>
      <c r="AK34" s="2">
        <v>72</v>
      </c>
      <c r="AL34" s="2">
        <v>72</v>
      </c>
      <c r="AM34" s="2">
        <v>72</v>
      </c>
      <c r="AN34" s="2">
        <v>72</v>
      </c>
      <c r="AO34" s="2">
        <v>72</v>
      </c>
      <c r="AP34" s="2">
        <v>72</v>
      </c>
      <c r="AQ34" s="2">
        <v>72</v>
      </c>
      <c r="AR34" s="2">
        <v>70</v>
      </c>
      <c r="AS34" s="2">
        <v>72</v>
      </c>
      <c r="AT34" s="2">
        <v>86</v>
      </c>
      <c r="AU34" s="2">
        <v>76</v>
      </c>
      <c r="AV34" s="2">
        <v>70</v>
      </c>
      <c r="AW34" s="2">
        <v>69</v>
      </c>
      <c r="AX34" s="2">
        <v>69</v>
      </c>
      <c r="AY34" s="2">
        <v>69</v>
      </c>
      <c r="AZ34" s="2">
        <v>76</v>
      </c>
      <c r="BA34" s="2">
        <v>40</v>
      </c>
      <c r="BB34" s="2">
        <v>40</v>
      </c>
      <c r="BC34" s="2">
        <v>68</v>
      </c>
      <c r="BD34" s="2">
        <v>72</v>
      </c>
      <c r="BE34" s="2"/>
      <c r="BF34" s="2"/>
      <c r="BG34" s="2"/>
      <c r="BH34" s="2">
        <v>75</v>
      </c>
      <c r="BI34" s="2">
        <v>80</v>
      </c>
      <c r="BJ34" s="2">
        <v>75</v>
      </c>
      <c r="BK34" s="2">
        <v>72</v>
      </c>
      <c r="BL34" s="2">
        <v>68</v>
      </c>
      <c r="BM34" s="2">
        <v>72</v>
      </c>
      <c r="BN34" s="2">
        <v>72</v>
      </c>
      <c r="BO34" s="2">
        <v>75</v>
      </c>
      <c r="BP34" s="2">
        <v>75</v>
      </c>
      <c r="BQ34" s="2">
        <v>75</v>
      </c>
      <c r="BR34" s="2">
        <v>75</v>
      </c>
      <c r="BS34" s="2">
        <v>76</v>
      </c>
      <c r="BT34" s="2">
        <v>72</v>
      </c>
      <c r="BU34" s="2">
        <v>80</v>
      </c>
      <c r="BV34" s="2">
        <v>80</v>
      </c>
      <c r="BW34" s="2">
        <v>80</v>
      </c>
      <c r="BX34" s="2">
        <v>72</v>
      </c>
      <c r="BY34" s="2">
        <v>72</v>
      </c>
      <c r="BZ34" s="2">
        <v>75</v>
      </c>
      <c r="CA34" s="2">
        <v>75</v>
      </c>
      <c r="CB34" s="2">
        <v>75</v>
      </c>
      <c r="CC34" s="2">
        <v>75</v>
      </c>
      <c r="CD34" s="2">
        <v>80</v>
      </c>
      <c r="CE34" s="2">
        <v>68</v>
      </c>
      <c r="CF34" s="2">
        <v>72</v>
      </c>
      <c r="CG34" s="2">
        <v>80</v>
      </c>
      <c r="CH34" s="2">
        <v>75</v>
      </c>
      <c r="CI34" s="2">
        <v>75</v>
      </c>
    </row>
    <row r="35" spans="1:87" x14ac:dyDescent="0.25">
      <c r="A35" s="2" t="s">
        <v>240</v>
      </c>
      <c r="B35" s="1"/>
      <c r="C35" s="2">
        <v>77</v>
      </c>
      <c r="D35" s="2">
        <v>77</v>
      </c>
      <c r="E35" s="2">
        <v>77</v>
      </c>
      <c r="F35" s="2">
        <v>77</v>
      </c>
      <c r="G35" s="2">
        <v>85</v>
      </c>
      <c r="H35" s="2">
        <v>85</v>
      </c>
      <c r="I35" s="2">
        <v>85</v>
      </c>
      <c r="J35" s="2">
        <v>85</v>
      </c>
      <c r="K35" s="2">
        <v>85</v>
      </c>
      <c r="L35" s="2">
        <v>85</v>
      </c>
      <c r="M35" s="2">
        <v>85</v>
      </c>
      <c r="N35" s="2">
        <v>85</v>
      </c>
      <c r="O35" s="2">
        <v>85</v>
      </c>
      <c r="P35" s="2">
        <v>85</v>
      </c>
      <c r="Q35" s="2">
        <v>82</v>
      </c>
      <c r="R35" s="2">
        <v>82</v>
      </c>
      <c r="S35" s="2">
        <v>82</v>
      </c>
      <c r="T35" s="2">
        <v>82</v>
      </c>
      <c r="U35" s="1">
        <v>70</v>
      </c>
      <c r="V35" s="1">
        <v>82</v>
      </c>
      <c r="W35" s="2">
        <v>88</v>
      </c>
      <c r="X35" s="2">
        <v>88</v>
      </c>
      <c r="Y35" s="1">
        <v>88</v>
      </c>
      <c r="Z35" s="1">
        <v>88</v>
      </c>
      <c r="AA35" s="1">
        <v>82</v>
      </c>
      <c r="AB35" s="2">
        <v>77</v>
      </c>
      <c r="AC35" s="2">
        <v>82</v>
      </c>
      <c r="AD35" s="2">
        <v>82</v>
      </c>
      <c r="AE35" s="2">
        <v>88</v>
      </c>
      <c r="AF35" s="2">
        <v>88</v>
      </c>
      <c r="AG35" s="2">
        <v>86</v>
      </c>
      <c r="AH35" s="2">
        <v>82</v>
      </c>
      <c r="AI35" s="2">
        <v>77</v>
      </c>
      <c r="AJ35" s="2">
        <v>82</v>
      </c>
      <c r="AK35" s="2">
        <v>83</v>
      </c>
      <c r="AL35" s="2">
        <v>83</v>
      </c>
      <c r="AM35" s="2">
        <v>83</v>
      </c>
      <c r="AN35" s="2">
        <v>83</v>
      </c>
      <c r="AO35" s="2">
        <v>83</v>
      </c>
      <c r="AP35" s="2">
        <v>83</v>
      </c>
      <c r="AQ35" s="2">
        <v>83</v>
      </c>
      <c r="AR35" s="2">
        <v>82</v>
      </c>
      <c r="AS35" s="2">
        <v>82</v>
      </c>
      <c r="AT35" s="2">
        <v>92</v>
      </c>
      <c r="AU35" s="2">
        <v>88</v>
      </c>
      <c r="AV35" s="2">
        <v>82</v>
      </c>
      <c r="AW35" s="2">
        <v>81</v>
      </c>
      <c r="AX35" s="2">
        <v>81</v>
      </c>
      <c r="AY35" s="2">
        <v>81</v>
      </c>
      <c r="AZ35" s="2">
        <v>88</v>
      </c>
      <c r="BA35" s="2">
        <v>50</v>
      </c>
      <c r="BB35" s="2">
        <v>50</v>
      </c>
      <c r="BC35" s="2">
        <v>70</v>
      </c>
      <c r="BD35" s="2">
        <v>82</v>
      </c>
      <c r="BE35" s="2"/>
      <c r="BF35" s="2"/>
      <c r="BG35" s="2"/>
      <c r="BH35" s="2">
        <v>85</v>
      </c>
      <c r="BI35" s="2">
        <v>88</v>
      </c>
      <c r="BJ35" s="2">
        <v>85</v>
      </c>
      <c r="BK35" s="2">
        <v>82</v>
      </c>
      <c r="BL35" s="2">
        <v>77</v>
      </c>
      <c r="BM35" s="2">
        <v>82</v>
      </c>
      <c r="BN35" s="2">
        <v>82</v>
      </c>
      <c r="BO35" s="2">
        <v>85</v>
      </c>
      <c r="BP35" s="2">
        <v>85</v>
      </c>
      <c r="BQ35" s="2">
        <v>85</v>
      </c>
      <c r="BR35" s="2">
        <v>85</v>
      </c>
      <c r="BS35" s="2">
        <v>88</v>
      </c>
      <c r="BT35" s="2">
        <v>82</v>
      </c>
      <c r="BU35" s="2">
        <v>88</v>
      </c>
      <c r="BV35" s="2">
        <v>88</v>
      </c>
      <c r="BW35" s="2">
        <v>88</v>
      </c>
      <c r="BX35" s="2">
        <v>82</v>
      </c>
      <c r="BY35" s="2">
        <v>82</v>
      </c>
      <c r="BZ35" s="2">
        <v>85</v>
      </c>
      <c r="CA35" s="2">
        <v>85</v>
      </c>
      <c r="CB35" s="2">
        <v>85</v>
      </c>
      <c r="CC35" s="2">
        <v>85</v>
      </c>
      <c r="CD35" s="2">
        <v>88</v>
      </c>
      <c r="CE35" s="2">
        <v>77</v>
      </c>
      <c r="CF35" s="2">
        <v>82</v>
      </c>
      <c r="CG35" s="2">
        <v>88</v>
      </c>
      <c r="CH35" s="2">
        <v>85</v>
      </c>
      <c r="CI35" s="2">
        <v>85</v>
      </c>
    </row>
    <row r="36" spans="1:87" x14ac:dyDescent="0.25">
      <c r="B36" s="10"/>
    </row>
    <row r="37" spans="1:87" x14ac:dyDescent="0.25">
      <c r="B37" s="10"/>
    </row>
    <row r="38" spans="1:87" x14ac:dyDescent="0.25">
      <c r="A38" t="s">
        <v>241</v>
      </c>
      <c r="B38" s="10"/>
    </row>
    <row r="39" spans="1:87" x14ac:dyDescent="0.25">
      <c r="A39" t="s">
        <v>242</v>
      </c>
      <c r="B39" s="10"/>
    </row>
    <row r="40" spans="1:87" x14ac:dyDescent="0.25">
      <c r="A40" t="s">
        <v>243</v>
      </c>
      <c r="B40" s="10"/>
    </row>
    <row r="41" spans="1:87" x14ac:dyDescent="0.25">
      <c r="A41" t="s">
        <v>244</v>
      </c>
      <c r="B41" s="10"/>
    </row>
    <row r="42" spans="1:87" x14ac:dyDescent="0.25">
      <c r="A42" t="s">
        <v>245</v>
      </c>
      <c r="B42" s="10"/>
    </row>
    <row r="43" spans="1:87" x14ac:dyDescent="0.25">
      <c r="A43" t="s">
        <v>246</v>
      </c>
      <c r="B43" s="10"/>
      <c r="AW43" t="s">
        <v>247</v>
      </c>
    </row>
    <row r="44" spans="1:87" x14ac:dyDescent="0.25">
      <c r="B44" s="10"/>
      <c r="D44" t="s">
        <v>248</v>
      </c>
      <c r="E44" t="s">
        <v>249</v>
      </c>
      <c r="F44" t="s">
        <v>249</v>
      </c>
    </row>
    <row r="45" spans="1:87" x14ac:dyDescent="0.25">
      <c r="B45" s="10"/>
    </row>
    <row r="46" spans="1:87" x14ac:dyDescent="0.25">
      <c r="B46" s="10"/>
      <c r="D46" t="s">
        <v>250</v>
      </c>
    </row>
    <row r="47" spans="1:87" x14ac:dyDescent="0.25">
      <c r="B47" s="10"/>
      <c r="E47" t="s">
        <v>250</v>
      </c>
      <c r="L47" t="s">
        <v>251</v>
      </c>
    </row>
    <row r="48" spans="1:87" x14ac:dyDescent="0.25">
      <c r="B48" s="10"/>
      <c r="D48" t="s">
        <v>252</v>
      </c>
      <c r="L48" t="s">
        <v>253</v>
      </c>
    </row>
    <row r="49" spans="1:87" x14ac:dyDescent="0.25">
      <c r="B49" s="10"/>
      <c r="D49" t="s">
        <v>254</v>
      </c>
    </row>
    <row r="50" spans="1:87" x14ac:dyDescent="0.25">
      <c r="B50" s="10"/>
    </row>
    <row r="51" spans="1:87" x14ac:dyDescent="0.25">
      <c r="A51" s="2" t="s">
        <v>429</v>
      </c>
      <c r="B51" s="1" t="s">
        <v>22</v>
      </c>
      <c r="C51" s="2">
        <f t="shared" ref="C51:AH51" si="0">ABS(C5)</f>
        <v>1</v>
      </c>
      <c r="D51" s="2">
        <f t="shared" si="0"/>
        <v>2</v>
      </c>
      <c r="E51" s="2">
        <f t="shared" si="0"/>
        <v>3</v>
      </c>
      <c r="F51" s="2">
        <f t="shared" si="0"/>
        <v>4</v>
      </c>
      <c r="G51" s="2">
        <f t="shared" si="0"/>
        <v>5</v>
      </c>
      <c r="H51" s="2">
        <f t="shared" si="0"/>
        <v>6</v>
      </c>
      <c r="I51" s="2">
        <f t="shared" si="0"/>
        <v>7</v>
      </c>
      <c r="J51" s="2">
        <f t="shared" si="0"/>
        <v>8</v>
      </c>
      <c r="K51" s="2">
        <f t="shared" si="0"/>
        <v>9</v>
      </c>
      <c r="L51" s="2">
        <f t="shared" si="0"/>
        <v>10</v>
      </c>
      <c r="M51" s="2">
        <f t="shared" si="0"/>
        <v>11</v>
      </c>
      <c r="N51" s="2">
        <f t="shared" si="0"/>
        <v>12</v>
      </c>
      <c r="O51" s="2">
        <f t="shared" si="0"/>
        <v>13</v>
      </c>
      <c r="P51" s="2">
        <f t="shared" si="0"/>
        <v>14</v>
      </c>
      <c r="Q51" s="2">
        <f t="shared" si="0"/>
        <v>15</v>
      </c>
      <c r="R51" s="2">
        <f t="shared" si="0"/>
        <v>16</v>
      </c>
      <c r="S51" s="2">
        <f t="shared" si="0"/>
        <v>17</v>
      </c>
      <c r="T51" s="2">
        <f t="shared" si="0"/>
        <v>18</v>
      </c>
      <c r="U51" s="2">
        <f t="shared" si="0"/>
        <v>19</v>
      </c>
      <c r="V51" s="2">
        <f t="shared" si="0"/>
        <v>20</v>
      </c>
      <c r="W51" s="2">
        <f t="shared" si="0"/>
        <v>21</v>
      </c>
      <c r="X51" s="2">
        <f t="shared" si="0"/>
        <v>22</v>
      </c>
      <c r="Y51" s="2">
        <f t="shared" si="0"/>
        <v>23</v>
      </c>
      <c r="Z51" s="2">
        <f t="shared" si="0"/>
        <v>24</v>
      </c>
      <c r="AA51" s="2">
        <f t="shared" si="0"/>
        <v>25</v>
      </c>
      <c r="AB51" s="2">
        <f t="shared" si="0"/>
        <v>26</v>
      </c>
      <c r="AC51" s="2">
        <f t="shared" si="0"/>
        <v>27</v>
      </c>
      <c r="AD51" s="2">
        <f t="shared" si="0"/>
        <v>28</v>
      </c>
      <c r="AE51" s="2">
        <f t="shared" si="0"/>
        <v>29</v>
      </c>
      <c r="AF51" s="2">
        <f t="shared" si="0"/>
        <v>30</v>
      </c>
      <c r="AG51" s="2">
        <f t="shared" si="0"/>
        <v>31</v>
      </c>
      <c r="AH51" s="2">
        <f t="shared" si="0"/>
        <v>32</v>
      </c>
      <c r="AI51" s="2">
        <f t="shared" ref="AI51:BO51" si="1">ABS(AI5)</f>
        <v>33</v>
      </c>
      <c r="AJ51" s="2">
        <f t="shared" si="1"/>
        <v>34</v>
      </c>
      <c r="AK51" s="2">
        <f t="shared" si="1"/>
        <v>35</v>
      </c>
      <c r="AL51" s="2">
        <f t="shared" si="1"/>
        <v>36</v>
      </c>
      <c r="AM51" s="2">
        <f t="shared" si="1"/>
        <v>37</v>
      </c>
      <c r="AN51" s="2">
        <f t="shared" si="1"/>
        <v>38</v>
      </c>
      <c r="AO51" s="2">
        <f t="shared" si="1"/>
        <v>39</v>
      </c>
      <c r="AP51" s="2">
        <f t="shared" si="1"/>
        <v>40</v>
      </c>
      <c r="AQ51" s="2">
        <f t="shared" si="1"/>
        <v>41</v>
      </c>
      <c r="AR51" s="2">
        <f t="shared" si="1"/>
        <v>42</v>
      </c>
      <c r="AS51" s="2">
        <f t="shared" si="1"/>
        <v>43</v>
      </c>
      <c r="AT51" s="2">
        <f t="shared" si="1"/>
        <v>44</v>
      </c>
      <c r="AU51" s="2">
        <f t="shared" si="1"/>
        <v>45</v>
      </c>
      <c r="AV51" s="2">
        <f t="shared" si="1"/>
        <v>46</v>
      </c>
      <c r="AW51" s="2">
        <f t="shared" si="1"/>
        <v>47</v>
      </c>
      <c r="AX51" s="2">
        <f t="shared" si="1"/>
        <v>48</v>
      </c>
      <c r="AY51" s="2">
        <f t="shared" si="1"/>
        <v>49</v>
      </c>
      <c r="AZ51" s="2">
        <f t="shared" si="1"/>
        <v>50</v>
      </c>
      <c r="BA51" s="2">
        <f t="shared" si="1"/>
        <v>51</v>
      </c>
      <c r="BB51" s="2">
        <f t="shared" si="1"/>
        <v>52</v>
      </c>
      <c r="BC51" s="2">
        <f t="shared" si="1"/>
        <v>53</v>
      </c>
      <c r="BD51" s="2">
        <f t="shared" si="1"/>
        <v>54</v>
      </c>
      <c r="BE51" s="2">
        <f t="shared" si="1"/>
        <v>55</v>
      </c>
      <c r="BF51" s="2">
        <f t="shared" si="1"/>
        <v>56</v>
      </c>
      <c r="BG51" s="2">
        <f t="shared" si="1"/>
        <v>57</v>
      </c>
      <c r="BH51" s="2">
        <f t="shared" si="1"/>
        <v>58</v>
      </c>
      <c r="BI51" s="2">
        <f t="shared" si="1"/>
        <v>59</v>
      </c>
      <c r="BJ51" s="2">
        <f t="shared" si="1"/>
        <v>60</v>
      </c>
      <c r="BK51" s="2">
        <f t="shared" si="1"/>
        <v>61</v>
      </c>
      <c r="BL51" s="2">
        <f t="shared" si="1"/>
        <v>62</v>
      </c>
      <c r="BM51" s="2">
        <f t="shared" si="1"/>
        <v>63</v>
      </c>
      <c r="BN51" s="2">
        <f t="shared" si="1"/>
        <v>64</v>
      </c>
      <c r="BO51" s="2">
        <f t="shared" si="1"/>
        <v>65</v>
      </c>
      <c r="BP51" s="2">
        <f t="shared" ref="BP51:CI51" si="2">ABS(BP5)</f>
        <v>66</v>
      </c>
      <c r="BQ51" s="2">
        <f t="shared" si="2"/>
        <v>67</v>
      </c>
      <c r="BR51" s="2">
        <f t="shared" si="2"/>
        <v>68</v>
      </c>
      <c r="BS51" s="2">
        <f t="shared" si="2"/>
        <v>69</v>
      </c>
      <c r="BT51" s="2">
        <f t="shared" si="2"/>
        <v>70</v>
      </c>
      <c r="BU51" s="2">
        <f t="shared" si="2"/>
        <v>71</v>
      </c>
      <c r="BV51" s="2">
        <f t="shared" si="2"/>
        <v>72</v>
      </c>
      <c r="BW51" s="2">
        <f t="shared" si="2"/>
        <v>73</v>
      </c>
      <c r="BX51" s="2">
        <f t="shared" si="2"/>
        <v>74</v>
      </c>
      <c r="BY51" s="2">
        <f t="shared" si="2"/>
        <v>75</v>
      </c>
      <c r="BZ51" s="2">
        <f t="shared" si="2"/>
        <v>76</v>
      </c>
      <c r="CA51" s="2">
        <f t="shared" si="2"/>
        <v>77</v>
      </c>
      <c r="CB51" s="2">
        <f t="shared" si="2"/>
        <v>78</v>
      </c>
      <c r="CC51" s="2">
        <f t="shared" si="2"/>
        <v>79</v>
      </c>
      <c r="CD51" s="2">
        <f t="shared" si="2"/>
        <v>80</v>
      </c>
      <c r="CE51" s="2">
        <f t="shared" si="2"/>
        <v>81</v>
      </c>
      <c r="CF51" s="2">
        <f t="shared" si="2"/>
        <v>82</v>
      </c>
      <c r="CG51" s="2">
        <f t="shared" si="2"/>
        <v>83</v>
      </c>
      <c r="CH51" s="2">
        <f t="shared" si="2"/>
        <v>84</v>
      </c>
      <c r="CI51" s="2">
        <f t="shared" si="2"/>
        <v>85</v>
      </c>
    </row>
    <row r="52" spans="1:87" ht="16.5" customHeight="1" x14ac:dyDescent="0.25">
      <c r="A52" s="39"/>
      <c r="B52" s="1" t="s">
        <v>425</v>
      </c>
      <c r="C52" s="2"/>
      <c r="D52" s="2"/>
      <c r="E52" s="18" t="e">
        <f>INDEX(#REF!,MATCH(E51,#REF!,0),1)</f>
        <v>#REF!</v>
      </c>
      <c r="F52" s="2"/>
      <c r="G52" s="2"/>
      <c r="H52" s="18" t="e">
        <f>INDEX(#REF!,MATCH(H51,#REF!,0),1)</f>
        <v>#REF!</v>
      </c>
      <c r="I52" s="18" t="e">
        <f>INDEX(#REF!,MATCH(I51,#REF!,0),1)</f>
        <v>#REF!</v>
      </c>
      <c r="J52" s="2"/>
      <c r="K52" s="18" t="e">
        <f>INDEX(#REF!,MATCH(K51,#REF!,0),1)</f>
        <v>#REF!</v>
      </c>
      <c r="L52" s="2"/>
      <c r="M52" s="2"/>
      <c r="N52" s="2"/>
      <c r="O52" s="2"/>
      <c r="P52" s="2"/>
      <c r="Q52" s="2"/>
      <c r="R52" s="18" t="e">
        <f>INDEX(#REF!,MATCH(R51,#REF!,0),1)</f>
        <v>#REF!</v>
      </c>
      <c r="S52" s="2"/>
      <c r="T52" s="2"/>
      <c r="U52" s="1"/>
      <c r="V52" s="1"/>
      <c r="W52" s="18" t="e">
        <f>INDEX(#REF!,MATCH(W51,#REF!,0),1)</f>
        <v>#REF!</v>
      </c>
      <c r="X52" s="2"/>
      <c r="Y52" s="1"/>
      <c r="Z52" s="1"/>
      <c r="AA52" s="1"/>
      <c r="AB52" s="2"/>
      <c r="AC52" s="2"/>
      <c r="AD52" s="18" t="e">
        <f>INDEX(#REF!,MATCH(AD51,#REF!,0),1)</f>
        <v>#REF!</v>
      </c>
      <c r="AE52" s="2"/>
      <c r="AF52" s="2"/>
      <c r="AG52" s="2"/>
      <c r="AH52" s="2"/>
      <c r="AI52" s="2"/>
      <c r="AJ52" s="2"/>
      <c r="AK52" s="2"/>
      <c r="AL52" s="18" t="e">
        <f>INDEX(#REF!,MATCH(AL51,#REF!,0),1)</f>
        <v>#REF!</v>
      </c>
      <c r="AM52" s="2"/>
      <c r="AN52" s="2"/>
      <c r="AO52" s="2"/>
      <c r="AP52" s="2"/>
      <c r="AQ52" s="2"/>
      <c r="AR52" s="2"/>
      <c r="AS52" s="2"/>
      <c r="AT52" s="2"/>
      <c r="AU52" s="2"/>
      <c r="AV52" s="2"/>
      <c r="AW52" s="2"/>
      <c r="AX52" s="2"/>
      <c r="AY52" s="2"/>
      <c r="AZ52" s="2"/>
      <c r="BA52" s="2"/>
      <c r="BB52" s="2"/>
      <c r="BC52" s="2"/>
      <c r="BD52" s="2"/>
      <c r="BE52" s="2"/>
      <c r="BF52" s="2"/>
      <c r="BG52" s="2"/>
      <c r="BH52" s="18" t="e">
        <f>INDEX(#REF!,MATCH(BH51,#REF!,0),1)</f>
        <v>#REF!</v>
      </c>
      <c r="BI52" s="2"/>
      <c r="BJ52" s="18" t="e">
        <f>INDEX(#REF!,MATCH(BJ51,#REF!,0),1)</f>
        <v>#REF!</v>
      </c>
      <c r="BK52" s="2"/>
      <c r="BL52" s="2"/>
      <c r="BM52" s="2"/>
      <c r="BN52" s="2"/>
      <c r="BO52" s="2"/>
      <c r="BP52" s="18" t="e">
        <f>INDEX(#REF!,MATCH(BP51,#REF!,0),1)</f>
        <v>#REF!</v>
      </c>
      <c r="BQ52" s="2">
        <v>113</v>
      </c>
      <c r="BR52" s="18" t="e">
        <f>INDEX(#REF!,MATCH(BR51,#REF!,0),1)</f>
        <v>#REF!</v>
      </c>
      <c r="BS52" s="2"/>
      <c r="BT52" s="2"/>
      <c r="BU52" s="2"/>
      <c r="BV52" s="2"/>
      <c r="BW52" s="2"/>
      <c r="BX52" s="18" t="e">
        <f>INDEX(#REF!,MATCH(BX51,#REF!,0),1)</f>
        <v>#REF!</v>
      </c>
      <c r="BY52" s="2"/>
      <c r="BZ52" s="2"/>
      <c r="CA52" s="2"/>
      <c r="CB52" s="2"/>
      <c r="CC52" s="2"/>
      <c r="CD52" s="2"/>
      <c r="CE52" s="2"/>
      <c r="CF52" s="2"/>
      <c r="CG52" s="2"/>
      <c r="CH52" s="2"/>
      <c r="CI52" s="2"/>
    </row>
    <row r="53" spans="1:87" x14ac:dyDescent="0.25">
      <c r="A53" s="39"/>
      <c r="B53" s="1" t="s">
        <v>426</v>
      </c>
      <c r="C53" s="2"/>
      <c r="D53" s="2"/>
      <c r="E53" s="2">
        <v>60</v>
      </c>
      <c r="F53" s="2"/>
      <c r="G53" s="2"/>
      <c r="H53" s="2">
        <v>159</v>
      </c>
      <c r="I53" s="2">
        <v>121</v>
      </c>
      <c r="J53" s="2"/>
      <c r="K53" s="2">
        <v>121</v>
      </c>
      <c r="L53" s="2"/>
      <c r="M53" s="2"/>
      <c r="N53" s="2"/>
      <c r="O53" s="2"/>
      <c r="P53" s="2"/>
      <c r="Q53" s="2"/>
      <c r="R53" s="2">
        <v>60</v>
      </c>
      <c r="S53" s="2"/>
      <c r="T53" s="2"/>
      <c r="U53" s="1"/>
      <c r="V53" s="1"/>
      <c r="W53" s="2">
        <v>159</v>
      </c>
      <c r="X53" s="2"/>
      <c r="Y53" s="1"/>
      <c r="Z53" s="1"/>
      <c r="AA53" s="1"/>
      <c r="AB53" s="2"/>
      <c r="AC53" s="2"/>
      <c r="AD53" s="2">
        <v>159</v>
      </c>
      <c r="AE53" s="2"/>
      <c r="AF53" s="2"/>
      <c r="AG53" s="2"/>
      <c r="AH53" s="2"/>
      <c r="AI53" s="2"/>
      <c r="AJ53" s="2"/>
      <c r="AK53" s="2"/>
      <c r="AL53" s="2">
        <v>177</v>
      </c>
      <c r="AM53" s="2"/>
      <c r="AN53" s="2"/>
      <c r="AO53" s="2"/>
      <c r="AP53" s="2"/>
      <c r="AQ53" s="2"/>
      <c r="AR53" s="2"/>
      <c r="AS53" s="2"/>
      <c r="AT53" s="2"/>
      <c r="AU53" s="2"/>
      <c r="AV53" s="2"/>
      <c r="AW53" s="2"/>
      <c r="AX53" s="2"/>
      <c r="AY53" s="2"/>
      <c r="AZ53" s="2"/>
      <c r="BA53" s="2"/>
      <c r="BB53" s="2"/>
      <c r="BC53" s="2"/>
      <c r="BD53" s="2"/>
      <c r="BE53" s="2"/>
      <c r="BF53" s="2"/>
      <c r="BG53" s="2"/>
      <c r="BH53" s="2">
        <v>157</v>
      </c>
      <c r="BI53" s="2"/>
      <c r="BJ53" s="2">
        <v>165</v>
      </c>
      <c r="BK53" s="2"/>
      <c r="BL53" s="2"/>
      <c r="BM53" s="2"/>
      <c r="BN53" s="2"/>
      <c r="BO53" s="2"/>
      <c r="BP53" s="2">
        <v>159</v>
      </c>
      <c r="BQ53" s="2">
        <v>159</v>
      </c>
      <c r="BR53" s="2">
        <v>165</v>
      </c>
      <c r="BS53" s="2"/>
      <c r="BT53" s="2"/>
      <c r="BU53" s="2"/>
      <c r="BV53" s="2"/>
      <c r="BW53" s="2"/>
      <c r="BX53" s="2">
        <v>95</v>
      </c>
      <c r="BY53" s="2"/>
      <c r="BZ53" s="2"/>
      <c r="CA53" s="2"/>
      <c r="CB53" s="2"/>
      <c r="CC53" s="2"/>
      <c r="CD53" s="2"/>
      <c r="CE53" s="2"/>
      <c r="CF53" s="2"/>
      <c r="CG53" s="2"/>
      <c r="CH53" s="2"/>
      <c r="CI53" s="2"/>
    </row>
    <row r="54" spans="1:87" x14ac:dyDescent="0.25">
      <c r="A54" s="2" t="s">
        <v>427</v>
      </c>
      <c r="B54" s="1"/>
      <c r="C54" s="17">
        <v>310</v>
      </c>
      <c r="D54" s="17">
        <v>240</v>
      </c>
      <c r="E54" s="17">
        <v>294.10567599159043</v>
      </c>
      <c r="F54" s="17">
        <v>12</v>
      </c>
      <c r="G54" s="17">
        <v>13</v>
      </c>
      <c r="H54" s="17">
        <v>21.266664789905519</v>
      </c>
      <c r="I54" s="17">
        <v>15.094018141636038</v>
      </c>
      <c r="J54" s="17">
        <v>13</v>
      </c>
      <c r="K54" s="17">
        <v>14.426076002047498</v>
      </c>
      <c r="L54" s="17">
        <v>12</v>
      </c>
      <c r="M54" s="17">
        <v>5</v>
      </c>
      <c r="N54" s="17">
        <v>5</v>
      </c>
      <c r="O54" s="2"/>
      <c r="P54" s="2"/>
      <c r="Q54" s="17">
        <v>10</v>
      </c>
      <c r="R54" s="17">
        <v>6.8501170960187352</v>
      </c>
      <c r="S54" s="17">
        <v>10</v>
      </c>
      <c r="T54" s="17">
        <v>10</v>
      </c>
      <c r="U54" s="17">
        <v>8</v>
      </c>
      <c r="V54" s="17">
        <v>8</v>
      </c>
      <c r="W54" s="17">
        <v>20.492838740789249</v>
      </c>
      <c r="X54" s="17">
        <v>9</v>
      </c>
      <c r="Y54" s="17">
        <v>19</v>
      </c>
      <c r="Z54" s="17">
        <v>21</v>
      </c>
      <c r="AA54" s="17">
        <v>10.5</v>
      </c>
      <c r="AB54" s="17">
        <v>240</v>
      </c>
      <c r="AC54" s="17">
        <v>10.5</v>
      </c>
      <c r="AD54" s="17">
        <v>21.266664789905519</v>
      </c>
      <c r="AE54" s="17">
        <v>10.5</v>
      </c>
      <c r="AF54" s="17">
        <v>10.5</v>
      </c>
      <c r="AG54" s="17">
        <v>11</v>
      </c>
      <c r="AH54" s="17">
        <v>600</v>
      </c>
      <c r="AI54" s="17">
        <v>600</v>
      </c>
      <c r="AJ54" s="17">
        <v>10.5</v>
      </c>
      <c r="AK54" s="17">
        <v>10.5</v>
      </c>
      <c r="AL54" s="17">
        <v>21.09375</v>
      </c>
      <c r="AM54" s="17">
        <v>13.5</v>
      </c>
      <c r="AN54" s="17">
        <v>11</v>
      </c>
      <c r="AO54" s="17">
        <v>11</v>
      </c>
      <c r="AP54" s="17">
        <v>1</v>
      </c>
      <c r="AQ54" s="2">
        <v>11</v>
      </c>
      <c r="AR54" s="17">
        <v>10.5</v>
      </c>
      <c r="AS54" s="17">
        <v>10</v>
      </c>
      <c r="AT54" s="2"/>
      <c r="AU54" s="2"/>
      <c r="AV54" s="2"/>
      <c r="AW54" s="17">
        <v>10.5</v>
      </c>
      <c r="AX54" s="17">
        <v>10.5</v>
      </c>
      <c r="AY54" s="17">
        <v>10.5</v>
      </c>
      <c r="AZ54" s="17">
        <v>10.5</v>
      </c>
      <c r="BA54" s="17">
        <v>15</v>
      </c>
      <c r="BB54" s="17">
        <v>15</v>
      </c>
      <c r="BC54" s="17">
        <v>8</v>
      </c>
      <c r="BD54" s="17">
        <v>8</v>
      </c>
      <c r="BE54" s="2"/>
      <c r="BF54" s="2"/>
      <c r="BG54" s="2"/>
      <c r="BH54" s="17">
        <v>20.316185837748119</v>
      </c>
      <c r="BI54" s="17">
        <v>19</v>
      </c>
      <c r="BJ54" s="17">
        <v>21.502819218057162</v>
      </c>
      <c r="BK54" s="17">
        <v>0</v>
      </c>
      <c r="BL54" s="17">
        <v>600</v>
      </c>
      <c r="BM54" s="17">
        <v>0</v>
      </c>
      <c r="BN54" s="17">
        <v>0</v>
      </c>
      <c r="BO54" s="17">
        <v>15</v>
      </c>
      <c r="BP54" s="17">
        <v>21.266664789905519</v>
      </c>
      <c r="BQ54" s="17">
        <v>21.266664789905519</v>
      </c>
      <c r="BR54" s="17">
        <v>17.1875</v>
      </c>
      <c r="BS54" s="17">
        <v>10.5</v>
      </c>
      <c r="BT54" s="2"/>
      <c r="BU54" s="17">
        <v>11</v>
      </c>
      <c r="BV54" s="17">
        <v>10.5</v>
      </c>
      <c r="BW54" s="17">
        <v>27</v>
      </c>
      <c r="BX54" s="17">
        <v>11</v>
      </c>
      <c r="BY54" s="17">
        <v>0</v>
      </c>
      <c r="BZ54" s="17">
        <v>16</v>
      </c>
      <c r="CA54" s="17">
        <v>19</v>
      </c>
      <c r="CB54" s="17">
        <v>19</v>
      </c>
      <c r="CC54" s="17">
        <v>20</v>
      </c>
      <c r="CD54" s="17">
        <v>11</v>
      </c>
      <c r="CE54" s="17">
        <v>300</v>
      </c>
      <c r="CF54" s="17">
        <v>0</v>
      </c>
      <c r="CG54" s="17">
        <v>27</v>
      </c>
      <c r="CH54" s="17">
        <v>27</v>
      </c>
      <c r="CI54" s="17">
        <v>13</v>
      </c>
    </row>
    <row r="55" spans="1:87" x14ac:dyDescent="0.25">
      <c r="A55" s="2" t="s">
        <v>428</v>
      </c>
      <c r="B55" s="1"/>
      <c r="C55" s="17">
        <f>IF(C52&gt;0,MAX(0.75*C54,MIN(1.25*C54,C53/C52*C54)),C54)</f>
        <v>310</v>
      </c>
      <c r="D55" s="17">
        <f t="shared" ref="D55:N55" si="3">IF(D52&gt;0,MAX(0.75*D54,MIN(1.25*D54,D53/D52*D54)),D54)</f>
        <v>240</v>
      </c>
      <c r="E55" s="17" t="e">
        <f t="shared" si="3"/>
        <v>#REF!</v>
      </c>
      <c r="F55" s="17">
        <f t="shared" si="3"/>
        <v>12</v>
      </c>
      <c r="G55" s="17">
        <f t="shared" si="3"/>
        <v>13</v>
      </c>
      <c r="H55" s="17" t="e">
        <f t="shared" si="3"/>
        <v>#REF!</v>
      </c>
      <c r="I55" s="17" t="e">
        <f t="shared" si="3"/>
        <v>#REF!</v>
      </c>
      <c r="J55" s="17">
        <f t="shared" si="3"/>
        <v>13</v>
      </c>
      <c r="K55" s="17" t="e">
        <f t="shared" si="3"/>
        <v>#REF!</v>
      </c>
      <c r="L55" s="17">
        <f t="shared" si="3"/>
        <v>12</v>
      </c>
      <c r="M55" s="17">
        <f t="shared" si="3"/>
        <v>5</v>
      </c>
      <c r="N55" s="17">
        <f t="shared" si="3"/>
        <v>5</v>
      </c>
      <c r="O55" s="2"/>
      <c r="P55" s="2"/>
      <c r="Q55" s="17">
        <f t="shared" ref="Q55:AS55" si="4">IF(Q52&gt;0,MAX(0.75*Q54,MIN(1.25*Q54,Q53/Q52*Q54)),Q54)</f>
        <v>10</v>
      </c>
      <c r="R55" s="17" t="e">
        <f t="shared" si="4"/>
        <v>#REF!</v>
      </c>
      <c r="S55" s="17">
        <f t="shared" si="4"/>
        <v>10</v>
      </c>
      <c r="T55" s="17">
        <f t="shared" si="4"/>
        <v>10</v>
      </c>
      <c r="U55" s="17">
        <f t="shared" si="4"/>
        <v>8</v>
      </c>
      <c r="V55" s="17">
        <f t="shared" si="4"/>
        <v>8</v>
      </c>
      <c r="W55" s="17" t="e">
        <f t="shared" si="4"/>
        <v>#REF!</v>
      </c>
      <c r="X55" s="17">
        <f t="shared" si="4"/>
        <v>9</v>
      </c>
      <c r="Y55" s="17">
        <f t="shared" si="4"/>
        <v>19</v>
      </c>
      <c r="Z55" s="17">
        <f t="shared" si="4"/>
        <v>21</v>
      </c>
      <c r="AA55" s="17">
        <f t="shared" si="4"/>
        <v>10.5</v>
      </c>
      <c r="AB55" s="17">
        <f t="shared" si="4"/>
        <v>240</v>
      </c>
      <c r="AC55" s="17">
        <f t="shared" si="4"/>
        <v>10.5</v>
      </c>
      <c r="AD55" s="17" t="e">
        <f t="shared" si="4"/>
        <v>#REF!</v>
      </c>
      <c r="AE55" s="17">
        <f t="shared" si="4"/>
        <v>10.5</v>
      </c>
      <c r="AF55" s="17">
        <f t="shared" si="4"/>
        <v>10.5</v>
      </c>
      <c r="AG55" s="17">
        <f t="shared" si="4"/>
        <v>11</v>
      </c>
      <c r="AH55" s="17">
        <f t="shared" si="4"/>
        <v>600</v>
      </c>
      <c r="AI55" s="17">
        <f t="shared" si="4"/>
        <v>600</v>
      </c>
      <c r="AJ55" s="17">
        <f t="shared" si="4"/>
        <v>10.5</v>
      </c>
      <c r="AK55" s="17">
        <f t="shared" si="4"/>
        <v>10.5</v>
      </c>
      <c r="AL55" s="17" t="e">
        <f t="shared" si="4"/>
        <v>#REF!</v>
      </c>
      <c r="AM55" s="17">
        <f t="shared" si="4"/>
        <v>13.5</v>
      </c>
      <c r="AN55" s="17">
        <f t="shared" si="4"/>
        <v>11</v>
      </c>
      <c r="AO55" s="17">
        <f t="shared" si="4"/>
        <v>11</v>
      </c>
      <c r="AP55" s="17">
        <f t="shared" si="4"/>
        <v>1</v>
      </c>
      <c r="AQ55" s="17">
        <f t="shared" si="4"/>
        <v>11</v>
      </c>
      <c r="AR55" s="17">
        <f t="shared" si="4"/>
        <v>10.5</v>
      </c>
      <c r="AS55" s="17">
        <f t="shared" si="4"/>
        <v>10</v>
      </c>
      <c r="AT55" s="2"/>
      <c r="AU55" s="2"/>
      <c r="AV55" s="2"/>
      <c r="AW55" s="17">
        <f t="shared" ref="AW55:BD55" si="5">IF(AW52&gt;0,MAX(0.75*AW54,MIN(1.25*AW54,AW53/AW52*AW54)),AW54)</f>
        <v>10.5</v>
      </c>
      <c r="AX55" s="17">
        <f t="shared" si="5"/>
        <v>10.5</v>
      </c>
      <c r="AY55" s="17">
        <f t="shared" si="5"/>
        <v>10.5</v>
      </c>
      <c r="AZ55" s="17">
        <f t="shared" si="5"/>
        <v>10.5</v>
      </c>
      <c r="BA55" s="17">
        <f t="shared" si="5"/>
        <v>15</v>
      </c>
      <c r="BB55" s="17">
        <f t="shared" si="5"/>
        <v>15</v>
      </c>
      <c r="BC55" s="17">
        <f t="shared" si="5"/>
        <v>8</v>
      </c>
      <c r="BD55" s="17">
        <f t="shared" si="5"/>
        <v>8</v>
      </c>
      <c r="BE55" s="2"/>
      <c r="BF55" s="2"/>
      <c r="BG55" s="2"/>
      <c r="BH55" s="17" t="e">
        <f t="shared" ref="BH55:BS55" si="6">IF(BH52&gt;0,MAX(0.75*BH54,MIN(1.25*BH54,BH53/BH52*BH54)),BH54)</f>
        <v>#REF!</v>
      </c>
      <c r="BI55" s="17">
        <f t="shared" si="6"/>
        <v>19</v>
      </c>
      <c r="BJ55" s="17" t="e">
        <f t="shared" si="6"/>
        <v>#REF!</v>
      </c>
      <c r="BK55" s="17">
        <f t="shared" si="6"/>
        <v>0</v>
      </c>
      <c r="BL55" s="17">
        <f t="shared" si="6"/>
        <v>600</v>
      </c>
      <c r="BM55" s="17">
        <f t="shared" si="6"/>
        <v>0</v>
      </c>
      <c r="BN55" s="17">
        <f t="shared" si="6"/>
        <v>0</v>
      </c>
      <c r="BO55" s="17">
        <f t="shared" si="6"/>
        <v>15</v>
      </c>
      <c r="BP55" s="17" t="e">
        <f t="shared" si="6"/>
        <v>#REF!</v>
      </c>
      <c r="BQ55" s="17">
        <f t="shared" si="6"/>
        <v>26.583330987381899</v>
      </c>
      <c r="BR55" s="17" t="e">
        <f t="shared" si="6"/>
        <v>#REF!</v>
      </c>
      <c r="BS55" s="17">
        <f t="shared" si="6"/>
        <v>10.5</v>
      </c>
      <c r="BT55" s="2"/>
      <c r="BU55" s="17">
        <f t="shared" ref="BU55:CI55" si="7">IF(BU52&gt;0,MAX(0.75*BU54,MIN(1.25*BU54,BU53/BU52*BU54)),BU54)</f>
        <v>11</v>
      </c>
      <c r="BV55" s="17">
        <f t="shared" si="7"/>
        <v>10.5</v>
      </c>
      <c r="BW55" s="17">
        <f t="shared" si="7"/>
        <v>27</v>
      </c>
      <c r="BX55" s="17" t="e">
        <f t="shared" si="7"/>
        <v>#REF!</v>
      </c>
      <c r="BY55" s="17">
        <f t="shared" si="7"/>
        <v>0</v>
      </c>
      <c r="BZ55" s="17">
        <f t="shared" si="7"/>
        <v>16</v>
      </c>
      <c r="CA55" s="17">
        <f t="shared" si="7"/>
        <v>19</v>
      </c>
      <c r="CB55" s="17">
        <f t="shared" si="7"/>
        <v>19</v>
      </c>
      <c r="CC55" s="17">
        <f t="shared" si="7"/>
        <v>20</v>
      </c>
      <c r="CD55" s="17">
        <f t="shared" si="7"/>
        <v>11</v>
      </c>
      <c r="CE55" s="17">
        <f t="shared" si="7"/>
        <v>300</v>
      </c>
      <c r="CF55" s="17">
        <f t="shared" si="7"/>
        <v>0</v>
      </c>
      <c r="CG55" s="17">
        <f t="shared" si="7"/>
        <v>27</v>
      </c>
      <c r="CH55" s="17">
        <f t="shared" si="7"/>
        <v>27</v>
      </c>
      <c r="CI55" s="17">
        <f t="shared" si="7"/>
        <v>13</v>
      </c>
    </row>
    <row r="57" spans="1:87" x14ac:dyDescent="0.25">
      <c r="B57" s="1" t="s">
        <v>433</v>
      </c>
      <c r="C57" s="17">
        <v>300</v>
      </c>
      <c r="D57" s="17">
        <v>300</v>
      </c>
      <c r="E57" s="17">
        <v>370</v>
      </c>
      <c r="F57" s="17">
        <v>9.5</v>
      </c>
      <c r="G57" s="17">
        <v>19</v>
      </c>
      <c r="H57" s="17">
        <v>19</v>
      </c>
      <c r="I57" s="17">
        <v>19</v>
      </c>
      <c r="J57" s="17">
        <v>19</v>
      </c>
      <c r="K57" s="17">
        <v>19</v>
      </c>
      <c r="L57" s="17">
        <v>19</v>
      </c>
      <c r="M57" s="17">
        <v>10</v>
      </c>
      <c r="N57" s="17">
        <v>10</v>
      </c>
      <c r="O57" s="2"/>
      <c r="P57" s="2"/>
      <c r="Q57" s="17">
        <v>10</v>
      </c>
      <c r="R57" s="17">
        <v>10</v>
      </c>
      <c r="S57" s="17">
        <v>10</v>
      </c>
      <c r="T57" s="17">
        <v>10</v>
      </c>
      <c r="U57" s="17">
        <v>8</v>
      </c>
      <c r="V57" s="17">
        <v>8</v>
      </c>
      <c r="W57" s="17">
        <v>13.5</v>
      </c>
      <c r="X57" s="17">
        <v>9</v>
      </c>
      <c r="Y57" s="17">
        <v>19</v>
      </c>
      <c r="Z57" s="17">
        <v>21</v>
      </c>
      <c r="AA57" s="17">
        <v>10.5</v>
      </c>
      <c r="AB57" s="17">
        <v>240</v>
      </c>
      <c r="AC57" s="17">
        <v>10.5</v>
      </c>
      <c r="AD57" s="17">
        <v>10.5</v>
      </c>
      <c r="AE57" s="17">
        <v>10.5</v>
      </c>
      <c r="AF57" s="17">
        <v>10.5</v>
      </c>
      <c r="AG57" s="17">
        <v>11</v>
      </c>
      <c r="AH57" s="17">
        <v>600</v>
      </c>
      <c r="AI57" s="17">
        <v>600</v>
      </c>
      <c r="AJ57" s="17">
        <v>10.5</v>
      </c>
      <c r="AK57" s="17">
        <v>10.5</v>
      </c>
      <c r="AL57" s="17">
        <v>13.5</v>
      </c>
      <c r="AM57" s="17">
        <v>13.5</v>
      </c>
      <c r="AN57" s="17">
        <v>11</v>
      </c>
      <c r="AO57" s="17">
        <v>11</v>
      </c>
      <c r="AP57" s="17">
        <v>11</v>
      </c>
      <c r="AQ57" s="2">
        <v>11</v>
      </c>
      <c r="AR57" s="17">
        <v>10.5</v>
      </c>
      <c r="AS57" s="17">
        <v>10</v>
      </c>
      <c r="AT57" s="2" t="s">
        <v>430</v>
      </c>
      <c r="AU57" s="2" t="s">
        <v>430</v>
      </c>
      <c r="AV57" s="2" t="s">
        <v>430</v>
      </c>
      <c r="AW57" s="17">
        <v>10.5</v>
      </c>
      <c r="AX57" s="17">
        <v>10.5</v>
      </c>
      <c r="AY57" s="17">
        <v>10.5</v>
      </c>
      <c r="AZ57" s="17">
        <v>10.5</v>
      </c>
      <c r="BA57" s="17">
        <v>15</v>
      </c>
      <c r="BB57" s="17">
        <v>15</v>
      </c>
      <c r="BC57" s="17">
        <v>8</v>
      </c>
      <c r="BD57" s="17">
        <v>8</v>
      </c>
      <c r="BE57" s="2" t="s">
        <v>430</v>
      </c>
      <c r="BF57" s="2" t="s">
        <v>430</v>
      </c>
      <c r="BG57" s="2" t="s">
        <v>430</v>
      </c>
      <c r="BH57" s="17">
        <v>19</v>
      </c>
      <c r="BI57" s="17">
        <v>19</v>
      </c>
      <c r="BJ57" s="17">
        <v>19</v>
      </c>
      <c r="BK57" s="17">
        <v>0</v>
      </c>
      <c r="BL57" s="17">
        <v>600</v>
      </c>
      <c r="BM57" s="17">
        <v>0</v>
      </c>
      <c r="BN57" s="17">
        <v>0</v>
      </c>
      <c r="BO57" s="17">
        <v>15</v>
      </c>
      <c r="BP57" s="17">
        <v>19</v>
      </c>
      <c r="BQ57" s="17">
        <v>19</v>
      </c>
      <c r="BR57" s="17">
        <v>11</v>
      </c>
      <c r="BS57" s="17">
        <v>10.5</v>
      </c>
      <c r="BT57" s="2" t="s">
        <v>430</v>
      </c>
      <c r="BU57" s="17">
        <v>11</v>
      </c>
      <c r="BV57" s="17">
        <v>10.5</v>
      </c>
      <c r="BW57" s="17">
        <v>27</v>
      </c>
      <c r="BX57" s="17">
        <v>14</v>
      </c>
      <c r="BY57" s="17">
        <v>0</v>
      </c>
      <c r="BZ57" s="17">
        <v>16</v>
      </c>
      <c r="CA57" s="17">
        <v>19</v>
      </c>
      <c r="CB57" s="17">
        <v>19</v>
      </c>
      <c r="CC57" s="17">
        <v>20</v>
      </c>
      <c r="CD57" s="17">
        <v>11</v>
      </c>
      <c r="CE57" s="17">
        <v>300</v>
      </c>
      <c r="CF57" s="17">
        <v>0</v>
      </c>
      <c r="CG57" s="17">
        <v>27</v>
      </c>
      <c r="CH57" s="17">
        <v>27</v>
      </c>
      <c r="CI57" s="17">
        <v>13</v>
      </c>
    </row>
    <row r="58" spans="1:87" x14ac:dyDescent="0.25">
      <c r="B58" s="1" t="s">
        <v>432</v>
      </c>
      <c r="C58" s="17">
        <f>0.5*(C57+C59)</f>
        <v>305</v>
      </c>
      <c r="D58" s="17">
        <f t="shared" ref="D58:N58" si="8">0.5*(D57+D59)</f>
        <v>270</v>
      </c>
      <c r="E58" s="17">
        <f t="shared" si="8"/>
        <v>330.33296029742178</v>
      </c>
      <c r="F58" s="17">
        <f t="shared" si="8"/>
        <v>10.75</v>
      </c>
      <c r="G58" s="17">
        <f t="shared" si="8"/>
        <v>16</v>
      </c>
      <c r="H58" s="17">
        <f t="shared" si="8"/>
        <v>20.111040293495833</v>
      </c>
      <c r="I58" s="17">
        <f t="shared" si="8"/>
        <v>18.899789640037127</v>
      </c>
      <c r="J58" s="17">
        <f t="shared" si="8"/>
        <v>16</v>
      </c>
      <c r="K58" s="17">
        <f t="shared" si="8"/>
        <v>17.919775875217802</v>
      </c>
      <c r="L58" s="17">
        <f t="shared" si="8"/>
        <v>15.5</v>
      </c>
      <c r="M58" s="17">
        <f t="shared" si="8"/>
        <v>7.5</v>
      </c>
      <c r="N58" s="17">
        <f t="shared" si="8"/>
        <v>7.5</v>
      </c>
      <c r="O58" s="2"/>
      <c r="P58" s="2"/>
      <c r="Q58" s="17">
        <f t="shared" ref="Q58" si="9">0.5*(Q57+Q59)</f>
        <v>10</v>
      </c>
      <c r="R58" s="17">
        <f t="shared" ref="R58" si="10">0.5*(R57+R59)</f>
        <v>9.9555273189326563</v>
      </c>
      <c r="S58" s="17">
        <f t="shared" ref="S58" si="11">0.5*(S57+S59)</f>
        <v>10</v>
      </c>
      <c r="T58" s="17">
        <f t="shared" ref="T58" si="12">0.5*(T57+T59)</f>
        <v>10</v>
      </c>
      <c r="U58" s="17">
        <f t="shared" ref="U58" si="13">0.5*(U57+U59)</f>
        <v>8</v>
      </c>
      <c r="V58" s="17">
        <f t="shared" ref="V58" si="14">0.5*(V57+V59)</f>
        <v>8</v>
      </c>
      <c r="W58" s="17">
        <f t="shared" ref="W58" si="15">0.5*(W57+W59)</f>
        <v>15.1875</v>
      </c>
      <c r="X58" s="17">
        <f t="shared" ref="X58" si="16">0.5*(X57+X59)</f>
        <v>9</v>
      </c>
      <c r="Y58" s="17">
        <f t="shared" ref="Y58" si="17">0.5*(Y57+Y59)</f>
        <v>19</v>
      </c>
      <c r="Z58" s="17">
        <f t="shared" ref="Z58" si="18">0.5*(Z57+Z59)</f>
        <v>21</v>
      </c>
      <c r="AA58" s="17">
        <f t="shared" ref="AA58" si="19">0.5*(AA57+AA59)</f>
        <v>10.5</v>
      </c>
      <c r="AB58" s="17">
        <f t="shared" ref="AB58" si="20">0.5*(AB57+AB59)</f>
        <v>240</v>
      </c>
      <c r="AC58" s="17">
        <f t="shared" ref="AC58" si="21">0.5*(AC57+AC59)</f>
        <v>10.5</v>
      </c>
      <c r="AD58" s="17">
        <f t="shared" ref="AD58" si="22">0.5*(AD57+AD59)</f>
        <v>11.8125</v>
      </c>
      <c r="AE58" s="17">
        <f t="shared" ref="AE58" si="23">0.5*(AE57+AE59)</f>
        <v>10.5</v>
      </c>
      <c r="AF58" s="17">
        <f t="shared" ref="AF58" si="24">0.5*(AF57+AF59)</f>
        <v>10.5</v>
      </c>
      <c r="AG58" s="17">
        <f t="shared" ref="AG58" si="25">0.5*(AG57+AG59)</f>
        <v>11</v>
      </c>
      <c r="AH58" s="17">
        <f t="shared" ref="AH58" si="26">0.5*(AH57+AH59)</f>
        <v>600</v>
      </c>
      <c r="AI58" s="17">
        <f t="shared" ref="AI58" si="27">0.5*(AI57+AI59)</f>
        <v>600</v>
      </c>
      <c r="AJ58" s="17">
        <f t="shared" ref="AJ58" si="28">0.5*(AJ57+AJ59)</f>
        <v>10.5</v>
      </c>
      <c r="AK58" s="17">
        <f t="shared" ref="AK58" si="29">0.5*(AK57+AK59)</f>
        <v>10.5</v>
      </c>
      <c r="AL58" s="17">
        <f t="shared" ref="AL58" si="30">0.5*(AL57+AL59)</f>
        <v>15.1875</v>
      </c>
      <c r="AM58" s="17">
        <f t="shared" ref="AM58" si="31">0.5*(AM57+AM59)</f>
        <v>13.5</v>
      </c>
      <c r="AN58" s="17">
        <f t="shared" ref="AN58" si="32">0.5*(AN57+AN59)</f>
        <v>11</v>
      </c>
      <c r="AO58" s="17">
        <f t="shared" ref="AO58" si="33">0.5*(AO57+AO59)</f>
        <v>11</v>
      </c>
      <c r="AP58" s="17">
        <f t="shared" ref="AP58" si="34">0.5*(AP57+AP59)</f>
        <v>6</v>
      </c>
      <c r="AQ58" s="17">
        <f t="shared" ref="AQ58" si="35">0.5*(AQ57+AQ59)</f>
        <v>11</v>
      </c>
      <c r="AR58" s="17">
        <f t="shared" ref="AR58" si="36">0.5*(AR57+AR59)</f>
        <v>10.5</v>
      </c>
      <c r="AS58" s="17">
        <f t="shared" ref="AS58" si="37">0.5*(AS57+AS59)</f>
        <v>10</v>
      </c>
      <c r="AT58" s="2"/>
      <c r="AU58" s="2"/>
      <c r="AV58" s="2"/>
      <c r="AW58" s="17">
        <f t="shared" ref="AW58" si="38">0.5*(AW57+AW59)</f>
        <v>10.5</v>
      </c>
      <c r="AX58" s="17">
        <f t="shared" ref="AX58" si="39">0.5*(AX57+AX59)</f>
        <v>10.5</v>
      </c>
      <c r="AY58" s="17">
        <f t="shared" ref="AY58" si="40">0.5*(AY57+AY59)</f>
        <v>10.5</v>
      </c>
      <c r="AZ58" s="17">
        <f t="shared" ref="AZ58" si="41">0.5*(AZ57+AZ59)</f>
        <v>10.5</v>
      </c>
      <c r="BA58" s="17">
        <f t="shared" ref="BA58" si="42">0.5*(BA57+BA59)</f>
        <v>15</v>
      </c>
      <c r="BB58" s="17">
        <f t="shared" ref="BB58" si="43">0.5*(BB57+BB59)</f>
        <v>15</v>
      </c>
      <c r="BC58" s="17">
        <f t="shared" ref="BC58" si="44">0.5*(BC57+BC59)</f>
        <v>8</v>
      </c>
      <c r="BD58" s="17">
        <f t="shared" ref="BD58" si="45">0.5*(BD57+BD59)</f>
        <v>8</v>
      </c>
      <c r="BE58" s="2"/>
      <c r="BF58" s="2"/>
      <c r="BG58" s="2"/>
      <c r="BH58" s="17">
        <f t="shared" ref="BH58" si="46">0.5*(BH57+BH59)</f>
        <v>21.375</v>
      </c>
      <c r="BI58" s="17">
        <f t="shared" ref="BI58" si="47">0.5*(BI57+BI59)</f>
        <v>19</v>
      </c>
      <c r="BJ58" s="17">
        <f t="shared" ref="BJ58" si="48">0.5*(BJ57+BJ59)</f>
        <v>21.375</v>
      </c>
      <c r="BK58" s="17">
        <f t="shared" ref="BK58" si="49">0.5*(BK57+BK59)</f>
        <v>0</v>
      </c>
      <c r="BL58" s="17">
        <f t="shared" ref="BL58" si="50">0.5*(BL57+BL59)</f>
        <v>600</v>
      </c>
      <c r="BM58" s="17">
        <f t="shared" ref="BM58" si="51">0.5*(BM57+BM59)</f>
        <v>0</v>
      </c>
      <c r="BN58" s="17">
        <f t="shared" ref="BN58" si="52">0.5*(BN57+BN59)</f>
        <v>0</v>
      </c>
      <c r="BO58" s="17">
        <f t="shared" ref="BO58" si="53">0.5*(BO57+BO59)</f>
        <v>15</v>
      </c>
      <c r="BP58" s="17">
        <f t="shared" ref="BP58" si="54">0.5*(BP57+BP59)</f>
        <v>21.375</v>
      </c>
      <c r="BQ58" s="17">
        <f t="shared" ref="BQ58" si="55">0.5*(BQ57+BQ59)</f>
        <v>21.375</v>
      </c>
      <c r="BR58" s="17">
        <f t="shared" ref="BR58" si="56">0.5*(BR57+BR59)</f>
        <v>12.375</v>
      </c>
      <c r="BS58" s="17">
        <f t="shared" ref="BS58" si="57">0.5*(BS57+BS59)</f>
        <v>10.5</v>
      </c>
      <c r="BT58" s="2"/>
      <c r="BU58" s="17">
        <f t="shared" ref="BU58" si="58">0.5*(BU57+BU59)</f>
        <v>11</v>
      </c>
      <c r="BV58" s="17">
        <f t="shared" ref="BV58" si="59">0.5*(BV57+BV59)</f>
        <v>10.5</v>
      </c>
      <c r="BW58" s="17">
        <f t="shared" ref="BW58" si="60">0.5*(BW57+BW59)</f>
        <v>27</v>
      </c>
      <c r="BX58" s="17">
        <f t="shared" ref="BX58" si="61">0.5*(BX57+BX59)</f>
        <v>12.5</v>
      </c>
      <c r="BY58" s="17">
        <f t="shared" ref="BY58" si="62">0.5*(BY57+BY59)</f>
        <v>0</v>
      </c>
      <c r="BZ58" s="17">
        <f t="shared" ref="BZ58" si="63">0.5*(BZ57+BZ59)</f>
        <v>16</v>
      </c>
      <c r="CA58" s="17">
        <f t="shared" ref="CA58" si="64">0.5*(CA57+CA59)</f>
        <v>19</v>
      </c>
      <c r="CB58" s="17">
        <f t="shared" ref="CB58" si="65">0.5*(CB57+CB59)</f>
        <v>19</v>
      </c>
      <c r="CC58" s="17">
        <f t="shared" ref="CC58" si="66">0.5*(CC57+CC59)</f>
        <v>20</v>
      </c>
      <c r="CD58" s="17">
        <f t="shared" ref="CD58" si="67">0.5*(CD57+CD59)</f>
        <v>11</v>
      </c>
      <c r="CE58" s="17">
        <f t="shared" ref="CE58" si="68">0.5*(CE57+CE59)</f>
        <v>300</v>
      </c>
      <c r="CF58" s="17">
        <f t="shared" ref="CF58" si="69">0.5*(CF57+CF59)</f>
        <v>0</v>
      </c>
      <c r="CG58" s="17">
        <f t="shared" ref="CG58" si="70">0.5*(CG57+CG59)</f>
        <v>27</v>
      </c>
      <c r="CH58" s="17">
        <f t="shared" ref="CH58" si="71">0.5*(CH57+CH59)</f>
        <v>27</v>
      </c>
      <c r="CI58" s="17">
        <f t="shared" ref="CI58" si="72">0.5*(CI57+CI59)</f>
        <v>13</v>
      </c>
    </row>
    <row r="59" spans="1:87" x14ac:dyDescent="0.25">
      <c r="B59" s="1" t="s">
        <v>431</v>
      </c>
      <c r="C59" s="17">
        <v>310</v>
      </c>
      <c r="D59" s="17">
        <v>240</v>
      </c>
      <c r="E59" s="17">
        <v>290.6659205948435</v>
      </c>
      <c r="F59" s="17">
        <v>12</v>
      </c>
      <c r="G59" s="17">
        <v>13</v>
      </c>
      <c r="H59" s="17">
        <v>21.22208058699167</v>
      </c>
      <c r="I59" s="17">
        <v>18.799579280074251</v>
      </c>
      <c r="J59" s="17">
        <v>13</v>
      </c>
      <c r="K59" s="17">
        <v>16.839551750435607</v>
      </c>
      <c r="L59" s="17">
        <v>12</v>
      </c>
      <c r="M59" s="17">
        <v>5</v>
      </c>
      <c r="N59" s="17">
        <v>5</v>
      </c>
      <c r="O59" s="2"/>
      <c r="P59" s="2"/>
      <c r="Q59" s="17">
        <v>10</v>
      </c>
      <c r="R59" s="17">
        <v>9.9110546378653108</v>
      </c>
      <c r="S59" s="17">
        <v>10</v>
      </c>
      <c r="T59" s="17">
        <v>10</v>
      </c>
      <c r="U59" s="17">
        <v>8</v>
      </c>
      <c r="V59" s="17">
        <v>8</v>
      </c>
      <c r="W59" s="17">
        <v>16.875</v>
      </c>
      <c r="X59" s="17">
        <v>9</v>
      </c>
      <c r="Y59" s="17">
        <v>19</v>
      </c>
      <c r="Z59" s="17">
        <v>21</v>
      </c>
      <c r="AA59" s="17">
        <v>10.5</v>
      </c>
      <c r="AB59" s="17">
        <v>240</v>
      </c>
      <c r="AC59" s="17">
        <v>10.5</v>
      </c>
      <c r="AD59" s="17">
        <v>13.125</v>
      </c>
      <c r="AE59" s="17">
        <v>10.5</v>
      </c>
      <c r="AF59" s="17">
        <v>10.5</v>
      </c>
      <c r="AG59" s="17">
        <v>11</v>
      </c>
      <c r="AH59" s="17">
        <v>600</v>
      </c>
      <c r="AI59" s="17">
        <v>600</v>
      </c>
      <c r="AJ59" s="17">
        <v>10.5</v>
      </c>
      <c r="AK59" s="17">
        <v>10.5</v>
      </c>
      <c r="AL59" s="17">
        <v>16.875</v>
      </c>
      <c r="AM59" s="17">
        <v>13.5</v>
      </c>
      <c r="AN59" s="17">
        <v>11</v>
      </c>
      <c r="AO59" s="17">
        <v>11</v>
      </c>
      <c r="AP59" s="17">
        <v>1</v>
      </c>
      <c r="AQ59" s="2">
        <v>11</v>
      </c>
      <c r="AR59" s="17">
        <v>10.5</v>
      </c>
      <c r="AS59" s="17">
        <v>10</v>
      </c>
      <c r="AT59" s="2"/>
      <c r="AU59" s="2"/>
      <c r="AV59" s="2"/>
      <c r="AW59" s="17">
        <v>10.5</v>
      </c>
      <c r="AX59" s="17">
        <v>10.5</v>
      </c>
      <c r="AY59" s="17">
        <v>10.5</v>
      </c>
      <c r="AZ59" s="17">
        <v>10.5</v>
      </c>
      <c r="BA59" s="17">
        <v>15</v>
      </c>
      <c r="BB59" s="17">
        <v>15</v>
      </c>
      <c r="BC59" s="17">
        <v>8</v>
      </c>
      <c r="BD59" s="17">
        <v>8</v>
      </c>
      <c r="BE59" s="2"/>
      <c r="BF59" s="2"/>
      <c r="BG59" s="2"/>
      <c r="BH59" s="17">
        <v>23.75</v>
      </c>
      <c r="BI59" s="17">
        <v>19</v>
      </c>
      <c r="BJ59" s="17">
        <v>23.75</v>
      </c>
      <c r="BK59" s="17">
        <v>0</v>
      </c>
      <c r="BL59" s="17">
        <v>600</v>
      </c>
      <c r="BM59" s="17">
        <v>0</v>
      </c>
      <c r="BN59" s="17">
        <v>0</v>
      </c>
      <c r="BO59" s="17">
        <v>15</v>
      </c>
      <c r="BP59" s="17">
        <v>23.75</v>
      </c>
      <c r="BQ59" s="17">
        <v>23.75</v>
      </c>
      <c r="BR59" s="17">
        <v>13.75</v>
      </c>
      <c r="BS59" s="17">
        <v>10.5</v>
      </c>
      <c r="BT59" s="2"/>
      <c r="BU59" s="17">
        <v>11</v>
      </c>
      <c r="BV59" s="17">
        <v>10.5</v>
      </c>
      <c r="BW59" s="17">
        <v>27</v>
      </c>
      <c r="BX59" s="17">
        <v>11</v>
      </c>
      <c r="BY59" s="17">
        <v>0</v>
      </c>
      <c r="BZ59" s="17">
        <v>16</v>
      </c>
      <c r="CA59" s="17">
        <v>19</v>
      </c>
      <c r="CB59" s="17">
        <v>19</v>
      </c>
      <c r="CC59" s="17">
        <v>20</v>
      </c>
      <c r="CD59" s="17">
        <v>11</v>
      </c>
      <c r="CE59" s="17">
        <v>300</v>
      </c>
      <c r="CF59" s="17">
        <v>0</v>
      </c>
      <c r="CG59" s="17">
        <v>27</v>
      </c>
      <c r="CH59" s="17">
        <v>27</v>
      </c>
      <c r="CI59" s="17">
        <v>13</v>
      </c>
    </row>
    <row r="60" spans="1:87" x14ac:dyDescent="0.25">
      <c r="B60" s="1" t="s">
        <v>434</v>
      </c>
      <c r="C60" s="17">
        <v>310</v>
      </c>
      <c r="D60" s="17">
        <v>240</v>
      </c>
      <c r="E60" s="17">
        <v>280.80089541101847</v>
      </c>
      <c r="F60" s="17">
        <v>12</v>
      </c>
      <c r="G60" s="17">
        <v>13</v>
      </c>
      <c r="H60" s="17">
        <v>21.088327978250124</v>
      </c>
      <c r="I60" s="17">
        <v>14.084726169730997</v>
      </c>
      <c r="J60" s="17">
        <v>13</v>
      </c>
      <c r="K60" s="17">
        <v>13.949180927599645</v>
      </c>
      <c r="L60" s="17">
        <v>12</v>
      </c>
      <c r="M60" s="17">
        <v>5</v>
      </c>
      <c r="N60" s="17">
        <v>5</v>
      </c>
      <c r="O60" s="2"/>
      <c r="P60" s="2"/>
      <c r="Q60" s="17">
        <v>10</v>
      </c>
      <c r="R60" s="17">
        <v>7.5</v>
      </c>
      <c r="S60" s="17">
        <v>10</v>
      </c>
      <c r="T60" s="17">
        <v>10</v>
      </c>
      <c r="U60" s="17">
        <v>8</v>
      </c>
      <c r="V60" s="17">
        <v>8</v>
      </c>
      <c r="W60" s="17">
        <v>16.416826003824092</v>
      </c>
      <c r="X60" s="17">
        <v>9</v>
      </c>
      <c r="Y60" s="17">
        <v>19</v>
      </c>
      <c r="Z60" s="17">
        <v>21</v>
      </c>
      <c r="AA60" s="17">
        <v>10.5</v>
      </c>
      <c r="AB60" s="17">
        <v>240</v>
      </c>
      <c r="AC60" s="17">
        <v>10.5</v>
      </c>
      <c r="AD60" s="17">
        <v>13.125</v>
      </c>
      <c r="AE60" s="17">
        <v>10.5</v>
      </c>
      <c r="AF60" s="17">
        <v>10.5</v>
      </c>
      <c r="AG60" s="17">
        <v>11</v>
      </c>
      <c r="AH60" s="17">
        <v>600</v>
      </c>
      <c r="AI60" s="17">
        <v>600</v>
      </c>
      <c r="AJ60" s="17">
        <v>10.5</v>
      </c>
      <c r="AK60" s="17">
        <v>10.5</v>
      </c>
      <c r="AL60" s="17">
        <v>16.875</v>
      </c>
      <c r="AM60" s="17">
        <v>13.5</v>
      </c>
      <c r="AN60" s="17">
        <v>11</v>
      </c>
      <c r="AO60" s="17">
        <v>11</v>
      </c>
      <c r="AP60" s="17">
        <v>1</v>
      </c>
      <c r="AQ60" s="2">
        <v>11</v>
      </c>
      <c r="AR60" s="17">
        <v>10.5</v>
      </c>
      <c r="AS60" s="17">
        <v>10</v>
      </c>
      <c r="AT60" s="2"/>
      <c r="AU60" s="2"/>
      <c r="AV60" s="2"/>
      <c r="AW60" s="17">
        <v>10.5</v>
      </c>
      <c r="AX60" s="17">
        <v>10.5</v>
      </c>
      <c r="AY60" s="17">
        <v>10.5</v>
      </c>
      <c r="AZ60" s="17">
        <v>10.5</v>
      </c>
      <c r="BA60" s="17">
        <v>15</v>
      </c>
      <c r="BB60" s="17">
        <v>15</v>
      </c>
      <c r="BC60" s="17">
        <v>8</v>
      </c>
      <c r="BD60" s="17">
        <v>8</v>
      </c>
      <c r="BE60" s="2"/>
      <c r="BF60" s="2"/>
      <c r="BG60" s="2"/>
      <c r="BH60" s="17">
        <v>16.911905800261664</v>
      </c>
      <c r="BI60" s="17">
        <v>19</v>
      </c>
      <c r="BJ60" s="17">
        <v>17.773658962058438</v>
      </c>
      <c r="BK60" s="17">
        <v>0</v>
      </c>
      <c r="BL60" s="17">
        <v>600</v>
      </c>
      <c r="BM60" s="17">
        <v>0</v>
      </c>
      <c r="BN60" s="17">
        <v>0</v>
      </c>
      <c r="BO60" s="17">
        <v>15</v>
      </c>
      <c r="BP60" s="17">
        <v>17.201423487544481</v>
      </c>
      <c r="BQ60" s="17">
        <v>23.75</v>
      </c>
      <c r="BR60" s="17">
        <v>13.75</v>
      </c>
      <c r="BS60" s="17">
        <v>10.5</v>
      </c>
      <c r="BT60" s="2"/>
      <c r="BU60" s="17">
        <v>11</v>
      </c>
      <c r="BV60" s="17">
        <v>10.5</v>
      </c>
      <c r="BW60" s="17">
        <v>27</v>
      </c>
      <c r="BX60" s="17">
        <v>11</v>
      </c>
      <c r="BY60" s="17">
        <v>0</v>
      </c>
      <c r="BZ60" s="17">
        <v>16</v>
      </c>
      <c r="CA60" s="17">
        <v>19</v>
      </c>
      <c r="CB60" s="17">
        <v>19</v>
      </c>
      <c r="CC60" s="17">
        <v>20</v>
      </c>
      <c r="CD60" s="17">
        <v>11</v>
      </c>
      <c r="CE60" s="17">
        <v>300</v>
      </c>
      <c r="CF60" s="17">
        <v>0</v>
      </c>
      <c r="CG60" s="17">
        <v>27</v>
      </c>
      <c r="CH60" s="17">
        <v>27</v>
      </c>
      <c r="CI60" s="17">
        <v>13</v>
      </c>
    </row>
    <row r="61" spans="1:87" x14ac:dyDescent="0.25">
      <c r="B61" s="1" t="s">
        <v>435</v>
      </c>
      <c r="C61" s="17">
        <v>310</v>
      </c>
      <c r="D61" s="17">
        <v>240</v>
      </c>
      <c r="E61" s="17">
        <v>294.10567599159043</v>
      </c>
      <c r="F61" s="17">
        <v>12</v>
      </c>
      <c r="G61" s="17">
        <v>13</v>
      </c>
      <c r="H61" s="17">
        <v>21.266664789905519</v>
      </c>
      <c r="I61" s="17">
        <v>15.094018141636038</v>
      </c>
      <c r="J61" s="17">
        <v>13</v>
      </c>
      <c r="K61" s="17">
        <v>14.426076002047498</v>
      </c>
      <c r="L61" s="17">
        <v>12</v>
      </c>
      <c r="M61" s="17">
        <v>5</v>
      </c>
      <c r="N61" s="17">
        <v>5</v>
      </c>
      <c r="O61" s="2"/>
      <c r="P61" s="2"/>
      <c r="Q61" s="17">
        <v>10</v>
      </c>
      <c r="R61" s="17">
        <v>6.8501170960187352</v>
      </c>
      <c r="S61" s="17">
        <v>10</v>
      </c>
      <c r="T61" s="17">
        <v>10</v>
      </c>
      <c r="U61" s="17">
        <v>8</v>
      </c>
      <c r="V61" s="17">
        <v>8</v>
      </c>
      <c r="W61" s="17">
        <v>20.492838740789249</v>
      </c>
      <c r="X61" s="17">
        <v>9</v>
      </c>
      <c r="Y61" s="17">
        <v>19</v>
      </c>
      <c r="Z61" s="17">
        <v>21</v>
      </c>
      <c r="AA61" s="17">
        <v>10.5</v>
      </c>
      <c r="AB61" s="17">
        <v>240</v>
      </c>
      <c r="AC61" s="17">
        <v>10.5</v>
      </c>
      <c r="AD61" s="17">
        <v>21.266664789905519</v>
      </c>
      <c r="AE61" s="17">
        <v>10.5</v>
      </c>
      <c r="AF61" s="17">
        <v>10.5</v>
      </c>
      <c r="AG61" s="17">
        <v>11</v>
      </c>
      <c r="AH61" s="17">
        <v>600</v>
      </c>
      <c r="AI61" s="17">
        <v>600</v>
      </c>
      <c r="AJ61" s="17">
        <v>10.5</v>
      </c>
      <c r="AK61" s="17">
        <v>10.5</v>
      </c>
      <c r="AL61" s="17">
        <v>21.09375</v>
      </c>
      <c r="AM61" s="17">
        <v>13.5</v>
      </c>
      <c r="AN61" s="17">
        <v>11</v>
      </c>
      <c r="AO61" s="17">
        <v>11</v>
      </c>
      <c r="AP61" s="17">
        <v>1</v>
      </c>
      <c r="AQ61" s="2">
        <v>11</v>
      </c>
      <c r="AR61" s="17">
        <v>10.5</v>
      </c>
      <c r="AS61" s="17">
        <v>10</v>
      </c>
      <c r="AT61" s="2"/>
      <c r="AU61" s="2"/>
      <c r="AV61" s="2"/>
      <c r="AW61" s="17">
        <v>10.5</v>
      </c>
      <c r="AX61" s="17">
        <v>10.5</v>
      </c>
      <c r="AY61" s="17">
        <v>10.5</v>
      </c>
      <c r="AZ61" s="17">
        <v>10.5</v>
      </c>
      <c r="BA61" s="17">
        <v>15</v>
      </c>
      <c r="BB61" s="17">
        <v>15</v>
      </c>
      <c r="BC61" s="17">
        <v>8</v>
      </c>
      <c r="BD61" s="17">
        <v>8</v>
      </c>
      <c r="BE61" s="2"/>
      <c r="BF61" s="2"/>
      <c r="BG61" s="2"/>
      <c r="BH61" s="17">
        <v>20.316185837748119</v>
      </c>
      <c r="BI61" s="17">
        <v>19</v>
      </c>
      <c r="BJ61" s="17">
        <v>21.502819218057162</v>
      </c>
      <c r="BK61" s="17">
        <v>0</v>
      </c>
      <c r="BL61" s="17">
        <v>600</v>
      </c>
      <c r="BM61" s="17">
        <v>0</v>
      </c>
      <c r="BN61" s="17">
        <v>0</v>
      </c>
      <c r="BO61" s="17">
        <v>15</v>
      </c>
      <c r="BP61" s="17">
        <v>21.266664789905519</v>
      </c>
      <c r="BQ61" s="17">
        <v>21.266664789905519</v>
      </c>
      <c r="BR61" s="17">
        <v>17.1875</v>
      </c>
      <c r="BS61" s="17">
        <v>10.5</v>
      </c>
      <c r="BT61" s="2"/>
      <c r="BU61" s="17">
        <v>11</v>
      </c>
      <c r="BV61" s="17">
        <v>10.5</v>
      </c>
      <c r="BW61" s="17">
        <v>27</v>
      </c>
      <c r="BX61" s="17">
        <v>11</v>
      </c>
      <c r="BY61" s="17">
        <v>0</v>
      </c>
      <c r="BZ61" s="17">
        <v>16</v>
      </c>
      <c r="CA61" s="17">
        <v>19</v>
      </c>
      <c r="CB61" s="17">
        <v>19</v>
      </c>
      <c r="CC61" s="17">
        <v>20</v>
      </c>
      <c r="CD61" s="17">
        <v>11</v>
      </c>
      <c r="CE61" s="17">
        <v>300</v>
      </c>
      <c r="CF61" s="17">
        <v>0</v>
      </c>
      <c r="CG61" s="17">
        <v>27</v>
      </c>
      <c r="CH61" s="17">
        <v>27</v>
      </c>
      <c r="CI61" s="17">
        <v>13</v>
      </c>
    </row>
    <row r="62" spans="1:87" x14ac:dyDescent="0.25">
      <c r="B62" s="1" t="s">
        <v>436</v>
      </c>
      <c r="C62" s="17">
        <v>310</v>
      </c>
      <c r="D62" s="17">
        <v>240</v>
      </c>
      <c r="E62" s="17">
        <v>294.10567599159043</v>
      </c>
      <c r="F62" s="17">
        <v>12</v>
      </c>
      <c r="G62" s="17">
        <v>13</v>
      </c>
      <c r="H62" s="17">
        <v>21.266664789905519</v>
      </c>
      <c r="I62" s="17">
        <v>15.094018141636038</v>
      </c>
      <c r="J62" s="17">
        <v>13</v>
      </c>
      <c r="K62" s="17">
        <v>14.426076002047498</v>
      </c>
      <c r="L62" s="17">
        <v>12</v>
      </c>
      <c r="M62" s="17">
        <v>5</v>
      </c>
      <c r="N62" s="17">
        <v>5</v>
      </c>
      <c r="O62" s="2"/>
      <c r="P62" s="2"/>
      <c r="Q62" s="17">
        <v>10</v>
      </c>
      <c r="R62" s="17">
        <v>6.8501170960187352</v>
      </c>
      <c r="S62" s="17">
        <v>10</v>
      </c>
      <c r="T62" s="17">
        <v>10</v>
      </c>
      <c r="U62" s="17">
        <v>8</v>
      </c>
      <c r="V62" s="17">
        <v>8</v>
      </c>
      <c r="W62" s="17">
        <v>20.492838740789249</v>
      </c>
      <c r="X62" s="17">
        <v>9</v>
      </c>
      <c r="Y62" s="17">
        <v>19</v>
      </c>
      <c r="Z62" s="17">
        <v>21</v>
      </c>
      <c r="AA62" s="17">
        <v>10.5</v>
      </c>
      <c r="AB62" s="17">
        <v>240</v>
      </c>
      <c r="AC62" s="17">
        <v>10.5</v>
      </c>
      <c r="AD62" s="17">
        <v>21.266664789905519</v>
      </c>
      <c r="AE62" s="17">
        <v>10.5</v>
      </c>
      <c r="AF62" s="17">
        <v>10.5</v>
      </c>
      <c r="AG62" s="17">
        <v>11</v>
      </c>
      <c r="AH62" s="17">
        <v>600</v>
      </c>
      <c r="AI62" s="17">
        <v>600</v>
      </c>
      <c r="AJ62" s="17">
        <v>10.5</v>
      </c>
      <c r="AK62" s="17">
        <v>10.5</v>
      </c>
      <c r="AL62" s="17">
        <v>21.09375</v>
      </c>
      <c r="AM62" s="17">
        <v>13.5</v>
      </c>
      <c r="AN62" s="17">
        <v>11</v>
      </c>
      <c r="AO62" s="17">
        <v>11</v>
      </c>
      <c r="AP62" s="17">
        <v>1</v>
      </c>
      <c r="AQ62" s="2">
        <v>11</v>
      </c>
      <c r="AR62" s="17">
        <v>10.5</v>
      </c>
      <c r="AS62" s="17">
        <v>10</v>
      </c>
      <c r="AT62" s="2"/>
      <c r="AU62" s="2"/>
      <c r="AV62" s="2"/>
      <c r="AW62" s="17">
        <v>10.5</v>
      </c>
      <c r="AX62" s="17">
        <v>10.5</v>
      </c>
      <c r="AY62" s="17">
        <v>10.5</v>
      </c>
      <c r="AZ62" s="17">
        <v>10.5</v>
      </c>
      <c r="BA62" s="17">
        <v>15</v>
      </c>
      <c r="BB62" s="17">
        <v>15</v>
      </c>
      <c r="BC62" s="17">
        <v>8</v>
      </c>
      <c r="BD62" s="17">
        <v>8</v>
      </c>
      <c r="BE62" s="2"/>
      <c r="BF62" s="2"/>
      <c r="BG62" s="2"/>
      <c r="BH62" s="17">
        <v>20.316185837748119</v>
      </c>
      <c r="BI62" s="17">
        <v>19</v>
      </c>
      <c r="BJ62" s="17">
        <v>21.502819218057162</v>
      </c>
      <c r="BK62" s="17">
        <v>0</v>
      </c>
      <c r="BL62" s="17">
        <v>600</v>
      </c>
      <c r="BM62" s="17">
        <v>0</v>
      </c>
      <c r="BN62" s="17">
        <v>0</v>
      </c>
      <c r="BO62" s="17">
        <v>15</v>
      </c>
      <c r="BP62" s="17">
        <v>21.266664789905519</v>
      </c>
      <c r="BQ62" s="17">
        <v>21.266664789905519</v>
      </c>
      <c r="BR62" s="17">
        <v>21.484375</v>
      </c>
      <c r="BS62" s="17">
        <v>10.5</v>
      </c>
      <c r="BT62" s="2"/>
      <c r="BU62" s="17">
        <v>11</v>
      </c>
      <c r="BV62" s="17">
        <v>10.5</v>
      </c>
      <c r="BW62" s="17">
        <v>27</v>
      </c>
      <c r="BX62" s="17">
        <v>11</v>
      </c>
      <c r="BY62" s="17">
        <v>0</v>
      </c>
      <c r="BZ62" s="17">
        <v>16</v>
      </c>
      <c r="CA62" s="17">
        <v>19</v>
      </c>
      <c r="CB62" s="17">
        <v>19</v>
      </c>
      <c r="CC62" s="17">
        <v>20</v>
      </c>
      <c r="CD62" s="17">
        <v>11</v>
      </c>
      <c r="CE62" s="17">
        <v>300</v>
      </c>
      <c r="CF62" s="17">
        <v>0</v>
      </c>
      <c r="CG62" s="17">
        <v>27</v>
      </c>
      <c r="CH62" s="17">
        <v>27</v>
      </c>
      <c r="CI62" s="17">
        <v>13</v>
      </c>
    </row>
  </sheetData>
  <mergeCells count="3">
    <mergeCell ref="A1:D1"/>
    <mergeCell ref="B2:D2"/>
    <mergeCell ref="C3:D3"/>
  </mergeCells>
  <pageMargins left="0.7" right="0.7" top="0.75" bottom="0.75" header="0.3" footer="0.3"/>
  <pageSetup orientation="portrait" horizontalDpi="4294967294"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Inventory</vt:lpstr>
      <vt:lpstr>PMControl</vt:lpstr>
      <vt:lpstr>DMISpecs</vt:lpstr>
      <vt:lpstr>ETCellsCropMix</vt:lpstr>
      <vt:lpstr>ETCellsProperties</vt:lpstr>
      <vt:lpstr>ETCellsCrops</vt:lpstr>
      <vt:lpstr>MetNodesMetaData</vt:lpstr>
      <vt:lpstr>CropCoefs</vt:lpstr>
      <vt:lpstr>CropParams</vt:lpstr>
      <vt:lpstr>TMaxMon</vt:lpstr>
      <vt:lpstr>TMinMon</vt:lpstr>
      <vt:lpstr>WindMon</vt:lpstr>
      <vt:lpstr>KoMon</vt:lpstr>
      <vt:lpstr>MeanCuttings</vt:lpstr>
      <vt:lpstr>copy_et_cells_crops</vt:lpstr>
    </vt:vector>
  </TitlesOfParts>
  <Company>Bureau of Reclamation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DaveKing</dc:creator>
  <cp:lastModifiedBy>mortonc</cp:lastModifiedBy>
  <cp:lastPrinted>2014-07-16T22:25:33Z</cp:lastPrinted>
  <dcterms:created xsi:type="dcterms:W3CDTF">2011-03-21T16:16:17Z</dcterms:created>
  <dcterms:modified xsi:type="dcterms:W3CDTF">2015-08-13T23:35:20Z</dcterms:modified>
</cp:coreProperties>
</file>