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4"/><Relationship Target="xl/workbook.xml" Type="http://schemas.openxmlformats.org/officeDocument/2006/relationships/officeDocument" Id="rId1"/><Relationship Target="docProps/thumbnail.jpeg" Type="http://schemas.openxmlformats.org/package/2006/relationships/metadata/thumbnail" Id="rId2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25007"/>
  <workbookPr showInkAnnotation="false" autoCompressPictures="false"/>
  <bookViews>
    <workbookView xWindow="3520" yWindow="80" windowWidth="27360" windowHeight="17540" tabRatio="500"/>
  </bookViews>
  <sheets>
    <sheet name="Sheet1" sheetId="1" r:id="rId1"/>
  </sheets>
  <calcPr calcId="140001" fullCalcOnLoad="tru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<sst xmlns="http://schemas.openxmlformats.org/spreadsheetml/2006/main" count="171" uniqueCount="129">
  <si>
    <t>Win %</t>
  </si>
  <si>
    <t>Estimated Wins</t>
  </si>
  <si>
    <t>Plus/Minus</t>
  </si>
  <si>
    <t>By Win Total (Lower)</t>
  </si>
  <si>
    <t>NAME HERE IF YOU THINK LOWER</t>
  </si>
  <si>
    <t>By Win Total (Higher)</t>
  </si>
  <si>
    <t>NAME HERE IF YOU THINK HIGHER</t>
  </si>
  <si>
    <t>Los Angeles Lakers</t>
  </si>
  <si>
    <t>Boston Celtics</t>
  </si>
  <si>
    <t>Los Angeles Clippers</t>
  </si>
  <si>
    <t>Brooklyn Nets</t>
  </si>
  <si>
    <t>Denver Nuggets</t>
  </si>
  <si>
    <t>Miami Heat</t>
  </si>
  <si>
    <t>Philadelphia 76ers</t>
  </si>
  <si>
    <t>Dallas Mavericks</t>
  </si>
  <si>
    <t>Toronto Raptors</t>
  </si>
  <si>
    <t>Utah Jazz</t>
  </si>
  <si>
    <t>Portland Trail Blazers</t>
  </si>
  <si>
    <t>Indiana Pacers</t>
  </si>
  <si>
    <t>Phoenix Suns</t>
  </si>
  <si>
    <t>Atlanta Hawks</t>
  </si>
  <si>
    <t>Golden State Warriors</t>
  </si>
  <si>
    <t>New Orleans Pelicans</t>
  </si>
  <si>
    <t>Houston Rockets</t>
  </si>
  <si>
    <t>Orlando Magic</t>
  </si>
  <si>
    <t>Memphis Grizzlies</t>
  </si>
  <si>
    <t>Chicago Bulls</t>
  </si>
  <si>
    <t>Washington Wizards</t>
  </si>
  <si>
    <t>Sacramento Kings</t>
  </si>
  <si>
    <t>San Antonio Spurs</t>
  </si>
  <si>
    <t>Minnesota Timberwolves</t>
  </si>
  <si>
    <t>Charlotte Hornets</t>
  </si>
  <si>
    <t>Detroit Pistons</t>
  </si>
  <si>
    <t>Oklahoma City Thunder</t>
  </si>
  <si>
    <t>Cleveland Cavaliers</t>
  </si>
  <si>
    <t>New York Knicks</t>
  </si>
  <si>
    <t>Milwaukee Bucks</t>
  </si>
  <si>
    <t>Eric</t>
  </si>
  <si>
    <t>Sammy</t>
  </si>
  <si>
    <t>Billy</t>
  </si>
  <si>
    <t>Zach</t>
  </si>
  <si>
    <t>Jack</t>
  </si>
  <si>
    <t>Calem</t>
  </si>
  <si>
    <t>Logan</t>
  </si>
  <si>
    <t>John</t>
  </si>
  <si>
    <t>Blake</t>
  </si>
  <si>
    <t>AJ</t>
  </si>
  <si>
    <t>Based on Predicted win total</t>
  </si>
  <si>
    <t>Predicted Wins</t>
  </si>
  <si>
    <t xml:space="preserve">Billy RD 6 </t>
  </si>
  <si>
    <t>John RD 4</t>
  </si>
  <si>
    <t>Sammy RD 5</t>
  </si>
  <si>
    <t>Eric RD 4</t>
  </si>
  <si>
    <t>John RD 1</t>
  </si>
  <si>
    <t>AJ RD 6</t>
  </si>
  <si>
    <t>Calem RD 5</t>
  </si>
  <si>
    <t>Jack RD 4</t>
  </si>
  <si>
    <t>AJ RD 5</t>
  </si>
  <si>
    <t>Billy RD 3</t>
  </si>
  <si>
    <t>Eric RD 5</t>
  </si>
  <si>
    <t>Blake RD 6</t>
  </si>
  <si>
    <t>Sammy RD 3</t>
  </si>
  <si>
    <t>Jack RD 5</t>
  </si>
  <si>
    <t>Billy RD 2</t>
  </si>
  <si>
    <t>John RD 2</t>
  </si>
  <si>
    <t>Calem RD 3</t>
  </si>
  <si>
    <t>Calem RD 2</t>
  </si>
  <si>
    <t>Sammy RD 6</t>
  </si>
  <si>
    <t>Logan RD 1</t>
  </si>
  <si>
    <t>Blake RD 5</t>
  </si>
  <si>
    <t>Eric RD 6</t>
  </si>
  <si>
    <t>Zach RD 4</t>
  </si>
  <si>
    <t>Blake RD 4</t>
  </si>
  <si>
    <t>Logan RD 4</t>
  </si>
  <si>
    <t>Jack RD 6</t>
  </si>
  <si>
    <t>Sammy RD 4</t>
  </si>
  <si>
    <t>Eric RD 2</t>
  </si>
  <si>
    <t>AJ RD 4</t>
  </si>
  <si>
    <t>Sammy RD 2</t>
  </si>
  <si>
    <t>Aj RD 3</t>
  </si>
  <si>
    <t>Eric RD 1</t>
  </si>
  <si>
    <t>Aj RD 2</t>
  </si>
  <si>
    <t>Zach RD 6</t>
  </si>
  <si>
    <t>Sammy RD 1</t>
  </si>
  <si>
    <t>Zach RD 5</t>
  </si>
  <si>
    <t>Blake RD 2</t>
  </si>
  <si>
    <t>John RD 3</t>
  </si>
  <si>
    <t>AJ RD 1</t>
  </si>
  <si>
    <t>John RD 6</t>
  </si>
  <si>
    <t>Blake RD 1</t>
  </si>
  <si>
    <t>Zach RD 2</t>
  </si>
  <si>
    <t>Jack RD 2</t>
  </si>
  <si>
    <t>Billy RD 4</t>
  </si>
  <si>
    <t>Billy RD 1</t>
  </si>
  <si>
    <t>Calem RD 1</t>
  </si>
  <si>
    <t>Logan RD 5</t>
  </si>
  <si>
    <t xml:space="preserve">Logan RD </t>
  </si>
  <si>
    <t>Zach RD 1</t>
  </si>
  <si>
    <t>Eric RD 3</t>
  </si>
  <si>
    <t>Jack RD 3</t>
  </si>
  <si>
    <t>Billy RD 5</t>
  </si>
  <si>
    <t>Logan RD 3</t>
  </si>
  <si>
    <t>Blake RD 3</t>
  </si>
  <si>
    <t>Zach RD 3</t>
  </si>
  <si>
    <t>Logan RD 6</t>
  </si>
  <si>
    <t>Jack RD 1</t>
  </si>
  <si>
    <t>John RD 5</t>
  </si>
  <si>
    <t>Calem RD 4</t>
  </si>
  <si>
    <t>Calem RD 6</t>
  </si>
  <si>
    <t>Wins</t>
  </si>
  <si>
    <t>Loses</t>
  </si>
  <si>
    <t>Wins</t>
  </si>
  <si>
    <t>Loses</t>
  </si>
  <si>
    <t>Wins</t>
  </si>
  <si>
    <t>Loses</t>
  </si>
  <si>
    <t>Wins</t>
  </si>
  <si>
    <t>Loses</t>
  </si>
  <si>
    <t>Wins</t>
  </si>
  <si>
    <t>Loses</t>
  </si>
  <si>
    <t>Wins</t>
  </si>
  <si>
    <t>Loses</t>
  </si>
  <si>
    <t>Wins</t>
  </si>
  <si>
    <t>Loses</t>
  </si>
  <si>
    <t>Wins</t>
  </si>
  <si>
    <t>Loses</t>
  </si>
  <si>
    <t>Wins</t>
  </si>
  <si>
    <t>Loses</t>
  </si>
  <si>
    <t>Wins</t>
  </si>
  <si>
    <t>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</si>
</sst>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4"/>
      <color theme="1"/>
      <name val="Arial"/>
    </font>
    <font>
      <sz val="12"/>
      <color theme="0"/>
      <name val="Calibri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5117038484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7" tint="0.7999511703848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-0.249946592608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1" tint="0.49995422223579"/>
        <bgColor indexed="64"/>
      </patternFill>
    </fill>
    <fill>
      <patternFill patternType="solid">
        <fgColor theme="8" tint="-0.24994659260842"/>
        <bgColor indexed="64"/>
      </patternFill>
    </fill>
    <fill>
      <patternFill patternType="solid">
        <fgColor theme="8" tint="0.39997558519242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/>
      <diagonal/>
    </border>
    <border>
      <left/>
      <right style="thin">
        <color auto="true"/>
      </right>
      <top style="thin">
        <color auto="true"/>
      </top>
      <bottom/>
      <diagonal/>
    </border>
    <border/>
    <border/>
    <border/>
    <border/>
    <border/>
    <border/>
    <border/>
    <border/>
    <border/>
    <border/>
    <border/>
  </borders>
  <cellStyleXfs count="13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</cellStyleXfs>
  <cellXfs count="49">
    <xf numFmtId="0" fontId="0" fillId="0" borderId="0" xfId="0"/>
    <xf numFmtId="49" fontId="0" fillId="0" borderId="0" xfId="0" applyNumberFormat="true" applyBorder="true"/>
    <xf numFmtId="0" fontId="1" fillId="0" borderId="0" xfId="0" applyFont="true" applyAlignment="true">
      <alignment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8" fillId="0" borderId="7" xfId="0" applyFont="true" applyBorder="true" applyAlignment="true">
      <alignment horizontal="center"/>
    </xf>
    <xf numFmtId="0" fontId="8" fillId="0" borderId="8" xfId="0" applyFont="true" applyBorder="true" applyAlignment="true">
      <alignment horizontal="center"/>
    </xf>
    <xf numFmtId="164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7" fillId="5" borderId="0" xfId="0" applyFont="true" applyFill="true"/>
    <xf numFmtId="0" fontId="0" fillId="6" borderId="0" xfId="0" applyFill="true"/>
    <xf numFmtId="0" fontId="7" fillId="7" borderId="0" xfId="0" applyFont="true" applyFill="true"/>
    <xf numFmtId="0" fontId="7" fillId="8" borderId="0" xfId="0" applyFont="true" applyFill="true"/>
    <xf numFmtId="0" fontId="0" fillId="9" borderId="0" xfId="0" applyFill="true"/>
    <xf numFmtId="0" fontId="7" fillId="10" borderId="0" xfId="0" applyFont="true" applyFill="true"/>
    <xf numFmtId="0" fontId="7" fillId="11" borderId="0" xfId="0" applyFont="true" applyFill="true"/>
    <xf numFmtId="0" fontId="0" fillId="12" borderId="0" xfId="0" applyFill="true"/>
    <xf numFmtId="0" fontId="0" fillId="0" borderId="1" xfId="0" applyBorder="true" applyAlignment="true"/>
    <xf numFmtId="0" fontId="0" fillId="0" borderId="13" xfId="0" applyBorder="true" applyAlignment="true">
      <alignment horizontal="left"/>
    </xf>
    <xf numFmtId="0" fontId="0" fillId="0" borderId="14" xfId="0" applyBorder="true" applyAlignment="true">
      <alignment horizontal="left"/>
    </xf>
    <xf numFmtId="0" fontId="0" fillId="0" borderId="2" xfId="0" applyBorder="true" applyAlignment="true">
      <alignment horizontal="center"/>
    </xf>
    <xf numFmtId="0" fontId="0" fillId="0" borderId="1" xfId="0" applyBorder="true" applyAlignment="true">
      <alignment horizontal="center"/>
    </xf>
    <xf numFmtId="1" fontId="0" fillId="0" borderId="3" xfId="0" applyNumberFormat="true" applyBorder="true" applyAlignment="true">
      <alignment horizontal="center"/>
    </xf>
    <xf numFmtId="1" fontId="0" fillId="0" borderId="4" xfId="0" applyNumberFormat="true" applyBorder="true" applyAlignment="true">
      <alignment horizontal="center"/>
    </xf>
    <xf numFmtId="1" fontId="0" fillId="0" borderId="5" xfId="0" applyNumberFormat="true" applyBorder="true" applyAlignment="true">
      <alignment horizontal="center"/>
    </xf>
    <xf numFmtId="0" fontId="0" fillId="0" borderId="11" xfId="0" applyBorder="true" applyAlignment="true">
      <alignment horizontal="center"/>
    </xf>
    <xf numFmtId="0" fontId="0" fillId="0" borderId="12" xfId="0" applyBorder="true" applyAlignment="true">
      <alignment horizontal="center"/>
    </xf>
    <xf numFmtId="0" fontId="0" fillId="0" borderId="6" xfId="0" applyBorder="true" applyAlignment="true">
      <alignment horizontal="center"/>
    </xf>
    <xf numFmtId="0" fontId="0" fillId="0" borderId="9" xfId="0" applyBorder="true" applyAlignment="true">
      <alignment horizontal="center"/>
    </xf>
    <xf numFmtId="0" fontId="0" fillId="0" borderId="10" xfId="0" applyBorder="true" applyAlignment="true">
      <alignment horizontal="center"/>
    </xf>
    <xf numFmtId="0" fontId="1" fillId="0" borderId="0" xfId="0" applyFont="true" applyAlignment="true">
      <alignment horizontal="center" wrapText="true"/>
    </xf>
    <xf numFmtId="1" fontId="0" fillId="0" borderId="0" xfId="0" applyNumberFormat="true"/>
    <xf numFmtId="0" fontId="0" fillId="0" borderId="15" xfId="0" applyBorder="true" applyAlignment="true">
      <alignment horizontal="center"/>
    </xf>
    <xf numFmtId="0" fontId="0" fillId="0" borderId="15" xfId="0" applyFill="true" applyBorder="true" applyAlignment="true">
      <alignment horizontal="center"/>
    </xf>
    <xf numFmtId="0" fontId="0" fillId="0" borderId="16" xfId="0" applyFill="true" applyBorder="true" applyAlignment="true">
      <alignment horizontal="center"/>
    </xf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3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sharedStrings.xml" Type="http://schemas.openxmlformats.org/officeDocument/2006/relationships/sharedStrings" Id="rId4"/><Relationship Target="worksheets/sheet1.xml" Type="http://schemas.openxmlformats.org/officeDocument/2006/relationships/worksheet" Id="rId1"/><Relationship Target="theme/theme1.xml" Type="http://schemas.openxmlformats.org/officeDocument/2006/relationships/theme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true" zoomScale="75" zoomScaleNormal="75" zoomScalePageLayoutView="75" workbookViewId="0">
      <selection activeCell="I39" sqref="I39"/>
    </sheetView>
  </sheetViews>
  <sheetFormatPr baseColWidth="10" defaultRowHeight="15" x14ac:dyDescent="0"/>
  <cols>
    <col min="1" max="1" width="6" customWidth="true"/>
    <col min="2" max="2" width="6.5703125" customWidth="true"/>
    <col min="5" max="5" width="14.6640625" customWidth="true"/>
    <col min="7" max="7" width="28.1640625" customWidth="true"/>
    <col min="9" max="9" width="29.33203125" customWidth="true"/>
    <col min="10" max="10" width="29" customWidth="true"/>
    <col min="12" max="12" width="28.33203125" customWidth="true"/>
  </cols>
  <sheetData>
    <row r="1">
      <c r="A1" s="39" t="s">
        <v>127</v>
      </c>
      <c r="B1" s="39" t="s">
        <v>128</v>
      </c>
      <c r="C1" s="19"/>
      <c r="D1" t="s">
        <v>0</v>
      </c>
      <c r="E1" t="s">
        <v>1</v>
      </c>
      <c r="F1" t="s">
        <v>2</v>
      </c>
      <c r="G1" s="33" t="s">
        <v>3</v>
      </c>
      <c r="H1" s="33"/>
      <c r="I1" s="2" t="s">
        <v>4</v>
      </c>
      <c r="J1" s="33" t="s">
        <v>5</v>
      </c>
      <c r="K1" s="33"/>
      <c r="L1" s="2" t="s">
        <v>6</v>
      </c>
      <c r="O1" s="20"/>
      <c r="P1" s="20"/>
      <c r="Q1" s="20"/>
      <c r="R1" s="20"/>
      <c r="S1" s="20"/>
      <c r="T1" s="20"/>
      <c r="U1" s="20"/>
      <c r="V1" s="20"/>
      <c r="W1" s="20"/>
    </row>
    <row r="2" ht="17">
      <c r="A2" s="0">
        <v>14</v>
      </c>
      <c r="B2" s="0">
        <v>8</v>
      </c>
      <c r="C2" s="19"/>
      <c r="D2">
        <f>A2/(A2+B2)</f>
        <v>0.33333333333333331</v>
      </c>
      <c r="E2" s="8">
        <f>ROUND(D2*72,0)</f>
        <v>24</v>
      </c>
      <c r="F2" s="8">
        <f>E2-H2</f>
        <v>-25.5</v>
      </c>
      <c r="G2" s="5" t="s">
        <v>36</v>
      </c>
      <c r="H2" s="3">
        <v>49.5</v>
      </c>
      <c r="I2" s="9" t="s">
        <v>49</v>
      </c>
      <c r="J2" s="5" t="s">
        <v>36</v>
      </c>
      <c r="K2" s="3">
        <v>49.5</v>
      </c>
      <c r="L2" s="18" t="s">
        <v>72</v>
      </c>
      <c r="AC2" s="34">
        <f>C36</f>
        <v>17</v>
      </c>
      <c r="AD2" t="s">
        <v>40</v>
      </c>
    </row>
    <row r="3" ht="17">
      <c r="A3" s="0">
        <v>17</v>
      </c>
      <c r="B3" s="0">
        <v>6</v>
      </c>
      <c r="C3" s="19"/>
      <c r="D3">
        <f t="shared" ref="D3:D31" si="0">A3/(A3+B3)</f>
        <v>0.5</v>
      </c>
      <c r="E3" s="8">
        <f t="shared" ref="E3:E30" si="1">ROUND(D3*72,0)</f>
        <v>36</v>
      </c>
      <c r="F3">
        <f t="shared" ref="F3:F31" si="2">E3-H3</f>
        <v>-10.5</v>
      </c>
      <c r="G3" s="4" t="s">
        <v>7</v>
      </c>
      <c r="H3" s="3">
        <v>46.5</v>
      </c>
      <c r="I3" s="10" t="s">
        <v>50</v>
      </c>
      <c r="J3" s="4" t="s">
        <v>7</v>
      </c>
      <c r="K3" s="3">
        <v>46.5</v>
      </c>
      <c r="L3" s="17" t="s">
        <v>73</v>
      </c>
      <c r="AC3" s="34">
        <f>D36</f>
        <v>-38</v>
      </c>
      <c r="AD3" t="s">
        <v>43</v>
      </c>
    </row>
    <row r="4" ht="17">
      <c r="A4" s="0">
        <v>12</v>
      </c>
      <c r="B4" s="0">
        <v>9</v>
      </c>
      <c r="C4" s="19"/>
      <c r="D4">
        <f t="shared" si="0"/>
        <v>0.33333333333333331</v>
      </c>
      <c r="E4" s="8">
        <f t="shared" si="1"/>
        <v>24</v>
      </c>
      <c r="F4" s="8">
        <f>E4-H4</f>
        <v>-21.5</v>
      </c>
      <c r="G4" s="4" t="s">
        <v>8</v>
      </c>
      <c r="H4" s="3">
        <v>45.5</v>
      </c>
      <c r="I4" s="11" t="s">
        <v>51</v>
      </c>
      <c r="J4" s="4" t="s">
        <v>8</v>
      </c>
      <c r="K4" s="3">
        <v>45.5</v>
      </c>
      <c r="L4" s="15" t="s">
        <v>74</v>
      </c>
      <c r="AC4" s="34">
        <f>E36</f>
        <v>13</v>
      </c>
      <c r="AD4" t="s">
        <v>46</v>
      </c>
    </row>
    <row r="5" ht="17">
      <c r="A5" s="0">
        <v>17</v>
      </c>
      <c r="B5" s="0">
        <v>7</v>
      </c>
      <c r="C5" s="19"/>
      <c r="D5">
        <f t="shared" si="0"/>
        <v>0.66666666666666663</v>
      </c>
      <c r="E5" s="8">
        <f t="shared" si="1"/>
        <v>48</v>
      </c>
      <c r="F5">
        <f t="shared" si="2"/>
        <v>1.5</v>
      </c>
      <c r="G5" s="4" t="s">
        <v>9</v>
      </c>
      <c r="H5" s="3">
        <v>46.5</v>
      </c>
      <c r="I5" s="12" t="s">
        <v>52</v>
      </c>
      <c r="J5" s="4" t="s">
        <v>9</v>
      </c>
      <c r="K5" s="3">
        <v>46.5</v>
      </c>
      <c r="L5" s="14" t="s">
        <v>107</v>
      </c>
      <c r="AC5" s="34">
        <f>F36</f>
        <v>8</v>
      </c>
      <c r="AD5" t="s">
        <v>37</v>
      </c>
    </row>
    <row r="6" ht="17">
      <c r="A6" s="0">
        <v>14</v>
      </c>
      <c r="B6" s="0">
        <v>10</v>
      </c>
      <c r="C6" s="19"/>
      <c r="D6">
        <f t="shared" si="0"/>
        <v>0.5</v>
      </c>
      <c r="E6" s="8">
        <f t="shared" si="1"/>
        <v>36</v>
      </c>
      <c r="F6">
        <f t="shared" si="2"/>
        <v>-9.5</v>
      </c>
      <c r="G6" s="4" t="s">
        <v>10</v>
      </c>
      <c r="H6" s="3">
        <v>45.5</v>
      </c>
      <c r="I6" s="10" t="s">
        <v>53</v>
      </c>
      <c r="J6" s="4" t="s">
        <v>10</v>
      </c>
      <c r="K6" s="3">
        <v>45.5</v>
      </c>
      <c r="L6" s="11" t="s">
        <v>75</v>
      </c>
      <c r="AC6" s="34">
        <f>G36</f>
        <v>-112</v>
      </c>
      <c r="AD6" t="s">
        <v>41</v>
      </c>
    </row>
    <row r="7" ht="17">
      <c r="A7" s="0">
        <v>12</v>
      </c>
      <c r="B7" s="0">
        <v>9</v>
      </c>
      <c r="C7" s="19"/>
      <c r="D7">
        <f t="shared" si="0"/>
        <v>0.33333333333333331</v>
      </c>
      <c r="E7" s="8">
        <f t="shared" si="1"/>
        <v>24</v>
      </c>
      <c r="F7">
        <f t="shared" si="2"/>
        <v>-20.5</v>
      </c>
      <c r="G7" s="4" t="s">
        <v>11</v>
      </c>
      <c r="H7" s="3">
        <v>44.5</v>
      </c>
      <c r="I7" s="13" t="s">
        <v>54</v>
      </c>
      <c r="J7" s="4" t="s">
        <v>11</v>
      </c>
      <c r="K7" s="3">
        <v>44.5</v>
      </c>
      <c r="L7" s="12" t="s">
        <v>76</v>
      </c>
      <c r="AC7" s="34">
        <f>H36</f>
        <v>55</v>
      </c>
      <c r="AD7" t="s">
        <v>44</v>
      </c>
    </row>
    <row r="8" ht="17">
      <c r="A8" s="0">
        <v>8</v>
      </c>
      <c r="B8" s="0">
        <v>14</v>
      </c>
      <c r="C8" s="19"/>
      <c r="D8">
        <f t="shared" si="0"/>
        <v>0.5</v>
      </c>
      <c r="E8" s="8">
        <f t="shared" si="1"/>
        <v>36</v>
      </c>
      <c r="F8">
        <f t="shared" si="2"/>
        <v>-8.5</v>
      </c>
      <c r="G8" s="4" t="s">
        <v>12</v>
      </c>
      <c r="H8" s="3">
        <v>44.5</v>
      </c>
      <c r="I8" s="14" t="s">
        <v>55</v>
      </c>
      <c r="J8" s="4" t="s">
        <v>12</v>
      </c>
      <c r="K8" s="3">
        <v>44.5</v>
      </c>
      <c r="L8" s="13" t="s">
        <v>77</v>
      </c>
      <c r="AC8" s="34">
        <f>I36</f>
        <v>12</v>
      </c>
      <c r="AD8" t="s">
        <v>39</v>
      </c>
    </row>
    <row r="9" ht="17">
      <c r="A9" s="0">
        <v>16</v>
      </c>
      <c r="B9" s="0">
        <v>7</v>
      </c>
      <c r="C9" s="19"/>
      <c r="D9">
        <f t="shared" si="0"/>
        <v>0.66666666666666663</v>
      </c>
      <c r="E9" s="8">
        <f t="shared" si="1"/>
        <v>48</v>
      </c>
      <c r="F9">
        <f t="shared" si="2"/>
        <v>3.5</v>
      </c>
      <c r="G9" s="4" t="s">
        <v>13</v>
      </c>
      <c r="H9" s="3">
        <v>44.5</v>
      </c>
      <c r="I9" s="15" t="s">
        <v>56</v>
      </c>
      <c r="J9" s="4" t="s">
        <v>13</v>
      </c>
      <c r="K9" s="3">
        <v>44.5</v>
      </c>
      <c r="L9" s="11" t="s">
        <v>78</v>
      </c>
      <c r="AC9" s="34">
        <f>J36</f>
        <v>36</v>
      </c>
      <c r="AD9" t="s">
        <v>45</v>
      </c>
    </row>
    <row r="10" ht="17">
      <c r="A10" s="0">
        <v>9</v>
      </c>
      <c r="B10" s="0">
        <v>14</v>
      </c>
      <c r="C10" s="19"/>
      <c r="D10">
        <f t="shared" si="0"/>
        <v>0.33333333333333331</v>
      </c>
      <c r="E10" s="8">
        <f t="shared" si="1"/>
        <v>24</v>
      </c>
      <c r="F10">
        <f t="shared" si="2"/>
        <v>-18.5</v>
      </c>
      <c r="G10" s="4" t="s">
        <v>14</v>
      </c>
      <c r="H10" s="3">
        <v>42.5</v>
      </c>
      <c r="I10" s="13" t="s">
        <v>57</v>
      </c>
      <c r="J10" s="4" t="s">
        <v>14</v>
      </c>
      <c r="K10" s="3">
        <v>42.5</v>
      </c>
      <c r="L10" s="14" t="s">
        <v>94</v>
      </c>
      <c r="AC10" s="34">
        <f>K36</f>
        <v>-12</v>
      </c>
      <c r="AD10" t="s">
        <v>38</v>
      </c>
    </row>
    <row r="11" ht="17">
      <c r="A11" s="0">
        <v>10</v>
      </c>
      <c r="B11" s="0">
        <v>12</v>
      </c>
      <c r="C11" s="19"/>
      <c r="D11">
        <f t="shared" si="0"/>
        <v>0</v>
      </c>
      <c r="E11" s="8">
        <f t="shared" si="1"/>
        <v>0</v>
      </c>
      <c r="F11">
        <f t="shared" si="2"/>
        <v>-41.5</v>
      </c>
      <c r="G11" s="4" t="s">
        <v>15</v>
      </c>
      <c r="H11" s="3">
        <v>41.5</v>
      </c>
      <c r="I11" s="9" t="s">
        <v>58</v>
      </c>
      <c r="J11" s="4" t="s">
        <v>15</v>
      </c>
      <c r="K11" s="3">
        <v>41.5</v>
      </c>
      <c r="L11" s="15" t="s">
        <v>99</v>
      </c>
      <c r="AC11" s="34">
        <f>L36</f>
        <v>21</v>
      </c>
      <c r="AD11" t="s">
        <v>42</v>
      </c>
    </row>
    <row r="12" ht="17">
      <c r="A12" s="0">
        <v>18</v>
      </c>
      <c r="B12" s="0">
        <v>5</v>
      </c>
      <c r="C12" s="19"/>
      <c r="D12">
        <f t="shared" si="0"/>
        <v>0.66666666666666663</v>
      </c>
      <c r="E12" s="8">
        <f t="shared" si="1"/>
        <v>48</v>
      </c>
      <c r="F12">
        <f t="shared" si="2"/>
        <v>5.5</v>
      </c>
      <c r="G12" s="4" t="s">
        <v>16</v>
      </c>
      <c r="H12" s="3">
        <v>42.5</v>
      </c>
      <c r="I12" s="12" t="s">
        <v>59</v>
      </c>
      <c r="J12" s="4" t="s">
        <v>16</v>
      </c>
      <c r="K12" s="3">
        <v>42.5</v>
      </c>
      <c r="L12" s="16" t="s">
        <v>97</v>
      </c>
    </row>
    <row r="13" ht="17">
      <c r="A13" s="0">
        <v>12</v>
      </c>
      <c r="B13" s="0">
        <v>9</v>
      </c>
      <c r="C13" s="19"/>
      <c r="D13">
        <f t="shared" si="0"/>
        <v>0.66666666666666663</v>
      </c>
      <c r="E13" s="8">
        <f t="shared" si="1"/>
        <v>48</v>
      </c>
      <c r="F13">
        <f t="shared" si="2"/>
        <v>6.5</v>
      </c>
      <c r="G13" s="4" t="s">
        <v>17</v>
      </c>
      <c r="H13" s="3">
        <v>41.5</v>
      </c>
      <c r="I13" s="18" t="s">
        <v>60</v>
      </c>
      <c r="J13" s="4" t="s">
        <v>17</v>
      </c>
      <c r="K13" s="3">
        <v>41.5</v>
      </c>
      <c r="L13" s="12" t="s">
        <v>98</v>
      </c>
    </row>
    <row r="14" ht="17">
      <c r="A14" s="0">
        <v>12</v>
      </c>
      <c r="B14" s="0">
        <v>11</v>
      </c>
      <c r="C14" s="19"/>
      <c r="D14">
        <f t="shared" si="0"/>
        <v>1</v>
      </c>
      <c r="E14" s="8">
        <f t="shared" si="1"/>
        <v>72</v>
      </c>
      <c r="F14">
        <f t="shared" si="2"/>
        <v>32.5</v>
      </c>
      <c r="G14" s="4" t="s">
        <v>18</v>
      </c>
      <c r="H14" s="3">
        <v>39.5</v>
      </c>
      <c r="I14" s="11" t="s">
        <v>61</v>
      </c>
      <c r="J14" s="4" t="s">
        <v>18</v>
      </c>
      <c r="K14" s="3">
        <v>39.5</v>
      </c>
      <c r="L14" s="10" t="s">
        <v>106</v>
      </c>
    </row>
    <row r="15" ht="17">
      <c r="A15" s="0">
        <v>12</v>
      </c>
      <c r="B15" s="0">
        <v>9</v>
      </c>
      <c r="C15" s="19"/>
      <c r="D15">
        <f t="shared" si="0"/>
        <v>0.66666666666666663</v>
      </c>
      <c r="E15" s="8">
        <f t="shared" si="1"/>
        <v>48</v>
      </c>
      <c r="F15">
        <f t="shared" si="2"/>
        <v>9.5</v>
      </c>
      <c r="G15" s="4" t="s">
        <v>19</v>
      </c>
      <c r="H15" s="3">
        <v>38.5</v>
      </c>
      <c r="I15" s="15" t="s">
        <v>62</v>
      </c>
      <c r="J15" s="4" t="s">
        <v>19</v>
      </c>
      <c r="K15" s="3">
        <v>38.5</v>
      </c>
      <c r="L15" s="17" t="s">
        <v>96</v>
      </c>
    </row>
    <row r="16" ht="17">
      <c r="A16" s="0">
        <v>10</v>
      </c>
      <c r="B16" s="0">
        <v>12</v>
      </c>
      <c r="C16" s="19"/>
      <c r="D16">
        <f t="shared" si="0"/>
        <v>1</v>
      </c>
      <c r="E16" s="8">
        <f t="shared" si="1"/>
        <v>72</v>
      </c>
      <c r="F16">
        <f t="shared" si="2"/>
        <v>35.5</v>
      </c>
      <c r="G16" s="4" t="s">
        <v>20</v>
      </c>
      <c r="H16" s="3">
        <v>36.5</v>
      </c>
      <c r="I16" s="9" t="s">
        <v>63</v>
      </c>
      <c r="J16" s="4" t="s">
        <v>20</v>
      </c>
      <c r="K16" s="3">
        <v>36.5</v>
      </c>
      <c r="L16" s="14" t="s">
        <v>108</v>
      </c>
    </row>
    <row r="17" ht="17">
      <c r="A17" s="0">
        <v>12</v>
      </c>
      <c r="B17" s="0">
        <v>10</v>
      </c>
      <c r="C17" s="19"/>
      <c r="D17">
        <f t="shared" si="0"/>
        <v>0.33333333333333331</v>
      </c>
      <c r="E17" s="8">
        <f t="shared" si="1"/>
        <v>24</v>
      </c>
      <c r="F17">
        <f t="shared" si="2"/>
        <v>-12.5</v>
      </c>
      <c r="G17" s="4" t="s">
        <v>21</v>
      </c>
      <c r="H17" s="3">
        <v>36.5</v>
      </c>
      <c r="I17" s="10" t="s">
        <v>64</v>
      </c>
      <c r="J17" s="4" t="s">
        <v>21</v>
      </c>
      <c r="K17" s="3">
        <v>36.5</v>
      </c>
      <c r="L17" s="9" t="s">
        <v>93</v>
      </c>
    </row>
    <row r="18" ht="17">
      <c r="A18" s="0">
        <v>9</v>
      </c>
      <c r="B18" s="0">
        <v>12</v>
      </c>
      <c r="C18" s="19"/>
      <c r="D18">
        <f t="shared" si="0"/>
        <v>0.66666666666666663</v>
      </c>
      <c r="E18" s="8">
        <f t="shared" si="1"/>
        <v>48</v>
      </c>
      <c r="F18">
        <f t="shared" si="2"/>
        <v>11.5</v>
      </c>
      <c r="G18" s="4" t="s">
        <v>22</v>
      </c>
      <c r="H18" s="3">
        <v>36.5</v>
      </c>
      <c r="I18" s="16" t="s">
        <v>71</v>
      </c>
      <c r="J18" s="4" t="s">
        <v>22</v>
      </c>
      <c r="K18" s="3">
        <v>36.5</v>
      </c>
      <c r="L18" s="9" t="s">
        <v>92</v>
      </c>
    </row>
    <row r="19" ht="17">
      <c r="A19" s="0">
        <v>11</v>
      </c>
      <c r="B19" s="0">
        <v>10</v>
      </c>
      <c r="C19" s="19"/>
      <c r="D19">
        <f t="shared" si="0"/>
        <v>0</v>
      </c>
      <c r="E19" s="8">
        <f t="shared" si="1"/>
        <v>0</v>
      </c>
      <c r="F19">
        <f t="shared" si="2"/>
        <v>-34.5</v>
      </c>
      <c r="G19" s="4" t="s">
        <v>23</v>
      </c>
      <c r="H19" s="3">
        <v>34.5</v>
      </c>
      <c r="I19" s="14" t="s">
        <v>66</v>
      </c>
      <c r="J19" s="4" t="s">
        <v>23</v>
      </c>
      <c r="K19" s="3">
        <v>34.5</v>
      </c>
      <c r="L19" s="15" t="s">
        <v>91</v>
      </c>
    </row>
    <row r="20" ht="17">
      <c r="A20" s="0">
        <v>9</v>
      </c>
      <c r="B20" s="0">
        <v>14</v>
      </c>
      <c r="C20" s="19"/>
      <c r="D20">
        <f t="shared" si="0"/>
        <v>1</v>
      </c>
      <c r="E20" s="8">
        <f t="shared" si="1"/>
        <v>72</v>
      </c>
      <c r="F20">
        <f t="shared" si="2"/>
        <v>40.5</v>
      </c>
      <c r="G20" s="4" t="s">
        <v>24</v>
      </c>
      <c r="H20" s="3">
        <v>31.5</v>
      </c>
      <c r="I20" s="14" t="s">
        <v>65</v>
      </c>
      <c r="J20" s="4" t="s">
        <v>24</v>
      </c>
      <c r="K20" s="3">
        <v>31.5</v>
      </c>
      <c r="L20" s="16" t="s">
        <v>90</v>
      </c>
    </row>
    <row r="21" ht="17">
      <c r="A21" s="0">
        <v>9</v>
      </c>
      <c r="B21" s="0">
        <v>8</v>
      </c>
      <c r="C21" s="19"/>
      <c r="D21">
        <f t="shared" si="0"/>
        <v>0.33333333333333331</v>
      </c>
      <c r="E21" s="8">
        <f t="shared" si="1"/>
        <v>24</v>
      </c>
      <c r="F21">
        <f t="shared" si="2"/>
        <v>-6.5</v>
      </c>
      <c r="G21" s="4" t="s">
        <v>25</v>
      </c>
      <c r="H21" s="3">
        <v>30.5</v>
      </c>
      <c r="I21" s="11" t="s">
        <v>67</v>
      </c>
      <c r="J21" s="4" t="s">
        <v>25</v>
      </c>
      <c r="K21" s="3">
        <v>30.5</v>
      </c>
      <c r="L21" s="18" t="s">
        <v>89</v>
      </c>
    </row>
    <row r="22" ht="17">
      <c r="A22" s="0">
        <v>8</v>
      </c>
      <c r="B22" s="0">
        <v>13</v>
      </c>
      <c r="C22" s="19"/>
      <c r="D22">
        <f t="shared" si="0"/>
        <v>0</v>
      </c>
      <c r="E22" s="8">
        <f t="shared" si="1"/>
        <v>0</v>
      </c>
      <c r="F22">
        <f t="shared" si="2"/>
        <v>-30.5</v>
      </c>
      <c r="G22" s="4" t="s">
        <v>26</v>
      </c>
      <c r="H22" s="3">
        <v>30.5</v>
      </c>
      <c r="I22" s="17" t="s">
        <v>68</v>
      </c>
      <c r="J22" s="4" t="s">
        <v>26</v>
      </c>
      <c r="K22" s="3">
        <v>30.5</v>
      </c>
      <c r="L22" s="10" t="s">
        <v>88</v>
      </c>
    </row>
    <row r="23" ht="17">
      <c r="A23" s="0">
        <v>5</v>
      </c>
      <c r="B23" s="0">
        <v>14</v>
      </c>
      <c r="C23" s="19"/>
      <c r="D23">
        <f t="shared" si="0"/>
        <v>0</v>
      </c>
      <c r="E23" s="8">
        <f t="shared" si="1"/>
        <v>0</v>
      </c>
      <c r="F23">
        <f t="shared" si="2"/>
        <v>-32.5</v>
      </c>
      <c r="G23" s="4" t="s">
        <v>27</v>
      </c>
      <c r="H23" s="3">
        <v>32.5</v>
      </c>
      <c r="I23" s="18" t="s">
        <v>69</v>
      </c>
      <c r="J23" s="4" t="s">
        <v>27</v>
      </c>
      <c r="K23" s="3">
        <v>32.5</v>
      </c>
      <c r="L23" s="13" t="s">
        <v>87</v>
      </c>
    </row>
    <row r="24" ht="17">
      <c r="A24" s="0">
        <v>10</v>
      </c>
      <c r="B24" s="0">
        <v>11</v>
      </c>
      <c r="C24" s="19"/>
      <c r="D24">
        <f t="shared" si="0"/>
        <v>0.66666666666666663</v>
      </c>
      <c r="E24" s="8">
        <f t="shared" si="1"/>
        <v>48</v>
      </c>
      <c r="F24">
        <f t="shared" si="2"/>
        <v>20.5</v>
      </c>
      <c r="G24" s="4" t="s">
        <v>28</v>
      </c>
      <c r="H24" s="3">
        <v>27.5</v>
      </c>
      <c r="I24" s="12" t="s">
        <v>70</v>
      </c>
      <c r="J24" s="4" t="s">
        <v>28</v>
      </c>
      <c r="K24" s="3">
        <v>27.5</v>
      </c>
      <c r="L24" s="10" t="s">
        <v>86</v>
      </c>
    </row>
    <row r="25" ht="17">
      <c r="A25" s="0">
        <v>12</v>
      </c>
      <c r="B25" s="0">
        <v>10</v>
      </c>
      <c r="C25" s="19"/>
      <c r="D25">
        <f t="shared" si="0"/>
        <v>0.66666666666666663</v>
      </c>
      <c r="E25" s="8">
        <f t="shared" si="1"/>
        <v>48</v>
      </c>
      <c r="F25">
        <f t="shared" si="2"/>
        <v>18.5</v>
      </c>
      <c r="G25" s="4" t="s">
        <v>29</v>
      </c>
      <c r="H25" s="3">
        <v>29.5</v>
      </c>
      <c r="I25" s="9" t="s">
        <v>100</v>
      </c>
      <c r="J25" s="4" t="s">
        <v>29</v>
      </c>
      <c r="K25" s="3">
        <v>29.5</v>
      </c>
      <c r="L25" s="18" t="s">
        <v>85</v>
      </c>
    </row>
    <row r="26" ht="17">
      <c r="A26" s="0">
        <v>6</v>
      </c>
      <c r="B26" s="0">
        <v>16</v>
      </c>
      <c r="C26" s="19"/>
      <c r="D26">
        <f t="shared" si="0"/>
        <v>0.66666666666666663</v>
      </c>
      <c r="E26" s="8">
        <f t="shared" si="1"/>
        <v>48</v>
      </c>
      <c r="F26">
        <f t="shared" si="2"/>
        <v>19.5</v>
      </c>
      <c r="G26" s="4" t="s">
        <v>30</v>
      </c>
      <c r="H26" s="3">
        <v>28.5</v>
      </c>
      <c r="I26" s="17" t="s">
        <v>101</v>
      </c>
      <c r="J26" s="4" t="s">
        <v>30</v>
      </c>
      <c r="K26" s="3">
        <v>28.5</v>
      </c>
      <c r="L26" s="16" t="s">
        <v>84</v>
      </c>
    </row>
    <row r="27" ht="17">
      <c r="A27" s="0">
        <v>10</v>
      </c>
      <c r="B27" s="0">
        <v>13</v>
      </c>
      <c r="C27" s="19"/>
      <c r="D27">
        <f t="shared" si="0"/>
        <v>0.33333333333333331</v>
      </c>
      <c r="E27" s="8">
        <f t="shared" si="1"/>
        <v>24</v>
      </c>
      <c r="F27">
        <f t="shared" si="2"/>
        <v>-1.5</v>
      </c>
      <c r="G27" s="4" t="s">
        <v>31</v>
      </c>
      <c r="H27" s="3">
        <v>25.5</v>
      </c>
      <c r="I27" s="17" t="s">
        <v>95</v>
      </c>
      <c r="J27" s="4" t="s">
        <v>31</v>
      </c>
      <c r="K27" s="3">
        <v>25.5</v>
      </c>
      <c r="L27" s="11" t="s">
        <v>83</v>
      </c>
    </row>
    <row r="28" ht="17">
      <c r="A28" s="0">
        <v>5</v>
      </c>
      <c r="B28" s="0">
        <v>17</v>
      </c>
      <c r="C28" s="19"/>
      <c r="D28">
        <f t="shared" si="0"/>
        <v>0</v>
      </c>
      <c r="E28" s="8">
        <f t="shared" si="1"/>
        <v>0</v>
      </c>
      <c r="F28">
        <f t="shared" si="2"/>
        <v>-23.5</v>
      </c>
      <c r="G28" s="4" t="s">
        <v>32</v>
      </c>
      <c r="H28" s="3">
        <v>23.5</v>
      </c>
      <c r="I28" s="18" t="s">
        <v>102</v>
      </c>
      <c r="J28" s="4" t="s">
        <v>32</v>
      </c>
      <c r="K28" s="3">
        <v>23.5</v>
      </c>
      <c r="L28" s="16" t="s">
        <v>82</v>
      </c>
    </row>
    <row r="29" ht="17">
      <c r="A29" s="0">
        <v>9</v>
      </c>
      <c r="B29" s="0">
        <v>12</v>
      </c>
      <c r="C29" s="19"/>
      <c r="D29">
        <f t="shared" si="0"/>
        <v>0.5</v>
      </c>
      <c r="E29" s="8">
        <f t="shared" si="1"/>
        <v>36</v>
      </c>
      <c r="F29">
        <f t="shared" si="2"/>
        <v>13.5</v>
      </c>
      <c r="G29" s="4" t="s">
        <v>33</v>
      </c>
      <c r="H29" s="3">
        <v>22.5</v>
      </c>
      <c r="I29" s="16" t="s">
        <v>103</v>
      </c>
      <c r="J29" s="4" t="s">
        <v>33</v>
      </c>
      <c r="K29" s="3">
        <v>22.5</v>
      </c>
      <c r="L29" s="13" t="s">
        <v>81</v>
      </c>
    </row>
    <row r="30" ht="17">
      <c r="A30" s="0">
        <v>10</v>
      </c>
      <c r="B30" s="0">
        <v>13</v>
      </c>
      <c r="C30" s="19"/>
      <c r="D30">
        <f t="shared" si="0"/>
        <v>1</v>
      </c>
      <c r="E30" s="8">
        <f t="shared" si="1"/>
        <v>72</v>
      </c>
      <c r="F30">
        <f t="shared" si="2"/>
        <v>49.5</v>
      </c>
      <c r="G30" s="4" t="s">
        <v>34</v>
      </c>
      <c r="H30" s="3">
        <v>22.5</v>
      </c>
      <c r="I30" s="17" t="s">
        <v>104</v>
      </c>
      <c r="J30" s="4" t="s">
        <v>34</v>
      </c>
      <c r="K30" s="3">
        <v>22.5</v>
      </c>
      <c r="L30" s="12" t="s">
        <v>80</v>
      </c>
    </row>
    <row r="31" ht="17">
      <c r="A31" s="0">
        <v>10</v>
      </c>
      <c r="B31" s="0">
        <v>13</v>
      </c>
      <c r="C31" s="19"/>
      <c r="D31">
        <f t="shared" si="0"/>
        <v>0.33333333333333331</v>
      </c>
      <c r="E31" s="8">
        <f>ROUND(D31*72,0)</f>
        <v>24</v>
      </c>
      <c r="F31">
        <f t="shared" si="2"/>
        <v>1.5</v>
      </c>
      <c r="G31" s="4" t="s">
        <v>35</v>
      </c>
      <c r="H31" s="3">
        <v>22.5</v>
      </c>
      <c r="I31" s="15" t="s">
        <v>105</v>
      </c>
      <c r="J31" s="4" t="s">
        <v>35</v>
      </c>
      <c r="K31" s="3">
        <v>22.5</v>
      </c>
      <c r="L31" s="13" t="s">
        <v>79</v>
      </c>
    </row>
    <row r="34">
      <c r="C34" s="30" t="s">
        <v>47</v>
      </c>
      <c r="D34" s="31"/>
      <c r="E34" s="31"/>
      <c r="F34" s="31"/>
      <c r="G34" s="31"/>
      <c r="H34" s="31"/>
      <c r="I34" s="31"/>
      <c r="J34" s="31"/>
      <c r="K34" s="31"/>
      <c r="L34" s="32"/>
    </row>
    <row r="35">
      <c r="C35" s="23" t="s">
        <v>40</v>
      </c>
      <c r="D35" s="24" t="s">
        <v>43</v>
      </c>
      <c r="E35" s="24" t="s">
        <v>46</v>
      </c>
      <c r="F35" s="24" t="s">
        <v>37</v>
      </c>
      <c r="G35" s="24" t="s">
        <v>41</v>
      </c>
      <c r="H35" s="24" t="s">
        <v>44</v>
      </c>
      <c r="I35" s="24" t="s">
        <v>39</v>
      </c>
      <c r="J35" s="35" t="s">
        <v>45</v>
      </c>
      <c r="K35" s="36" t="s">
        <v>38</v>
      </c>
      <c r="L35" s="37" t="s">
        <v>42</v>
      </c>
    </row>
    <row r="36">
      <c r="C36" s="25">
        <f>F28+F26+F20+F12-F29-F18</f>
        <v>17</v>
      </c>
      <c r="D36" s="26">
        <f>F15+F3-F27-F26-F22-F30</f>
        <v>-38</v>
      </c>
      <c r="E36" s="26">
        <f>F31+F29+F23+F8-F10-F7</f>
        <v>13</v>
      </c>
      <c r="F36" s="26">
        <f>F30+F13+F7-F24-F12-F5</f>
        <v>8</v>
      </c>
      <c r="G36" s="26">
        <f>F19+F11+F4-F31-F15-F9</f>
        <v>-112</v>
      </c>
      <c r="H36" s="26">
        <f>F24+F22+F14-F6-F17-F3</f>
        <v>55</v>
      </c>
      <c r="I36" s="26">
        <f>F18+F17-F25-F16-F11-F2</f>
        <v>12</v>
      </c>
      <c r="J36" s="26">
        <f>F25+F21+F2-F28-F23-F13</f>
        <v>36</v>
      </c>
      <c r="K36" s="26">
        <f>F27+F9+F6-F21-F14-F4</f>
        <v>-12</v>
      </c>
      <c r="L36" s="27">
        <f>F16+F10+F5-F20-F19-F8</f>
        <v>21</v>
      </c>
    </row>
    <row r="38" ht="16" thickBot="true"/>
    <row r="39">
      <c r="C39" s="28" t="s">
        <v>48</v>
      </c>
      <c r="D39" s="29"/>
    </row>
    <row r="40">
      <c r="C40" s="21" t="str">
        <f>VLOOKUP(D40,$AC$2:$AD$11,2,FALSE)</f>
        <v>John</v>
      </c>
      <c r="D40" s="6">
        <f>LARGE($AC$2:$AC$11,1)</f>
        <v>55</v>
      </c>
    </row>
    <row r="41">
      <c r="C41" s="21" t="str">
        <f>VLOOKUP(D41,$AC$2:$AD$11,2,FALSE)</f>
        <v>Blake</v>
      </c>
      <c r="D41" s="6">
        <f>LARGE($AC$2:$AC$11,2)</f>
        <v>36</v>
      </c>
    </row>
    <row r="42">
      <c r="C42" s="21" t="str">
        <f>VLOOKUP(D42,$AC$2:$AD$11,2,FALSE)</f>
        <v>Calem</v>
      </c>
      <c r="D42" s="6">
        <f>LARGE($AC$2:$AC$11,3)</f>
        <v>21</v>
      </c>
    </row>
    <row r="43">
      <c r="C43" s="21" t="str">
        <f>VLOOKUP(D43,$AC$2:$AD$11,2,FALSE)</f>
        <v>Zach</v>
      </c>
      <c r="D43" s="6">
        <f>LARGE($AC$2:$AC$11,4)</f>
        <v>17</v>
      </c>
    </row>
    <row r="44">
      <c r="C44" s="21" t="str">
        <f>VLOOKUP(D44,$AC$2:$AD$11,2,FALSE)</f>
        <v>AJ</v>
      </c>
      <c r="D44" s="6">
        <f>LARGE($AC$2:$AC$11,5)</f>
        <v>13</v>
      </c>
    </row>
    <row r="45">
      <c r="C45" s="21" t="str">
        <f>VLOOKUP(D45,$AC$2:$AD$11,2,FALSE)</f>
        <v>Billy</v>
      </c>
      <c r="D45" s="6">
        <f>LARGE($AC$2:$AC$11,6)</f>
        <v>12</v>
      </c>
    </row>
    <row r="46">
      <c r="C46" s="21" t="str">
        <f>VLOOKUP(D46,$AC$2:$AD$11,2,FALSE)</f>
        <v>Eric</v>
      </c>
      <c r="D46" s="6">
        <f>LARGE($AC$2:$AC$11,7)</f>
        <v>8</v>
      </c>
    </row>
    <row r="47">
      <c r="C47" s="21" t="str">
        <f>VLOOKUP(D47,$AC$2:$AD$11,2,FALSE)</f>
        <v>Sammy</v>
      </c>
      <c r="D47" s="6">
        <f>LARGE($AC$2:$AC$11,8)</f>
        <v>-12</v>
      </c>
    </row>
    <row r="48">
      <c r="C48" s="21" t="str">
        <f>VLOOKUP(D48,$AC$2:$AD$11,2,FALSE)</f>
        <v>Logan</v>
      </c>
      <c r="D48" s="6">
        <f>LARGE($AC$2:$AC$11,9)</f>
        <v>-38</v>
      </c>
    </row>
    <row r="49" ht="16" thickBot="true">
      <c r="C49" s="22" t="str">
        <f>VLOOKUP(D49,$AC$2:$AD$11,2,FALSE)</f>
        <v>Jack</v>
      </c>
      <c r="D49" s="7">
        <f>LARGE($AC$2:$AC$11,10)</f>
        <v>-112</v>
      </c>
    </row>
  </sheetData>
  <mergeCells count="4">
    <mergeCell ref="C39:D39"/>
    <mergeCell ref="C34:L34"/>
    <mergeCell ref="G1:H1"/>
    <mergeCell ref="J1:K1"/>
  </mergeCells>
  <conditionalFormatting sqref="C36:J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L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Rasmussen</dc:creator>
  <cp:lastModifiedBy>Eric Rasmussen</cp:lastModifiedBy>
  <dcterms:created xsi:type="dcterms:W3CDTF">2020-12-15T03:43:17Z</dcterms:created>
  <dcterms:modified xsi:type="dcterms:W3CDTF">2020-12-29T18:53:07Z</dcterms:modified>
</cp:coreProperties>
</file>