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GRAD SCHOOL\YEAR ONE\283\Final Project\"/>
    </mc:Choice>
  </mc:AlternateContent>
  <bookViews>
    <workbookView xWindow="480" yWindow="420" windowWidth="14712" windowHeight="8976" firstSheet="2" activeTab="2"/>
  </bookViews>
  <sheets>
    <sheet name="S&amp;P 500" sheetId="1" r:id="rId1"/>
    <sheet name="ABC  Company Holdings" sheetId="2" r:id="rId2"/>
    <sheet name="Investment Yield Calculation" sheetId="3" r:id="rId3"/>
  </sheets>
  <definedNames>
    <definedName name="_xlnm._FilterDatabase" localSheetId="0" hidden="1">'S&amp;P 500'!$A$2:$E$502</definedName>
    <definedName name="_xlnm.Print_Area" localSheetId="2">'Investment Yield Calculation'!$A$1:$M$59</definedName>
  </definedNames>
  <calcPr calcId="152511"/>
</workbook>
</file>

<file path=xl/calcChain.xml><?xml version="1.0" encoding="utf-8"?>
<calcChain xmlns="http://schemas.openxmlformats.org/spreadsheetml/2006/main">
  <c r="E58" i="3" l="1"/>
  <c r="M55" i="3"/>
  <c r="M56" i="3" s="1"/>
  <c r="I56" i="3"/>
  <c r="E56" i="3"/>
  <c r="L55" i="3"/>
  <c r="I55" i="3"/>
  <c r="H55" i="3"/>
  <c r="E55" i="3"/>
  <c r="D5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6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I6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6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I2" i="1" l="1"/>
  <c r="H2" i="1"/>
  <c r="G2" i="1"/>
  <c r="F2" i="1"/>
</calcChain>
</file>

<file path=xl/sharedStrings.xml><?xml version="1.0" encoding="utf-8"?>
<sst xmlns="http://schemas.openxmlformats.org/spreadsheetml/2006/main" count="620" uniqueCount="512">
  <si>
    <t>A</t>
  </si>
  <si>
    <t>AA</t>
  </si>
  <si>
    <t>AAPL</t>
  </si>
  <si>
    <t>ABC</t>
  </si>
  <si>
    <t>ABI</t>
  </si>
  <si>
    <t>ABK</t>
  </si>
  <si>
    <t>ABT</t>
  </si>
  <si>
    <t>ACE</t>
  </si>
  <si>
    <t>ACS</t>
  </si>
  <si>
    <t>ACV</t>
  </si>
  <si>
    <t>ADBE</t>
  </si>
  <si>
    <t>ADCT</t>
  </si>
  <si>
    <t>ADI</t>
  </si>
  <si>
    <t>ADM</t>
  </si>
  <si>
    <t>ADP</t>
  </si>
  <si>
    <t>ADSK</t>
  </si>
  <si>
    <t>AEE</t>
  </si>
  <si>
    <t>AEP</t>
  </si>
  <si>
    <t>AES</t>
  </si>
  <si>
    <t>AET</t>
  </si>
  <si>
    <t>AFL</t>
  </si>
  <si>
    <t>AGN</t>
  </si>
  <si>
    <t>AIG</t>
  </si>
  <si>
    <t>AIV</t>
  </si>
  <si>
    <t>ALL</t>
  </si>
  <si>
    <t>ALTR</t>
  </si>
  <si>
    <t>AMAT</t>
  </si>
  <si>
    <t>AMD</t>
  </si>
  <si>
    <t>AMGN</t>
  </si>
  <si>
    <t>AMP</t>
  </si>
  <si>
    <t>AMZN</t>
  </si>
  <si>
    <t>AN</t>
  </si>
  <si>
    <t>AOC</t>
  </si>
  <si>
    <t>APA</t>
  </si>
  <si>
    <t>APC</t>
  </si>
  <si>
    <t>APCC</t>
  </si>
  <si>
    <t>APD</t>
  </si>
  <si>
    <t>APOL</t>
  </si>
  <si>
    <t>ASD</t>
  </si>
  <si>
    <t>ASH</t>
  </si>
  <si>
    <t>ASN</t>
  </si>
  <si>
    <t>ASO</t>
  </si>
  <si>
    <t>AT</t>
  </si>
  <si>
    <t>ATI</t>
  </si>
  <si>
    <t>AV</t>
  </si>
  <si>
    <t>AVP</t>
  </si>
  <si>
    <t>AVY</t>
  </si>
  <si>
    <t>AW</t>
  </si>
  <si>
    <t>AXP</t>
  </si>
  <si>
    <t>AYE</t>
  </si>
  <si>
    <t>AZO</t>
  </si>
  <si>
    <t>BA</t>
  </si>
  <si>
    <t>BAC</t>
  </si>
  <si>
    <t>BAX</t>
  </si>
  <si>
    <t>BBBY</t>
  </si>
  <si>
    <t>BBT</t>
  </si>
  <si>
    <t>BBY</t>
  </si>
  <si>
    <t>BC</t>
  </si>
  <si>
    <t>BCR</t>
  </si>
  <si>
    <t>BDK</t>
  </si>
  <si>
    <t>BDX</t>
  </si>
  <si>
    <t>BEN</t>
  </si>
  <si>
    <t>BF-B</t>
  </si>
  <si>
    <t>BHI</t>
  </si>
  <si>
    <t>BIG</t>
  </si>
  <si>
    <t>BIIB</t>
  </si>
  <si>
    <t>BJS</t>
  </si>
  <si>
    <t>BK</t>
  </si>
  <si>
    <t>BLL</t>
  </si>
  <si>
    <t>BLS</t>
  </si>
  <si>
    <t>BMC</t>
  </si>
  <si>
    <t>BMET</t>
  </si>
  <si>
    <t>BMS</t>
  </si>
  <si>
    <t>BMY</t>
  </si>
  <si>
    <t>BNI</t>
  </si>
  <si>
    <t>BOL</t>
  </si>
  <si>
    <t>BRCM</t>
  </si>
  <si>
    <t>BRL</t>
  </si>
  <si>
    <t>BSC</t>
  </si>
  <si>
    <t>BSX</t>
  </si>
  <si>
    <t>BUD</t>
  </si>
  <si>
    <t>BXP</t>
  </si>
  <si>
    <t>C</t>
  </si>
  <si>
    <t>CA</t>
  </si>
  <si>
    <t>CAG</t>
  </si>
  <si>
    <t>CAH</t>
  </si>
  <si>
    <t>CAT</t>
  </si>
  <si>
    <t>CB</t>
  </si>
  <si>
    <t>CBE</t>
  </si>
  <si>
    <t>CBH</t>
  </si>
  <si>
    <t>CBS</t>
  </si>
  <si>
    <t>CBSS</t>
  </si>
  <si>
    <t>CC</t>
  </si>
  <si>
    <t>CCE</t>
  </si>
  <si>
    <t>CCL</t>
  </si>
  <si>
    <t>CCU</t>
  </si>
  <si>
    <t>CEG</t>
  </si>
  <si>
    <t>CFC</t>
  </si>
  <si>
    <t>CHK</t>
  </si>
  <si>
    <t>CI</t>
  </si>
  <si>
    <t>CIEN</t>
  </si>
  <si>
    <t>CINF</t>
  </si>
  <si>
    <t>CIT</t>
  </si>
  <si>
    <t>CL</t>
  </si>
  <si>
    <t>CLX</t>
  </si>
  <si>
    <t>CMA</t>
  </si>
  <si>
    <t>CMCSA</t>
  </si>
  <si>
    <t>CME</t>
  </si>
  <si>
    <t>CMI</t>
  </si>
  <si>
    <t>CMS</t>
  </si>
  <si>
    <t>CMVT</t>
  </si>
  <si>
    <t>CMX</t>
  </si>
  <si>
    <t>CNP</t>
  </si>
  <si>
    <t>CNX</t>
  </si>
  <si>
    <t>COF</t>
  </si>
  <si>
    <t>COH</t>
  </si>
  <si>
    <t>COL</t>
  </si>
  <si>
    <t>COP</t>
  </si>
  <si>
    <t>COST</t>
  </si>
  <si>
    <t>CPB</t>
  </si>
  <si>
    <t>CPWR</t>
  </si>
  <si>
    <t>CSC</t>
  </si>
  <si>
    <t>CSCO</t>
  </si>
  <si>
    <t>CSX</t>
  </si>
  <si>
    <t>CTAS</t>
  </si>
  <si>
    <t>CTL</t>
  </si>
  <si>
    <t>CTX</t>
  </si>
  <si>
    <t>CTXS</t>
  </si>
  <si>
    <t>CVG</t>
  </si>
  <si>
    <t>CVH</t>
  </si>
  <si>
    <t>CVS</t>
  </si>
  <si>
    <t>CVX</t>
  </si>
  <si>
    <t>CZN</t>
  </si>
  <si>
    <t>D</t>
  </si>
  <si>
    <t>DD</t>
  </si>
  <si>
    <t>DDS</t>
  </si>
  <si>
    <t>DE</t>
  </si>
  <si>
    <t>DELL</t>
  </si>
  <si>
    <t>DF</t>
  </si>
  <si>
    <t>DG</t>
  </si>
  <si>
    <t>DGX</t>
  </si>
  <si>
    <t>DHI</t>
  </si>
  <si>
    <t>DHR</t>
  </si>
  <si>
    <t>DIS</t>
  </si>
  <si>
    <t>DJ</t>
  </si>
  <si>
    <t>DOV</t>
  </si>
  <si>
    <t>DOW</t>
  </si>
  <si>
    <t>DRI</t>
  </si>
  <si>
    <t>DTE</t>
  </si>
  <si>
    <t>DUK</t>
  </si>
  <si>
    <t>DVN</t>
  </si>
  <si>
    <t>DYN</t>
  </si>
  <si>
    <t>EBAY</t>
  </si>
  <si>
    <t>ECL</t>
  </si>
  <si>
    <t>ED</t>
  </si>
  <si>
    <t>EDS</t>
  </si>
  <si>
    <t>EFX</t>
  </si>
  <si>
    <t>EIX</t>
  </si>
  <si>
    <t>EK</t>
  </si>
  <si>
    <t>EL</t>
  </si>
  <si>
    <t>EMC</t>
  </si>
  <si>
    <t>EMN</t>
  </si>
  <si>
    <t>EMR</t>
  </si>
  <si>
    <t>EOG</t>
  </si>
  <si>
    <t>EOP</t>
  </si>
  <si>
    <t>EP</t>
  </si>
  <si>
    <t>EQ</t>
  </si>
  <si>
    <t>EQR</t>
  </si>
  <si>
    <t>ERTS</t>
  </si>
  <si>
    <t>ESRX</t>
  </si>
  <si>
    <t>ET</t>
  </si>
  <si>
    <t>ETN</t>
  </si>
  <si>
    <t>ETR</t>
  </si>
  <si>
    <t>EXC</t>
  </si>
  <si>
    <t>F</t>
  </si>
  <si>
    <t>FCX</t>
  </si>
  <si>
    <t>FD</t>
  </si>
  <si>
    <t>FDC</t>
  </si>
  <si>
    <t>FDO</t>
  </si>
  <si>
    <t>FDX</t>
  </si>
  <si>
    <t>FE</t>
  </si>
  <si>
    <t>FHN</t>
  </si>
  <si>
    <t>FII</t>
  </si>
  <si>
    <t>FISV</t>
  </si>
  <si>
    <t>FITB</t>
  </si>
  <si>
    <t>FLR</t>
  </si>
  <si>
    <t>FNM</t>
  </si>
  <si>
    <t>FO</t>
  </si>
  <si>
    <t>FPL</t>
  </si>
  <si>
    <t>FRE</t>
  </si>
  <si>
    <t>FRX</t>
  </si>
  <si>
    <t>FSH</t>
  </si>
  <si>
    <t>FSL-B</t>
  </si>
  <si>
    <t>GAS</t>
  </si>
  <si>
    <t>GCI</t>
  </si>
  <si>
    <t>GD</t>
  </si>
  <si>
    <t>GE</t>
  </si>
  <si>
    <t>GENZ</t>
  </si>
  <si>
    <t>GILD</t>
  </si>
  <si>
    <t>GIS</t>
  </si>
  <si>
    <t>GLW</t>
  </si>
  <si>
    <t>GM</t>
  </si>
  <si>
    <t>GNW</t>
  </si>
  <si>
    <t>GOOG</t>
  </si>
  <si>
    <t>GPC</t>
  </si>
  <si>
    <t>GPS</t>
  </si>
  <si>
    <t>GR</t>
  </si>
  <si>
    <t>GS</t>
  </si>
  <si>
    <t>GT</t>
  </si>
  <si>
    <t>GWW</t>
  </si>
  <si>
    <t>H</t>
  </si>
  <si>
    <t>HAL</t>
  </si>
  <si>
    <t>HAR</t>
  </si>
  <si>
    <t>HAS</t>
  </si>
  <si>
    <t>HBAN</t>
  </si>
  <si>
    <t>HCA</t>
  </si>
  <si>
    <t>HCR</t>
  </si>
  <si>
    <t>HD</t>
  </si>
  <si>
    <t>HES</t>
  </si>
  <si>
    <t>HET</t>
  </si>
  <si>
    <t>HIG</t>
  </si>
  <si>
    <t>HLT</t>
  </si>
  <si>
    <t>HMA</t>
  </si>
  <si>
    <t>HNZ</t>
  </si>
  <si>
    <t>HOG</t>
  </si>
  <si>
    <t>HON</t>
  </si>
  <si>
    <t>HOT</t>
  </si>
  <si>
    <t>HPC</t>
  </si>
  <si>
    <t>HPQ</t>
  </si>
  <si>
    <t>HRB</t>
  </si>
  <si>
    <t>HSP</t>
  </si>
  <si>
    <t>HSY</t>
  </si>
  <si>
    <t>HUM</t>
  </si>
  <si>
    <t>IBM</t>
  </si>
  <si>
    <t>IFF</t>
  </si>
  <si>
    <t>IGT</t>
  </si>
  <si>
    <t>INTC</t>
  </si>
  <si>
    <t>INTU</t>
  </si>
  <si>
    <t>IP</t>
  </si>
  <si>
    <t>IPG</t>
  </si>
  <si>
    <t>IR</t>
  </si>
  <si>
    <t>ITT</t>
  </si>
  <si>
    <t>ITW</t>
  </si>
  <si>
    <t>JBL</t>
  </si>
  <si>
    <t>JCI</t>
  </si>
  <si>
    <t>JCP</t>
  </si>
  <si>
    <t>JDSUD</t>
  </si>
  <si>
    <t>JNJ</t>
  </si>
  <si>
    <t>JNPR</t>
  </si>
  <si>
    <t>JNS</t>
  </si>
  <si>
    <t>JNY</t>
  </si>
  <si>
    <t>JPM</t>
  </si>
  <si>
    <t>JWN</t>
  </si>
  <si>
    <t>K</t>
  </si>
  <si>
    <t>KBH</t>
  </si>
  <si>
    <t>KEY</t>
  </si>
  <si>
    <t>KG</t>
  </si>
  <si>
    <t>KIM</t>
  </si>
  <si>
    <t>KLAC</t>
  </si>
  <si>
    <t>KMB</t>
  </si>
  <si>
    <t>KMI</t>
  </si>
  <si>
    <t>KO</t>
  </si>
  <si>
    <t>KR</t>
  </si>
  <si>
    <t>KSE</t>
  </si>
  <si>
    <t>KSS</t>
  </si>
  <si>
    <t>LEG</t>
  </si>
  <si>
    <t>LEH</t>
  </si>
  <si>
    <t>LEN</t>
  </si>
  <si>
    <t>LH</t>
  </si>
  <si>
    <t>LIZ</t>
  </si>
  <si>
    <t>LLL</t>
  </si>
  <si>
    <t>LLTC</t>
  </si>
  <si>
    <t>LLY</t>
  </si>
  <si>
    <t>LM</t>
  </si>
  <si>
    <t>LMT</t>
  </si>
  <si>
    <t>LNC</t>
  </si>
  <si>
    <t>LOW</t>
  </si>
  <si>
    <t>LPX</t>
  </si>
  <si>
    <t>LSI</t>
  </si>
  <si>
    <t>LTD</t>
  </si>
  <si>
    <t>LTR</t>
  </si>
  <si>
    <t>LU</t>
  </si>
  <si>
    <t>LUV</t>
  </si>
  <si>
    <t>LXK</t>
  </si>
  <si>
    <t>MAR</t>
  </si>
  <si>
    <t>MAS</t>
  </si>
  <si>
    <t>MAT</t>
  </si>
  <si>
    <t>MBI</t>
  </si>
  <si>
    <t>MCD</t>
  </si>
  <si>
    <t>MCK</t>
  </si>
  <si>
    <t>MCO</t>
  </si>
  <si>
    <t>MDP</t>
  </si>
  <si>
    <t>MDT</t>
  </si>
  <si>
    <t>MEDI</t>
  </si>
  <si>
    <t>MEL</t>
  </si>
  <si>
    <t>MER</t>
  </si>
  <si>
    <t>MET</t>
  </si>
  <si>
    <t>MHP</t>
  </si>
  <si>
    <t>MHS</t>
  </si>
  <si>
    <t>MI</t>
  </si>
  <si>
    <t>MIL</t>
  </si>
  <si>
    <t>MKC</t>
  </si>
  <si>
    <t>MMC</t>
  </si>
  <si>
    <t>MMM</t>
  </si>
  <si>
    <t>MNST</t>
  </si>
  <si>
    <t>MO</t>
  </si>
  <si>
    <t>MOLX</t>
  </si>
  <si>
    <t>MON</t>
  </si>
  <si>
    <t>MOT</t>
  </si>
  <si>
    <t>MRK</t>
  </si>
  <si>
    <t>MRO</t>
  </si>
  <si>
    <t>MS</t>
  </si>
  <si>
    <t>MSFT</t>
  </si>
  <si>
    <t>MTB</t>
  </si>
  <si>
    <t>MTG</t>
  </si>
  <si>
    <t>MU</t>
  </si>
  <si>
    <t>MUR</t>
  </si>
  <si>
    <t>MWV</t>
  </si>
  <si>
    <t>MXIM</t>
  </si>
  <si>
    <t>MYL</t>
  </si>
  <si>
    <t>NAV</t>
  </si>
  <si>
    <t>NBR</t>
  </si>
  <si>
    <t>NCC</t>
  </si>
  <si>
    <t>NCR</t>
  </si>
  <si>
    <t>NE</t>
  </si>
  <si>
    <t>NEM</t>
  </si>
  <si>
    <t>NFB</t>
  </si>
  <si>
    <t>NI</t>
  </si>
  <si>
    <t>NKE</t>
  </si>
  <si>
    <t>NOC</t>
  </si>
  <si>
    <t>NOV</t>
  </si>
  <si>
    <t>NOVL</t>
  </si>
  <si>
    <t>NSC</t>
  </si>
  <si>
    <t>NSM</t>
  </si>
  <si>
    <t>NTAP</t>
  </si>
  <si>
    <t>NTRS</t>
  </si>
  <si>
    <t>NUE</t>
  </si>
  <si>
    <t>NVDA</t>
  </si>
  <si>
    <t>NVLS</t>
  </si>
  <si>
    <t>NWL</t>
  </si>
  <si>
    <t>NWS-A</t>
  </si>
  <si>
    <t>NYT</t>
  </si>
  <si>
    <t>ODP</t>
  </si>
  <si>
    <t>OMC</t>
  </si>
  <si>
    <t>OMX</t>
  </si>
  <si>
    <t>ORCL</t>
  </si>
  <si>
    <t>OXY</t>
  </si>
  <si>
    <t>PAYX</t>
  </si>
  <si>
    <t>PBG</t>
  </si>
  <si>
    <t>PBI</t>
  </si>
  <si>
    <t>PCAR</t>
  </si>
  <si>
    <t>PCG</t>
  </si>
  <si>
    <t>PCL</t>
  </si>
  <si>
    <t>PD</t>
  </si>
  <si>
    <t>PDCO</t>
  </si>
  <si>
    <t>PEG</t>
  </si>
  <si>
    <t>PEP</t>
  </si>
  <si>
    <t>PFE</t>
  </si>
  <si>
    <t>PFG</t>
  </si>
  <si>
    <t>PG</t>
  </si>
  <si>
    <t>PGL</t>
  </si>
  <si>
    <t>PGN</t>
  </si>
  <si>
    <t>PGR</t>
  </si>
  <si>
    <t>PH</t>
  </si>
  <si>
    <t>PHM</t>
  </si>
  <si>
    <t>PKI</t>
  </si>
  <si>
    <t>PLD</t>
  </si>
  <si>
    <t>PLL</t>
  </si>
  <si>
    <t>PMCS</t>
  </si>
  <si>
    <t>PMTC</t>
  </si>
  <si>
    <t>PNC</t>
  </si>
  <si>
    <t>PNW</t>
  </si>
  <si>
    <t>PPG</t>
  </si>
  <si>
    <t>PPL</t>
  </si>
  <si>
    <t>PRU</t>
  </si>
  <si>
    <t>PSA</t>
  </si>
  <si>
    <t>PTV</t>
  </si>
  <si>
    <t>PX</t>
  </si>
  <si>
    <t>Q</t>
  </si>
  <si>
    <t>QCOM</t>
  </si>
  <si>
    <t>QLGC</t>
  </si>
  <si>
    <t>R</t>
  </si>
  <si>
    <t>RAI</t>
  </si>
  <si>
    <t>RDC</t>
  </si>
  <si>
    <t>RF</t>
  </si>
  <si>
    <t>RHI</t>
  </si>
  <si>
    <t>RIG</t>
  </si>
  <si>
    <t>ROH</t>
  </si>
  <si>
    <t>ROK</t>
  </si>
  <si>
    <t>RRD</t>
  </si>
  <si>
    <t>RSH</t>
  </si>
  <si>
    <t>RTN</t>
  </si>
  <si>
    <t>RX</t>
  </si>
  <si>
    <t>S</t>
  </si>
  <si>
    <t>SAFC</t>
  </si>
  <si>
    <t>SANM</t>
  </si>
  <si>
    <t>SBL</t>
  </si>
  <si>
    <t>SBUX</t>
  </si>
  <si>
    <t>SCHW</t>
  </si>
  <si>
    <t>SEE</t>
  </si>
  <si>
    <t>SGP</t>
  </si>
  <si>
    <t>SHLD</t>
  </si>
  <si>
    <t>SHW</t>
  </si>
  <si>
    <t>SIAL</t>
  </si>
  <si>
    <t>SII</t>
  </si>
  <si>
    <t>SLB</t>
  </si>
  <si>
    <t>SLE</t>
  </si>
  <si>
    <t>SLM</t>
  </si>
  <si>
    <t>SLR</t>
  </si>
  <si>
    <t>SNA</t>
  </si>
  <si>
    <t>SNDK</t>
  </si>
  <si>
    <t>SNV</t>
  </si>
  <si>
    <t>SO</t>
  </si>
  <si>
    <t>SOV</t>
  </si>
  <si>
    <t>SPG</t>
  </si>
  <si>
    <t>SPLS</t>
  </si>
  <si>
    <t>SRE</t>
  </si>
  <si>
    <t>SSP</t>
  </si>
  <si>
    <t>STA</t>
  </si>
  <si>
    <t>STI</t>
  </si>
  <si>
    <t>STJ</t>
  </si>
  <si>
    <t>STT</t>
  </si>
  <si>
    <t>STZ</t>
  </si>
  <si>
    <t>SUN</t>
  </si>
  <si>
    <t>SUNW</t>
  </si>
  <si>
    <t>SVU</t>
  </si>
  <si>
    <t>SWK</t>
  </si>
  <si>
    <t>SWY</t>
  </si>
  <si>
    <t>SYK</t>
  </si>
  <si>
    <t>SYMC</t>
  </si>
  <si>
    <t>SYY</t>
  </si>
  <si>
    <t>T</t>
  </si>
  <si>
    <t>TAP</t>
  </si>
  <si>
    <t>TE</t>
  </si>
  <si>
    <t>TEK</t>
  </si>
  <si>
    <t>TER</t>
  </si>
  <si>
    <t>TGT</t>
  </si>
  <si>
    <t>THC</t>
  </si>
  <si>
    <t>TIF</t>
  </si>
  <si>
    <t>TIN</t>
  </si>
  <si>
    <t>TJX</t>
  </si>
  <si>
    <t>TLAB</t>
  </si>
  <si>
    <t>TMK</t>
  </si>
  <si>
    <t>TMO</t>
  </si>
  <si>
    <t>TRB</t>
  </si>
  <si>
    <t>TROW</t>
  </si>
  <si>
    <t>TSG</t>
  </si>
  <si>
    <t>TSN</t>
  </si>
  <si>
    <t>TWX</t>
  </si>
  <si>
    <t>TXN</t>
  </si>
  <si>
    <t>TXT</t>
  </si>
  <si>
    <t>TXU</t>
  </si>
  <si>
    <t>TYC</t>
  </si>
  <si>
    <t>UIS</t>
  </si>
  <si>
    <t>UNH</t>
  </si>
  <si>
    <t>UNM</t>
  </si>
  <si>
    <t>UNP</t>
  </si>
  <si>
    <t>UPS</t>
  </si>
  <si>
    <t>USB</t>
  </si>
  <si>
    <t>UST</t>
  </si>
  <si>
    <t>UTX</t>
  </si>
  <si>
    <t>UVN</t>
  </si>
  <si>
    <t>VFC</t>
  </si>
  <si>
    <t>VIA-B</t>
  </si>
  <si>
    <t>VLO</t>
  </si>
  <si>
    <t>VMC</t>
  </si>
  <si>
    <t>VNO</t>
  </si>
  <si>
    <t>VRSN</t>
  </si>
  <si>
    <t>VZ</t>
  </si>
  <si>
    <t>WAG</t>
  </si>
  <si>
    <t>WAT</t>
  </si>
  <si>
    <t>WB</t>
  </si>
  <si>
    <t>WEN</t>
  </si>
  <si>
    <t>WFC</t>
  </si>
  <si>
    <t>WFMI</t>
  </si>
  <si>
    <t>WFT</t>
  </si>
  <si>
    <t>WHR</t>
  </si>
  <si>
    <t>WIN</t>
  </si>
  <si>
    <t>WLP</t>
  </si>
  <si>
    <t>WM</t>
  </si>
  <si>
    <t>WMB</t>
  </si>
  <si>
    <t>WMI</t>
  </si>
  <si>
    <t>WMT</t>
  </si>
  <si>
    <t>WPI</t>
  </si>
  <si>
    <t>WU</t>
  </si>
  <si>
    <t>WWY</t>
  </si>
  <si>
    <t>WY</t>
  </si>
  <si>
    <t>WYE</t>
  </si>
  <si>
    <t>WYN</t>
  </si>
  <si>
    <t>X</t>
  </si>
  <si>
    <t>XEL</t>
  </si>
  <si>
    <t>XL</t>
  </si>
  <si>
    <t>XLNX</t>
  </si>
  <si>
    <t>XOM</t>
  </si>
  <si>
    <t>XRX</t>
  </si>
  <si>
    <t>XTO</t>
  </si>
  <si>
    <t>YHOO</t>
  </si>
  <si>
    <t>YUM</t>
  </si>
  <si>
    <t>ZION</t>
  </si>
  <si>
    <t>ZMH</t>
  </si>
  <si>
    <t># Shares Purchased at BOY</t>
  </si>
  <si>
    <t># Shares</t>
  </si>
  <si>
    <t>AT BOY</t>
  </si>
  <si>
    <t>ABC Company Investment Yield Calculation</t>
  </si>
  <si>
    <t>EOY</t>
  </si>
  <si>
    <t>BOY</t>
  </si>
  <si>
    <t>Price</t>
  </si>
  <si>
    <t>Stock</t>
  </si>
  <si>
    <t>3 Year Average Investment Yield</t>
  </si>
  <si>
    <t>Stock Price @ End of Year</t>
  </si>
  <si>
    <t>Total Value</t>
  </si>
  <si>
    <t>Investment Yield: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</si>
</sst>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Continuous"/>
    </xf>
    <xf numFmtId="0" fontId="3" fillId="0" borderId="1" xfId="0" applyFont="1" applyBorder="1"/>
    <xf numFmtId="0" fontId="3" fillId="0" borderId="2" xfId="0" applyFont="1" applyBorder="1"/>
    <xf numFmtId="10" fontId="3" fillId="0" borderId="3" xfId="0" applyNumberFormat="1" applyFont="1" applyBorder="1"/>
    <xf numFmtId="0" fontId="0" fillId="0" borderId="4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2"/>
  <sheetViews>
    <sheetView workbookViewId="0"/>
  </sheetViews>
  <sheetFormatPr defaultRowHeight="13.2" x14ac:dyDescent="0.25"/>
  <sheetData>
    <row r="1" spans="1:9" x14ac:dyDescent="0.25">
      <c r="B1" s="2" t="s">
        <v>509</v>
      </c>
      <c r="C1" s="2"/>
      <c r="D1" s="2"/>
      <c r="E1" s="2"/>
    </row>
    <row r="2" spans="1:9" x14ac:dyDescent="0.25">
      <c r="B2">
        <v>2006</v>
      </c>
      <c r="C2">
        <v>2007</v>
      </c>
      <c r="D2">
        <v>2008</v>
      </c>
      <c r="E2">
        <v>2009</v>
      </c>
      <c r="F2">
        <f>B2+4</f>
        <v>2010</v>
      </c>
      <c r="G2">
        <f t="shared" ref="G2:I2" si="0">C2+4</f>
        <v>2011</v>
      </c>
      <c r="H2">
        <f t="shared" si="0"/>
        <v>2012</v>
      </c>
      <c r="I2">
        <f t="shared" si="0"/>
        <v>2013</v>
      </c>
    </row>
    <row r="3" spans="1:9" x14ac:dyDescent="0.25">
      <c r="A3" t="s">
        <v>0</v>
      </c>
      <c r="B3">
        <v>23.72</v>
      </c>
      <c r="C3">
        <v>26.26</v>
      </c>
      <c r="D3">
        <v>29.23</v>
      </c>
      <c r="E3">
        <v>32.020000000000003</v>
      </c>
    </row>
    <row r="4" spans="1:9" x14ac:dyDescent="0.25">
      <c r="A4" t="s">
        <v>1</v>
      </c>
      <c r="B4">
        <v>22.35</v>
      </c>
      <c r="C4">
        <v>23.8</v>
      </c>
      <c r="D4">
        <v>24.93</v>
      </c>
      <c r="E4">
        <v>26.09</v>
      </c>
    </row>
    <row r="5" spans="1:9" x14ac:dyDescent="0.25">
      <c r="A5" t="s">
        <v>2</v>
      </c>
      <c r="B5">
        <v>54.83</v>
      </c>
      <c r="C5">
        <v>60.88</v>
      </c>
      <c r="D5">
        <v>66.66</v>
      </c>
      <c r="E5">
        <v>73.349999999999994</v>
      </c>
    </row>
    <row r="6" spans="1:9" x14ac:dyDescent="0.25">
      <c r="A6" t="s">
        <v>3</v>
      </c>
      <c r="B6">
        <v>40.94</v>
      </c>
      <c r="C6">
        <v>42.29</v>
      </c>
      <c r="D6">
        <v>43.84</v>
      </c>
      <c r="E6">
        <v>44.95</v>
      </c>
    </row>
    <row r="7" spans="1:9" x14ac:dyDescent="0.25">
      <c r="A7" t="s">
        <v>4</v>
      </c>
      <c r="B7">
        <v>20.56</v>
      </c>
      <c r="C7">
        <v>24.33</v>
      </c>
      <c r="D7">
        <v>28.17</v>
      </c>
      <c r="E7">
        <v>32.29</v>
      </c>
    </row>
    <row r="8" spans="1:9" x14ac:dyDescent="0.25">
      <c r="A8" t="s">
        <v>5</v>
      </c>
      <c r="B8">
        <v>84.42</v>
      </c>
      <c r="C8">
        <v>84.62</v>
      </c>
      <c r="D8">
        <v>84.78</v>
      </c>
      <c r="E8">
        <v>83.96</v>
      </c>
    </row>
    <row r="9" spans="1:9" x14ac:dyDescent="0.25">
      <c r="A9" t="s">
        <v>6</v>
      </c>
      <c r="B9">
        <v>34.909999999999997</v>
      </c>
      <c r="C9">
        <v>37.61</v>
      </c>
      <c r="D9">
        <v>40.82</v>
      </c>
      <c r="E9">
        <v>44.01</v>
      </c>
    </row>
    <row r="10" spans="1:9" x14ac:dyDescent="0.25">
      <c r="A10" t="s">
        <v>7</v>
      </c>
      <c r="B10">
        <v>37.82</v>
      </c>
      <c r="C10">
        <v>41.78</v>
      </c>
      <c r="D10">
        <v>46.5</v>
      </c>
      <c r="E10">
        <v>51.91</v>
      </c>
    </row>
    <row r="11" spans="1:9" x14ac:dyDescent="0.25">
      <c r="A11" t="s">
        <v>8</v>
      </c>
      <c r="B11">
        <v>38.200000000000003</v>
      </c>
      <c r="C11">
        <v>41.57</v>
      </c>
      <c r="D11">
        <v>45.58</v>
      </c>
      <c r="E11">
        <v>49.63</v>
      </c>
    </row>
    <row r="12" spans="1:9" x14ac:dyDescent="0.25">
      <c r="A12" t="s">
        <v>9</v>
      </c>
      <c r="B12">
        <v>51.76</v>
      </c>
      <c r="C12">
        <v>51</v>
      </c>
      <c r="D12">
        <v>50.82</v>
      </c>
      <c r="E12">
        <v>50.39</v>
      </c>
    </row>
    <row r="13" spans="1:9" x14ac:dyDescent="0.25">
      <c r="A13" t="s">
        <v>10</v>
      </c>
      <c r="B13">
        <v>23.64</v>
      </c>
      <c r="C13">
        <v>26.54</v>
      </c>
      <c r="D13">
        <v>30.12</v>
      </c>
      <c r="E13">
        <v>33.67</v>
      </c>
    </row>
    <row r="14" spans="1:9" x14ac:dyDescent="0.25">
      <c r="A14" t="s">
        <v>11</v>
      </c>
      <c r="B14">
        <v>11.11</v>
      </c>
      <c r="C14">
        <v>11.84</v>
      </c>
      <c r="D14">
        <v>12.62</v>
      </c>
      <c r="E14">
        <v>13.34</v>
      </c>
    </row>
    <row r="15" spans="1:9" x14ac:dyDescent="0.25">
      <c r="A15" t="s">
        <v>12</v>
      </c>
      <c r="B15">
        <v>21.97</v>
      </c>
      <c r="C15">
        <v>23.93</v>
      </c>
      <c r="D15">
        <v>26.15</v>
      </c>
      <c r="E15">
        <v>28.33</v>
      </c>
    </row>
    <row r="16" spans="1:9" x14ac:dyDescent="0.25">
      <c r="A16" t="s">
        <v>13</v>
      </c>
      <c r="B16">
        <v>27.8</v>
      </c>
      <c r="C16">
        <v>30.34</v>
      </c>
      <c r="D16">
        <v>32.93</v>
      </c>
      <c r="E16">
        <v>35.950000000000003</v>
      </c>
    </row>
    <row r="17" spans="1:5" x14ac:dyDescent="0.25">
      <c r="A17" t="s">
        <v>14</v>
      </c>
      <c r="B17">
        <v>53.25</v>
      </c>
      <c r="C17">
        <v>51.7</v>
      </c>
      <c r="D17">
        <v>50.33</v>
      </c>
      <c r="E17">
        <v>48.41</v>
      </c>
    </row>
    <row r="18" spans="1:5" x14ac:dyDescent="0.25">
      <c r="A18" t="s">
        <v>15</v>
      </c>
      <c r="B18">
        <v>24.02</v>
      </c>
      <c r="C18">
        <v>26.25</v>
      </c>
      <c r="D18">
        <v>29.08</v>
      </c>
      <c r="E18">
        <v>32.29</v>
      </c>
    </row>
    <row r="19" spans="1:5" x14ac:dyDescent="0.25">
      <c r="A19" t="s">
        <v>16</v>
      </c>
      <c r="B19">
        <v>65.16</v>
      </c>
      <c r="C19">
        <v>63.04</v>
      </c>
      <c r="D19">
        <v>60.06</v>
      </c>
      <c r="E19">
        <v>56.76</v>
      </c>
    </row>
    <row r="20" spans="1:5" x14ac:dyDescent="0.25">
      <c r="A20" t="s">
        <v>17</v>
      </c>
      <c r="B20">
        <v>35.979999999999997</v>
      </c>
      <c r="C20">
        <v>36.94</v>
      </c>
      <c r="D20">
        <v>38.01</v>
      </c>
      <c r="E20">
        <v>39.33</v>
      </c>
    </row>
    <row r="21" spans="1:5" x14ac:dyDescent="0.25">
      <c r="A21" t="s">
        <v>18</v>
      </c>
      <c r="B21">
        <v>17.23</v>
      </c>
      <c r="C21">
        <v>18.260000000000002</v>
      </c>
      <c r="D21">
        <v>19.329999999999998</v>
      </c>
      <c r="E21">
        <v>20.36</v>
      </c>
    </row>
    <row r="22" spans="1:5" x14ac:dyDescent="0.25">
      <c r="A22" t="s">
        <v>19</v>
      </c>
      <c r="B22">
        <v>43.03</v>
      </c>
      <c r="C22">
        <v>42.66</v>
      </c>
      <c r="D22">
        <v>42.35</v>
      </c>
      <c r="E22">
        <v>42.17</v>
      </c>
    </row>
    <row r="23" spans="1:5" x14ac:dyDescent="0.25">
      <c r="A23" t="s">
        <v>20</v>
      </c>
      <c r="B23">
        <v>47.75</v>
      </c>
      <c r="C23">
        <v>47.36</v>
      </c>
      <c r="D23">
        <v>46.64</v>
      </c>
      <c r="E23">
        <v>45.79</v>
      </c>
    </row>
    <row r="24" spans="1:5" x14ac:dyDescent="0.25">
      <c r="A24" t="s">
        <v>21</v>
      </c>
      <c r="B24">
        <v>144.18</v>
      </c>
      <c r="C24">
        <v>135.41999999999999</v>
      </c>
      <c r="D24">
        <v>127.27</v>
      </c>
      <c r="E24">
        <v>121.36</v>
      </c>
    </row>
    <row r="25" spans="1:5" x14ac:dyDescent="0.25">
      <c r="A25" t="s">
        <v>22</v>
      </c>
      <c r="B25">
        <v>60.13</v>
      </c>
      <c r="C25">
        <v>62.13</v>
      </c>
      <c r="D25">
        <v>64.17</v>
      </c>
      <c r="E25">
        <v>66.099999999999994</v>
      </c>
    </row>
    <row r="26" spans="1:5" x14ac:dyDescent="0.25">
      <c r="A26" t="s">
        <v>23</v>
      </c>
      <c r="B26">
        <v>58.83</v>
      </c>
      <c r="C26">
        <v>58.62</v>
      </c>
      <c r="D26">
        <v>58.02</v>
      </c>
      <c r="E26">
        <v>57.25</v>
      </c>
    </row>
    <row r="27" spans="1:5" x14ac:dyDescent="0.25">
      <c r="A27" t="s">
        <v>24</v>
      </c>
      <c r="B27">
        <v>53.12</v>
      </c>
      <c r="C27">
        <v>56.03</v>
      </c>
      <c r="D27">
        <v>58.25</v>
      </c>
      <c r="E27">
        <v>60.21</v>
      </c>
    </row>
    <row r="28" spans="1:5" x14ac:dyDescent="0.25">
      <c r="A28" t="s">
        <v>25</v>
      </c>
      <c r="B28">
        <v>13.97</v>
      </c>
      <c r="C28">
        <v>14.72</v>
      </c>
      <c r="D28">
        <v>15.6</v>
      </c>
      <c r="E28">
        <v>16.78</v>
      </c>
    </row>
    <row r="29" spans="1:5" x14ac:dyDescent="0.25">
      <c r="A29" t="s">
        <v>26</v>
      </c>
      <c r="B29">
        <v>10.53</v>
      </c>
      <c r="C29">
        <v>11.99</v>
      </c>
      <c r="D29">
        <v>13.52</v>
      </c>
      <c r="E29">
        <v>15.15</v>
      </c>
    </row>
    <row r="30" spans="1:5" x14ac:dyDescent="0.25">
      <c r="A30" t="s">
        <v>27</v>
      </c>
      <c r="B30">
        <v>24.3</v>
      </c>
      <c r="C30">
        <v>23.03</v>
      </c>
      <c r="D30">
        <v>22.09</v>
      </c>
      <c r="E30">
        <v>21.44</v>
      </c>
    </row>
    <row r="31" spans="1:5" x14ac:dyDescent="0.25">
      <c r="A31" t="s">
        <v>28</v>
      </c>
      <c r="B31">
        <v>66.42</v>
      </c>
      <c r="C31">
        <v>68.55</v>
      </c>
      <c r="D31">
        <v>70.989999999999995</v>
      </c>
      <c r="E31">
        <v>72.73</v>
      </c>
    </row>
    <row r="32" spans="1:5" x14ac:dyDescent="0.25">
      <c r="A32" t="s">
        <v>29</v>
      </c>
      <c r="B32">
        <v>45.23</v>
      </c>
      <c r="C32">
        <v>45.92</v>
      </c>
      <c r="D32">
        <v>47.2</v>
      </c>
      <c r="E32">
        <v>48.94</v>
      </c>
    </row>
    <row r="33" spans="1:5" x14ac:dyDescent="0.25">
      <c r="A33" t="s">
        <v>30</v>
      </c>
      <c r="B33">
        <v>39.44</v>
      </c>
      <c r="C33">
        <v>38.6</v>
      </c>
      <c r="D33">
        <v>38.450000000000003</v>
      </c>
      <c r="E33">
        <v>38.020000000000003</v>
      </c>
    </row>
    <row r="34" spans="1:5" x14ac:dyDescent="0.25">
      <c r="A34" t="s">
        <v>31</v>
      </c>
      <c r="B34">
        <v>24.08</v>
      </c>
      <c r="C34">
        <v>22.78</v>
      </c>
      <c r="D34">
        <v>21.75</v>
      </c>
      <c r="E34">
        <v>20.87</v>
      </c>
    </row>
    <row r="35" spans="1:5" x14ac:dyDescent="0.25">
      <c r="A35" t="s">
        <v>32</v>
      </c>
      <c r="B35">
        <v>29.71</v>
      </c>
      <c r="C35">
        <v>30.95</v>
      </c>
      <c r="D35">
        <v>32.21</v>
      </c>
      <c r="E35">
        <v>33.56</v>
      </c>
    </row>
    <row r="36" spans="1:5" x14ac:dyDescent="0.25">
      <c r="A36" t="s">
        <v>33</v>
      </c>
      <c r="B36">
        <v>36.39</v>
      </c>
      <c r="C36">
        <v>41.8</v>
      </c>
      <c r="D36">
        <v>48.17</v>
      </c>
      <c r="E36">
        <v>56.43</v>
      </c>
    </row>
    <row r="37" spans="1:5" x14ac:dyDescent="0.25">
      <c r="A37" t="s">
        <v>34</v>
      </c>
      <c r="B37">
        <v>37.74</v>
      </c>
      <c r="C37">
        <v>39.93</v>
      </c>
      <c r="D37">
        <v>42.65</v>
      </c>
      <c r="E37">
        <v>44.58</v>
      </c>
    </row>
    <row r="38" spans="1:5" x14ac:dyDescent="0.25">
      <c r="A38" t="s">
        <v>35</v>
      </c>
      <c r="B38">
        <v>16.02</v>
      </c>
      <c r="C38">
        <v>17.8</v>
      </c>
      <c r="D38">
        <v>19.54</v>
      </c>
      <c r="E38">
        <v>21.26</v>
      </c>
    </row>
    <row r="39" spans="1:5" x14ac:dyDescent="0.25">
      <c r="A39" t="s">
        <v>36</v>
      </c>
      <c r="B39">
        <v>62.59</v>
      </c>
      <c r="C39">
        <v>64.540000000000006</v>
      </c>
      <c r="D39">
        <v>65.75</v>
      </c>
      <c r="E39">
        <v>67.010000000000005</v>
      </c>
    </row>
    <row r="40" spans="1:5" x14ac:dyDescent="0.25">
      <c r="A40" t="s">
        <v>37</v>
      </c>
      <c r="B40">
        <v>27.48</v>
      </c>
      <c r="C40">
        <v>29.36</v>
      </c>
      <c r="D40">
        <v>31.42</v>
      </c>
      <c r="E40">
        <v>33.32</v>
      </c>
    </row>
    <row r="41" spans="1:5" x14ac:dyDescent="0.25">
      <c r="A41" t="s">
        <v>38</v>
      </c>
      <c r="B41">
        <v>38.909999999999997</v>
      </c>
      <c r="C41">
        <v>39.53</v>
      </c>
      <c r="D41">
        <v>40.35</v>
      </c>
      <c r="E41">
        <v>41.56</v>
      </c>
    </row>
    <row r="42" spans="1:5" x14ac:dyDescent="0.25">
      <c r="A42" t="s">
        <v>39</v>
      </c>
      <c r="B42">
        <v>46.48</v>
      </c>
      <c r="C42">
        <v>48.96</v>
      </c>
      <c r="D42">
        <v>51.46</v>
      </c>
      <c r="E42">
        <v>54.68</v>
      </c>
    </row>
    <row r="43" spans="1:5" x14ac:dyDescent="0.25">
      <c r="A43" t="s">
        <v>40</v>
      </c>
      <c r="B43">
        <v>60.45</v>
      </c>
      <c r="C43">
        <v>61.27</v>
      </c>
      <c r="D43">
        <v>61.06</v>
      </c>
      <c r="E43">
        <v>60.23</v>
      </c>
    </row>
    <row r="44" spans="1:5" x14ac:dyDescent="0.25">
      <c r="A44" t="s">
        <v>41</v>
      </c>
      <c r="B44">
        <v>27.03</v>
      </c>
      <c r="C44">
        <v>27.38</v>
      </c>
      <c r="D44">
        <v>28.03</v>
      </c>
      <c r="E44">
        <v>28.92</v>
      </c>
    </row>
    <row r="45" spans="1:5" x14ac:dyDescent="0.25">
      <c r="A45" t="s">
        <v>42</v>
      </c>
      <c r="B45">
        <v>39.18</v>
      </c>
      <c r="C45">
        <v>42.16</v>
      </c>
      <c r="D45">
        <v>45.92</v>
      </c>
      <c r="E45">
        <v>49.78</v>
      </c>
    </row>
    <row r="46" spans="1:5" x14ac:dyDescent="0.25">
      <c r="A46" t="s">
        <v>43</v>
      </c>
      <c r="B46">
        <v>50.22</v>
      </c>
      <c r="C46">
        <v>56.91</v>
      </c>
      <c r="D46">
        <v>63.51</v>
      </c>
      <c r="E46">
        <v>71.069999999999993</v>
      </c>
    </row>
    <row r="47" spans="1:5" x14ac:dyDescent="0.25">
      <c r="A47" t="s">
        <v>44</v>
      </c>
      <c r="B47">
        <v>12.08</v>
      </c>
      <c r="C47">
        <v>12.24</v>
      </c>
      <c r="D47">
        <v>12.4</v>
      </c>
      <c r="E47">
        <v>12.68</v>
      </c>
    </row>
    <row r="48" spans="1:5" x14ac:dyDescent="0.25">
      <c r="A48" t="s">
        <v>45</v>
      </c>
      <c r="B48">
        <v>22.26</v>
      </c>
      <c r="C48">
        <v>23.7</v>
      </c>
      <c r="D48">
        <v>25.14</v>
      </c>
      <c r="E48">
        <v>26.98</v>
      </c>
    </row>
    <row r="49" spans="1:5" x14ac:dyDescent="0.25">
      <c r="A49" t="s">
        <v>46</v>
      </c>
      <c r="B49">
        <v>36.869999999999997</v>
      </c>
      <c r="C49">
        <v>42.64</v>
      </c>
      <c r="D49">
        <v>48.82</v>
      </c>
      <c r="E49">
        <v>55.24</v>
      </c>
    </row>
    <row r="50" spans="1:5" x14ac:dyDescent="0.25">
      <c r="A50" t="s">
        <v>47</v>
      </c>
      <c r="B50">
        <v>13.98</v>
      </c>
      <c r="C50">
        <v>13.56</v>
      </c>
      <c r="D50">
        <v>13.22</v>
      </c>
      <c r="E50">
        <v>12.9</v>
      </c>
    </row>
    <row r="51" spans="1:5" x14ac:dyDescent="0.25">
      <c r="A51" t="s">
        <v>48</v>
      </c>
      <c r="B51">
        <v>50.58</v>
      </c>
      <c r="C51">
        <v>52.17</v>
      </c>
      <c r="D51">
        <v>53.76</v>
      </c>
      <c r="E51">
        <v>55.48</v>
      </c>
    </row>
    <row r="52" spans="1:5" x14ac:dyDescent="0.25">
      <c r="A52" t="s">
        <v>49</v>
      </c>
      <c r="B52">
        <v>28.34</v>
      </c>
      <c r="C52">
        <v>31.01</v>
      </c>
      <c r="D52">
        <v>34.130000000000003</v>
      </c>
      <c r="E52">
        <v>38.08</v>
      </c>
    </row>
    <row r="53" spans="1:5" x14ac:dyDescent="0.25">
      <c r="A53" t="s">
        <v>50</v>
      </c>
      <c r="B53">
        <v>91.08</v>
      </c>
      <c r="C53">
        <v>96.62</v>
      </c>
      <c r="D53">
        <v>102.44</v>
      </c>
      <c r="E53">
        <v>107.7</v>
      </c>
    </row>
    <row r="54" spans="1:5" x14ac:dyDescent="0.25">
      <c r="A54" t="s">
        <v>51</v>
      </c>
      <c r="B54">
        <v>64.95</v>
      </c>
      <c r="C54">
        <v>67.040000000000006</v>
      </c>
      <c r="D54">
        <v>70.44</v>
      </c>
      <c r="E54">
        <v>73.94</v>
      </c>
    </row>
    <row r="55" spans="1:5" x14ac:dyDescent="0.25">
      <c r="A55" t="s">
        <v>52</v>
      </c>
      <c r="B55">
        <v>31.17</v>
      </c>
      <c r="C55">
        <v>35.229999999999997</v>
      </c>
      <c r="D55">
        <v>40.81</v>
      </c>
      <c r="E55">
        <v>46.83</v>
      </c>
    </row>
    <row r="56" spans="1:5" x14ac:dyDescent="0.25">
      <c r="A56" t="s">
        <v>53</v>
      </c>
      <c r="B56">
        <v>44.64</v>
      </c>
      <c r="C56">
        <v>44.6</v>
      </c>
      <c r="D56">
        <v>44.58</v>
      </c>
      <c r="E56">
        <v>45.1</v>
      </c>
    </row>
    <row r="57" spans="1:5" x14ac:dyDescent="0.25">
      <c r="A57" t="s">
        <v>54</v>
      </c>
      <c r="B57">
        <v>39.92</v>
      </c>
      <c r="C57">
        <v>39.61</v>
      </c>
      <c r="D57">
        <v>39.64</v>
      </c>
      <c r="E57">
        <v>39.729999999999997</v>
      </c>
    </row>
    <row r="58" spans="1:5" x14ac:dyDescent="0.25">
      <c r="A58" t="s">
        <v>55</v>
      </c>
      <c r="B58">
        <v>43.24</v>
      </c>
      <c r="C58">
        <v>42.51</v>
      </c>
      <c r="D58">
        <v>42.45</v>
      </c>
      <c r="E58">
        <v>42.67</v>
      </c>
    </row>
    <row r="59" spans="1:5" x14ac:dyDescent="0.25">
      <c r="A59" t="s">
        <v>56</v>
      </c>
      <c r="B59">
        <v>49.54</v>
      </c>
      <c r="C59">
        <v>50.01</v>
      </c>
      <c r="D59">
        <v>50.62</v>
      </c>
      <c r="E59">
        <v>52.06</v>
      </c>
    </row>
    <row r="60" spans="1:5" x14ac:dyDescent="0.25">
      <c r="A60" t="s">
        <v>57</v>
      </c>
      <c r="B60">
        <v>24.03</v>
      </c>
      <c r="C60">
        <v>25.81</v>
      </c>
      <c r="D60">
        <v>27.39</v>
      </c>
      <c r="E60">
        <v>29.75</v>
      </c>
    </row>
    <row r="61" spans="1:5" x14ac:dyDescent="0.25">
      <c r="A61" t="s">
        <v>58</v>
      </c>
      <c r="B61">
        <v>52.78</v>
      </c>
      <c r="C61">
        <v>58.63</v>
      </c>
      <c r="D61">
        <v>66.14</v>
      </c>
      <c r="E61">
        <v>73.69</v>
      </c>
    </row>
    <row r="62" spans="1:5" x14ac:dyDescent="0.25">
      <c r="A62" t="s">
        <v>59</v>
      </c>
      <c r="B62">
        <v>78.02</v>
      </c>
      <c r="C62">
        <v>78.790000000000006</v>
      </c>
      <c r="D62">
        <v>80.03</v>
      </c>
      <c r="E62">
        <v>81.84</v>
      </c>
    </row>
    <row r="63" spans="1:5" x14ac:dyDescent="0.25">
      <c r="A63" t="s">
        <v>60</v>
      </c>
      <c r="B63">
        <v>50.29</v>
      </c>
      <c r="C63">
        <v>54.62</v>
      </c>
      <c r="D63">
        <v>59.53</v>
      </c>
      <c r="E63">
        <v>64.8</v>
      </c>
    </row>
    <row r="64" spans="1:5" x14ac:dyDescent="0.25">
      <c r="A64" t="s">
        <v>61</v>
      </c>
      <c r="B64">
        <v>77.290000000000006</v>
      </c>
      <c r="C64">
        <v>84.19</v>
      </c>
      <c r="D64">
        <v>92.77</v>
      </c>
      <c r="E64">
        <v>101.6</v>
      </c>
    </row>
    <row r="65" spans="1:5" x14ac:dyDescent="0.25">
      <c r="A65" t="s">
        <v>62</v>
      </c>
      <c r="B65">
        <v>87.43</v>
      </c>
      <c r="C65">
        <v>83.26</v>
      </c>
      <c r="D65">
        <v>80.17</v>
      </c>
      <c r="E65">
        <v>75.72</v>
      </c>
    </row>
    <row r="66" spans="1:5" x14ac:dyDescent="0.25">
      <c r="A66" t="s">
        <v>63</v>
      </c>
      <c r="B66">
        <v>41.46</v>
      </c>
      <c r="C66">
        <v>47.96</v>
      </c>
      <c r="D66">
        <v>54.77</v>
      </c>
      <c r="E66">
        <v>62.01</v>
      </c>
    </row>
    <row r="67" spans="1:5" x14ac:dyDescent="0.25">
      <c r="A67" t="s">
        <v>64</v>
      </c>
      <c r="B67">
        <v>17.04</v>
      </c>
      <c r="C67">
        <v>17.55</v>
      </c>
      <c r="D67">
        <v>18.16</v>
      </c>
      <c r="E67">
        <v>18.989999999999998</v>
      </c>
    </row>
    <row r="68" spans="1:5" x14ac:dyDescent="0.25">
      <c r="A68" t="s">
        <v>65</v>
      </c>
      <c r="B68">
        <v>40.75</v>
      </c>
      <c r="C68">
        <v>41.16</v>
      </c>
      <c r="D68">
        <v>41.6</v>
      </c>
      <c r="E68">
        <v>42.85</v>
      </c>
    </row>
    <row r="69" spans="1:5" x14ac:dyDescent="0.25">
      <c r="A69" t="s">
        <v>66</v>
      </c>
      <c r="B69">
        <v>33.68</v>
      </c>
      <c r="C69">
        <v>32.909999999999997</v>
      </c>
      <c r="D69">
        <v>32.33</v>
      </c>
      <c r="E69">
        <v>31.65</v>
      </c>
    </row>
    <row r="70" spans="1:5" x14ac:dyDescent="0.25">
      <c r="A70" t="s">
        <v>67</v>
      </c>
      <c r="B70">
        <v>30.65</v>
      </c>
      <c r="C70">
        <v>31.28</v>
      </c>
      <c r="D70">
        <v>32.26</v>
      </c>
      <c r="E70">
        <v>33.200000000000003</v>
      </c>
    </row>
    <row r="71" spans="1:5" x14ac:dyDescent="0.25">
      <c r="A71" t="s">
        <v>68</v>
      </c>
      <c r="B71">
        <v>45.32</v>
      </c>
      <c r="C71">
        <v>44.32</v>
      </c>
      <c r="D71">
        <v>42.81</v>
      </c>
      <c r="E71">
        <v>41.64</v>
      </c>
    </row>
    <row r="72" spans="1:5" x14ac:dyDescent="0.25">
      <c r="A72" t="s">
        <v>69</v>
      </c>
      <c r="B72">
        <v>48.38</v>
      </c>
      <c r="C72">
        <v>47.19</v>
      </c>
      <c r="D72">
        <v>46.27</v>
      </c>
      <c r="E72">
        <v>45.46</v>
      </c>
    </row>
    <row r="73" spans="1:5" x14ac:dyDescent="0.25">
      <c r="A73" t="s">
        <v>70</v>
      </c>
      <c r="B73">
        <v>30.17</v>
      </c>
      <c r="C73">
        <v>30.27</v>
      </c>
      <c r="D73">
        <v>30.05</v>
      </c>
      <c r="E73">
        <v>29.78</v>
      </c>
    </row>
    <row r="74" spans="1:5" x14ac:dyDescent="0.25">
      <c r="A74" t="s">
        <v>71</v>
      </c>
      <c r="B74">
        <v>42.44</v>
      </c>
      <c r="C74">
        <v>40.51</v>
      </c>
      <c r="D74">
        <v>38.64</v>
      </c>
      <c r="E74">
        <v>37.24</v>
      </c>
    </row>
    <row r="75" spans="1:5" x14ac:dyDescent="0.25">
      <c r="A75" t="s">
        <v>72</v>
      </c>
      <c r="B75">
        <v>24.67</v>
      </c>
      <c r="C75">
        <v>26.46</v>
      </c>
      <c r="D75">
        <v>28.32</v>
      </c>
      <c r="E75">
        <v>30.89</v>
      </c>
    </row>
    <row r="76" spans="1:5" x14ac:dyDescent="0.25">
      <c r="A76" t="s">
        <v>73</v>
      </c>
      <c r="B76">
        <v>24.86</v>
      </c>
      <c r="C76">
        <v>24.87</v>
      </c>
      <c r="D76">
        <v>24.78</v>
      </c>
      <c r="E76">
        <v>24.35</v>
      </c>
    </row>
    <row r="77" spans="1:5" x14ac:dyDescent="0.25">
      <c r="A77" t="s">
        <v>74</v>
      </c>
      <c r="B77">
        <v>84.18</v>
      </c>
      <c r="C77">
        <v>81.5</v>
      </c>
      <c r="D77">
        <v>78.92</v>
      </c>
      <c r="E77">
        <v>77.569999999999993</v>
      </c>
    </row>
    <row r="78" spans="1:5" x14ac:dyDescent="0.25">
      <c r="A78" t="s">
        <v>75</v>
      </c>
      <c r="B78">
        <v>44.9</v>
      </c>
      <c r="C78">
        <v>46.59</v>
      </c>
      <c r="D78">
        <v>48.66</v>
      </c>
      <c r="E78">
        <v>50.69</v>
      </c>
    </row>
    <row r="79" spans="1:5" x14ac:dyDescent="0.25">
      <c r="A79" t="s">
        <v>76</v>
      </c>
      <c r="B79">
        <v>31.76</v>
      </c>
      <c r="C79">
        <v>31.19</v>
      </c>
      <c r="D79">
        <v>30.48</v>
      </c>
      <c r="E79">
        <v>29.6</v>
      </c>
    </row>
    <row r="80" spans="1:5" x14ac:dyDescent="0.25">
      <c r="A80" t="s">
        <v>77</v>
      </c>
      <c r="B80">
        <v>40.61</v>
      </c>
      <c r="C80">
        <v>42.58</v>
      </c>
      <c r="D80">
        <v>44.8</v>
      </c>
      <c r="E80">
        <v>47.66</v>
      </c>
    </row>
    <row r="81" spans="1:5" x14ac:dyDescent="0.25">
      <c r="A81" t="s">
        <v>78</v>
      </c>
      <c r="B81">
        <v>125.07</v>
      </c>
      <c r="C81">
        <v>132.22</v>
      </c>
      <c r="D81">
        <v>137.9</v>
      </c>
      <c r="E81">
        <v>143.06</v>
      </c>
    </row>
    <row r="82" spans="1:5" x14ac:dyDescent="0.25">
      <c r="A82" t="s">
        <v>79</v>
      </c>
      <c r="B82">
        <v>12.31</v>
      </c>
      <c r="C82">
        <v>13.13</v>
      </c>
      <c r="D82">
        <v>13.98</v>
      </c>
      <c r="E82">
        <v>14.99</v>
      </c>
    </row>
    <row r="83" spans="1:5" x14ac:dyDescent="0.25">
      <c r="A83" t="s">
        <v>80</v>
      </c>
      <c r="B83">
        <v>52.73</v>
      </c>
      <c r="C83">
        <v>51.49</v>
      </c>
      <c r="D83">
        <v>50</v>
      </c>
      <c r="E83">
        <v>48.53</v>
      </c>
    </row>
    <row r="84" spans="1:5" x14ac:dyDescent="0.25">
      <c r="A84" t="s">
        <v>81</v>
      </c>
      <c r="B84">
        <v>84.66</v>
      </c>
      <c r="C84">
        <v>89.35</v>
      </c>
      <c r="D84">
        <v>94.65</v>
      </c>
      <c r="E84">
        <v>99.81</v>
      </c>
    </row>
    <row r="85" spans="1:5" x14ac:dyDescent="0.25">
      <c r="A85" t="s">
        <v>82</v>
      </c>
      <c r="B85">
        <v>44.82</v>
      </c>
      <c r="C85">
        <v>46.15</v>
      </c>
      <c r="D85">
        <v>47.8</v>
      </c>
      <c r="E85">
        <v>48.72</v>
      </c>
    </row>
    <row r="86" spans="1:5" x14ac:dyDescent="0.25">
      <c r="A86" t="s">
        <v>83</v>
      </c>
      <c r="B86">
        <v>26.51</v>
      </c>
      <c r="C86">
        <v>25.97</v>
      </c>
      <c r="D86">
        <v>25.06</v>
      </c>
      <c r="E86">
        <v>24.46</v>
      </c>
    </row>
    <row r="87" spans="1:5" x14ac:dyDescent="0.25">
      <c r="A87" t="s">
        <v>84</v>
      </c>
      <c r="B87">
        <v>25.83</v>
      </c>
      <c r="C87">
        <v>26.15</v>
      </c>
      <c r="D87">
        <v>25.98</v>
      </c>
      <c r="E87">
        <v>25.87</v>
      </c>
    </row>
    <row r="88" spans="1:5" x14ac:dyDescent="0.25">
      <c r="A88" t="s">
        <v>85</v>
      </c>
      <c r="B88">
        <v>86.11</v>
      </c>
      <c r="C88">
        <v>79.98</v>
      </c>
      <c r="D88">
        <v>74.73</v>
      </c>
      <c r="E88">
        <v>69.06</v>
      </c>
    </row>
    <row r="89" spans="1:5" x14ac:dyDescent="0.25">
      <c r="A89" t="s">
        <v>86</v>
      </c>
      <c r="B89">
        <v>81.14</v>
      </c>
      <c r="C89">
        <v>74.83</v>
      </c>
      <c r="D89">
        <v>69.680000000000007</v>
      </c>
      <c r="E89">
        <v>64.989999999999995</v>
      </c>
    </row>
    <row r="90" spans="1:5" x14ac:dyDescent="0.25">
      <c r="A90" t="s">
        <v>87</v>
      </c>
      <c r="B90">
        <v>45.59</v>
      </c>
      <c r="C90">
        <v>47.36</v>
      </c>
      <c r="D90">
        <v>49.38</v>
      </c>
      <c r="E90">
        <v>50.53</v>
      </c>
    </row>
    <row r="91" spans="1:5" x14ac:dyDescent="0.25">
      <c r="A91" t="s">
        <v>88</v>
      </c>
      <c r="B91">
        <v>72.97</v>
      </c>
      <c r="C91">
        <v>77.150000000000006</v>
      </c>
      <c r="D91">
        <v>81.37</v>
      </c>
      <c r="E91">
        <v>85.98</v>
      </c>
    </row>
    <row r="92" spans="1:5" x14ac:dyDescent="0.25">
      <c r="A92" t="s">
        <v>89</v>
      </c>
      <c r="B92">
        <v>25.67</v>
      </c>
      <c r="C92">
        <v>27.32</v>
      </c>
      <c r="D92">
        <v>29.3</v>
      </c>
      <c r="E92">
        <v>31.77</v>
      </c>
    </row>
    <row r="93" spans="1:5" x14ac:dyDescent="0.25">
      <c r="A93" t="s">
        <v>90</v>
      </c>
      <c r="B93">
        <v>24.05</v>
      </c>
      <c r="C93">
        <v>25.05</v>
      </c>
      <c r="D93">
        <v>25.9</v>
      </c>
      <c r="E93">
        <v>27.16</v>
      </c>
    </row>
    <row r="94" spans="1:5" x14ac:dyDescent="0.25">
      <c r="A94" t="s">
        <v>91</v>
      </c>
      <c r="B94">
        <v>43.6</v>
      </c>
      <c r="C94">
        <v>46.38</v>
      </c>
      <c r="D94">
        <v>49.5</v>
      </c>
      <c r="E94">
        <v>52.72</v>
      </c>
    </row>
    <row r="95" spans="1:5" x14ac:dyDescent="0.25">
      <c r="A95" t="s">
        <v>92</v>
      </c>
      <c r="B95">
        <v>23.09</v>
      </c>
      <c r="C95">
        <v>24.22</v>
      </c>
      <c r="D95">
        <v>25.32</v>
      </c>
      <c r="E95">
        <v>26.28</v>
      </c>
    </row>
    <row r="96" spans="1:5" x14ac:dyDescent="0.25">
      <c r="A96" t="s">
        <v>93</v>
      </c>
      <c r="B96">
        <v>13.04</v>
      </c>
      <c r="C96">
        <v>14.34</v>
      </c>
      <c r="D96">
        <v>16.059999999999999</v>
      </c>
      <c r="E96">
        <v>17.95</v>
      </c>
    </row>
    <row r="97" spans="1:5" x14ac:dyDescent="0.25">
      <c r="A97" t="s">
        <v>94</v>
      </c>
      <c r="B97">
        <v>43.88</v>
      </c>
      <c r="C97">
        <v>44.59</v>
      </c>
      <c r="D97">
        <v>45.09</v>
      </c>
      <c r="E97">
        <v>46.71</v>
      </c>
    </row>
    <row r="98" spans="1:5" x14ac:dyDescent="0.25">
      <c r="A98" t="s">
        <v>95</v>
      </c>
      <c r="B98">
        <v>35.020000000000003</v>
      </c>
      <c r="C98">
        <v>35.369999999999997</v>
      </c>
      <c r="D98">
        <v>35.159999999999997</v>
      </c>
      <c r="E98">
        <v>34.909999999999997</v>
      </c>
    </row>
    <row r="99" spans="1:5" x14ac:dyDescent="0.25">
      <c r="A99" t="s">
        <v>96</v>
      </c>
      <c r="B99">
        <v>98.61</v>
      </c>
      <c r="C99">
        <v>87.14</v>
      </c>
      <c r="D99">
        <v>76.7</v>
      </c>
      <c r="E99">
        <v>68.400000000000006</v>
      </c>
    </row>
    <row r="100" spans="1:5" x14ac:dyDescent="0.25">
      <c r="A100" t="s">
        <v>97</v>
      </c>
      <c r="B100">
        <v>51.38</v>
      </c>
      <c r="C100">
        <v>47.89</v>
      </c>
      <c r="D100">
        <v>44.76</v>
      </c>
      <c r="E100">
        <v>41.43</v>
      </c>
    </row>
    <row r="101" spans="1:5" x14ac:dyDescent="0.25">
      <c r="A101" t="s">
        <v>98</v>
      </c>
      <c r="B101">
        <v>30.69</v>
      </c>
      <c r="C101">
        <v>31.31</v>
      </c>
      <c r="D101">
        <v>31.48</v>
      </c>
      <c r="E101">
        <v>31.9</v>
      </c>
    </row>
    <row r="102" spans="1:5" x14ac:dyDescent="0.25">
      <c r="A102" t="s">
        <v>99</v>
      </c>
      <c r="B102">
        <v>93.62</v>
      </c>
      <c r="C102">
        <v>98.55</v>
      </c>
      <c r="D102">
        <v>103.9</v>
      </c>
      <c r="E102">
        <v>109.85</v>
      </c>
    </row>
    <row r="103" spans="1:5" x14ac:dyDescent="0.25">
      <c r="A103" t="s">
        <v>100</v>
      </c>
      <c r="B103">
        <v>20.47</v>
      </c>
      <c r="C103">
        <v>21.18</v>
      </c>
      <c r="D103">
        <v>22.06</v>
      </c>
      <c r="E103">
        <v>22.66</v>
      </c>
    </row>
    <row r="104" spans="1:5" x14ac:dyDescent="0.25">
      <c r="A104" t="s">
        <v>101</v>
      </c>
      <c r="B104">
        <v>36.340000000000003</v>
      </c>
      <c r="C104">
        <v>38.39</v>
      </c>
      <c r="D104">
        <v>40.67</v>
      </c>
      <c r="E104">
        <v>43.57</v>
      </c>
    </row>
    <row r="105" spans="1:5" x14ac:dyDescent="0.25">
      <c r="A105" t="s">
        <v>102</v>
      </c>
      <c r="B105">
        <v>47.23</v>
      </c>
      <c r="C105">
        <v>48.44</v>
      </c>
      <c r="D105">
        <v>49.23</v>
      </c>
      <c r="E105">
        <v>50.26</v>
      </c>
    </row>
    <row r="106" spans="1:5" x14ac:dyDescent="0.25">
      <c r="A106" t="s">
        <v>103</v>
      </c>
      <c r="B106">
        <v>75.84</v>
      </c>
      <c r="C106">
        <v>72.11</v>
      </c>
      <c r="D106">
        <v>67.97</v>
      </c>
      <c r="E106">
        <v>65.34</v>
      </c>
    </row>
    <row r="107" spans="1:5" x14ac:dyDescent="0.25">
      <c r="A107" t="s">
        <v>104</v>
      </c>
      <c r="B107">
        <v>71.92</v>
      </c>
      <c r="C107">
        <v>70.569999999999993</v>
      </c>
      <c r="D107">
        <v>68.95</v>
      </c>
      <c r="E107">
        <v>66.17</v>
      </c>
    </row>
    <row r="108" spans="1:5" x14ac:dyDescent="0.25">
      <c r="A108" t="s">
        <v>105</v>
      </c>
      <c r="B108">
        <v>82.1</v>
      </c>
      <c r="C108">
        <v>75.930000000000007</v>
      </c>
      <c r="D108">
        <v>69.67</v>
      </c>
      <c r="E108">
        <v>63.45</v>
      </c>
    </row>
    <row r="109" spans="1:5" x14ac:dyDescent="0.25">
      <c r="A109" t="s">
        <v>106</v>
      </c>
      <c r="B109">
        <v>35.33</v>
      </c>
      <c r="C109">
        <v>36.82</v>
      </c>
      <c r="D109">
        <v>37.81</v>
      </c>
      <c r="E109">
        <v>38.69</v>
      </c>
    </row>
    <row r="110" spans="1:5" x14ac:dyDescent="0.25">
      <c r="A110" t="s">
        <v>107</v>
      </c>
      <c r="B110">
        <v>514.41</v>
      </c>
      <c r="C110">
        <v>514.64</v>
      </c>
      <c r="D110">
        <v>506.68</v>
      </c>
      <c r="E110">
        <v>504.84</v>
      </c>
    </row>
    <row r="111" spans="1:5" x14ac:dyDescent="0.25">
      <c r="A111" t="s">
        <v>108</v>
      </c>
      <c r="B111">
        <v>154.59</v>
      </c>
      <c r="C111">
        <v>149.51</v>
      </c>
      <c r="D111">
        <v>143.52000000000001</v>
      </c>
      <c r="E111">
        <v>136.87</v>
      </c>
    </row>
    <row r="112" spans="1:5" x14ac:dyDescent="0.25">
      <c r="A112" t="s">
        <v>109</v>
      </c>
      <c r="B112">
        <v>11.76</v>
      </c>
      <c r="C112">
        <v>12.55</v>
      </c>
      <c r="D112">
        <v>13.51</v>
      </c>
      <c r="E112">
        <v>14.26</v>
      </c>
    </row>
    <row r="113" spans="1:5" x14ac:dyDescent="0.25">
      <c r="A113" t="s">
        <v>110</v>
      </c>
      <c r="B113">
        <v>17.68</v>
      </c>
      <c r="C113">
        <v>18.41</v>
      </c>
      <c r="D113">
        <v>19.38</v>
      </c>
      <c r="E113">
        <v>20.28</v>
      </c>
    </row>
    <row r="114" spans="1:5" x14ac:dyDescent="0.25">
      <c r="A114" t="s">
        <v>111</v>
      </c>
      <c r="B114">
        <v>46.44</v>
      </c>
      <c r="C114">
        <v>46.8</v>
      </c>
      <c r="D114">
        <v>47.13</v>
      </c>
      <c r="E114">
        <v>48.06</v>
      </c>
    </row>
    <row r="115" spans="1:5" x14ac:dyDescent="0.25">
      <c r="A115" t="s">
        <v>112</v>
      </c>
      <c r="B115">
        <v>13.79</v>
      </c>
      <c r="C115">
        <v>13.99</v>
      </c>
      <c r="D115">
        <v>14.43</v>
      </c>
      <c r="E115">
        <v>14.93</v>
      </c>
    </row>
    <row r="116" spans="1:5" x14ac:dyDescent="0.25">
      <c r="A116" t="s">
        <v>113</v>
      </c>
      <c r="B116">
        <v>25.2</v>
      </c>
      <c r="C116">
        <v>27.73</v>
      </c>
      <c r="D116">
        <v>30.99</v>
      </c>
      <c r="E116">
        <v>34.18</v>
      </c>
    </row>
    <row r="117" spans="1:5" x14ac:dyDescent="0.25">
      <c r="A117" t="s">
        <v>114</v>
      </c>
      <c r="B117">
        <v>87.45</v>
      </c>
      <c r="C117">
        <v>85.66</v>
      </c>
      <c r="D117">
        <v>83.84</v>
      </c>
      <c r="E117">
        <v>82.54</v>
      </c>
    </row>
    <row r="118" spans="1:5" x14ac:dyDescent="0.25">
      <c r="A118" t="s">
        <v>115</v>
      </c>
      <c r="B118">
        <v>38.01</v>
      </c>
      <c r="C118">
        <v>38.67</v>
      </c>
      <c r="D118">
        <v>38.71</v>
      </c>
      <c r="E118">
        <v>38.83</v>
      </c>
    </row>
    <row r="119" spans="1:5" x14ac:dyDescent="0.25">
      <c r="A119" t="s">
        <v>116</v>
      </c>
      <c r="B119">
        <v>46.34</v>
      </c>
      <c r="C119">
        <v>49.22</v>
      </c>
      <c r="D119">
        <v>52.06</v>
      </c>
      <c r="E119">
        <v>54.94</v>
      </c>
    </row>
    <row r="120" spans="1:5" x14ac:dyDescent="0.25">
      <c r="A120" t="s">
        <v>117</v>
      </c>
      <c r="B120">
        <v>55.47</v>
      </c>
      <c r="C120">
        <v>57.12</v>
      </c>
      <c r="D120">
        <v>58.46</v>
      </c>
      <c r="E120">
        <v>59.58</v>
      </c>
    </row>
    <row r="121" spans="1:5" x14ac:dyDescent="0.25">
      <c r="A121" t="s">
        <v>118</v>
      </c>
      <c r="B121">
        <v>49.4</v>
      </c>
      <c r="C121">
        <v>50.93</v>
      </c>
      <c r="D121">
        <v>52.08</v>
      </c>
      <c r="E121">
        <v>52.39</v>
      </c>
    </row>
    <row r="122" spans="1:5" x14ac:dyDescent="0.25">
      <c r="A122" t="s">
        <v>119</v>
      </c>
      <c r="B122">
        <v>29.49</v>
      </c>
      <c r="C122">
        <v>31</v>
      </c>
      <c r="D122">
        <v>32.79</v>
      </c>
      <c r="E122">
        <v>34.450000000000003</v>
      </c>
    </row>
    <row r="123" spans="1:5" x14ac:dyDescent="0.25">
      <c r="A123" t="s">
        <v>120</v>
      </c>
      <c r="B123">
        <v>6.31</v>
      </c>
      <c r="C123">
        <v>6.68</v>
      </c>
      <c r="D123">
        <v>7.04</v>
      </c>
      <c r="E123">
        <v>7.28</v>
      </c>
    </row>
    <row r="124" spans="1:5" x14ac:dyDescent="0.25">
      <c r="A124" t="s">
        <v>121</v>
      </c>
      <c r="B124">
        <v>42.85</v>
      </c>
      <c r="C124">
        <v>45.67</v>
      </c>
      <c r="D124">
        <v>47.65</v>
      </c>
      <c r="E124">
        <v>49.47</v>
      </c>
    </row>
    <row r="125" spans="1:5" x14ac:dyDescent="0.25">
      <c r="A125" t="s">
        <v>122</v>
      </c>
      <c r="B125">
        <v>19.78</v>
      </c>
      <c r="C125">
        <v>20.61</v>
      </c>
      <c r="D125">
        <v>21.51</v>
      </c>
      <c r="E125">
        <v>22.47</v>
      </c>
    </row>
    <row r="126" spans="1:5" x14ac:dyDescent="0.25">
      <c r="A126" t="s">
        <v>123</v>
      </c>
      <c r="B126">
        <v>37.880000000000003</v>
      </c>
      <c r="C126">
        <v>36.93</v>
      </c>
      <c r="D126">
        <v>36.409999999999997</v>
      </c>
      <c r="E126">
        <v>36.65</v>
      </c>
    </row>
    <row r="127" spans="1:5" x14ac:dyDescent="0.25">
      <c r="A127" t="s">
        <v>124</v>
      </c>
      <c r="B127">
        <v>38.119999999999997</v>
      </c>
      <c r="C127">
        <v>38.28</v>
      </c>
      <c r="D127">
        <v>38.869999999999997</v>
      </c>
      <c r="E127">
        <v>39.700000000000003</v>
      </c>
    </row>
    <row r="128" spans="1:5" x14ac:dyDescent="0.25">
      <c r="A128" t="s">
        <v>125</v>
      </c>
      <c r="B128">
        <v>27.43</v>
      </c>
      <c r="C128">
        <v>29.96</v>
      </c>
      <c r="D128">
        <v>33.29</v>
      </c>
      <c r="E128">
        <v>36.97</v>
      </c>
    </row>
    <row r="129" spans="1:5" x14ac:dyDescent="0.25">
      <c r="A129" t="s">
        <v>126</v>
      </c>
      <c r="B129">
        <v>66.59</v>
      </c>
      <c r="C129">
        <v>62.32</v>
      </c>
      <c r="D129">
        <v>59.59</v>
      </c>
      <c r="E129">
        <v>56.1</v>
      </c>
    </row>
    <row r="130" spans="1:5" x14ac:dyDescent="0.25">
      <c r="A130" t="s">
        <v>127</v>
      </c>
      <c r="B130">
        <v>22.35</v>
      </c>
      <c r="C130">
        <v>23.9</v>
      </c>
      <c r="D130">
        <v>25.44</v>
      </c>
      <c r="E130">
        <v>27.3</v>
      </c>
    </row>
    <row r="131" spans="1:5" x14ac:dyDescent="0.25">
      <c r="A131" t="s">
        <v>128</v>
      </c>
      <c r="B131">
        <v>19.54</v>
      </c>
      <c r="C131">
        <v>19.87</v>
      </c>
      <c r="D131">
        <v>20.21</v>
      </c>
      <c r="E131">
        <v>20.68</v>
      </c>
    </row>
    <row r="132" spans="1:5" x14ac:dyDescent="0.25">
      <c r="A132" t="s">
        <v>129</v>
      </c>
      <c r="B132">
        <v>37.39</v>
      </c>
      <c r="C132">
        <v>40.22</v>
      </c>
      <c r="D132">
        <v>43.05</v>
      </c>
      <c r="E132">
        <v>45.83</v>
      </c>
    </row>
    <row r="133" spans="1:5" x14ac:dyDescent="0.25">
      <c r="A133" t="s">
        <v>130</v>
      </c>
      <c r="B133">
        <v>35.08</v>
      </c>
      <c r="C133">
        <v>33.909999999999997</v>
      </c>
      <c r="D133">
        <v>32.97</v>
      </c>
      <c r="E133">
        <v>32.18</v>
      </c>
    </row>
    <row r="134" spans="1:5" x14ac:dyDescent="0.25">
      <c r="A134" t="s">
        <v>131</v>
      </c>
      <c r="B134">
        <v>69.239999999999995</v>
      </c>
      <c r="C134">
        <v>68.84</v>
      </c>
      <c r="D134">
        <v>68.260000000000005</v>
      </c>
      <c r="E134">
        <v>68.239999999999995</v>
      </c>
    </row>
    <row r="135" spans="1:5" x14ac:dyDescent="0.25">
      <c r="A135" t="s">
        <v>132</v>
      </c>
      <c r="B135">
        <v>12.86</v>
      </c>
      <c r="C135">
        <v>13.42</v>
      </c>
      <c r="D135">
        <v>13.85</v>
      </c>
      <c r="E135">
        <v>14.32</v>
      </c>
    </row>
    <row r="136" spans="1:5" x14ac:dyDescent="0.25">
      <c r="A136" t="s">
        <v>133</v>
      </c>
      <c r="B136">
        <v>80.569999999999993</v>
      </c>
      <c r="C136">
        <v>80.489999999999995</v>
      </c>
      <c r="D136">
        <v>79.98</v>
      </c>
      <c r="E136">
        <v>80.28</v>
      </c>
    </row>
    <row r="137" spans="1:5" x14ac:dyDescent="0.25">
      <c r="A137" t="s">
        <v>134</v>
      </c>
      <c r="B137">
        <v>31.45</v>
      </c>
      <c r="C137">
        <v>34.15</v>
      </c>
      <c r="D137">
        <v>37.54</v>
      </c>
      <c r="E137">
        <v>41.43</v>
      </c>
    </row>
    <row r="138" spans="1:5" x14ac:dyDescent="0.25">
      <c r="A138" t="s">
        <v>135</v>
      </c>
      <c r="B138">
        <v>22.05</v>
      </c>
      <c r="C138">
        <v>23.6</v>
      </c>
      <c r="D138">
        <v>25.65</v>
      </c>
      <c r="E138">
        <v>28</v>
      </c>
    </row>
    <row r="139" spans="1:5" x14ac:dyDescent="0.25">
      <c r="A139" t="s">
        <v>136</v>
      </c>
      <c r="B139">
        <v>78.34</v>
      </c>
      <c r="C139">
        <v>79.41</v>
      </c>
      <c r="D139">
        <v>81.83</v>
      </c>
      <c r="E139">
        <v>84.05</v>
      </c>
    </row>
    <row r="140" spans="1:5" x14ac:dyDescent="0.25">
      <c r="A140" t="s">
        <v>137</v>
      </c>
      <c r="B140">
        <v>18.309999999999999</v>
      </c>
      <c r="C140">
        <v>19.559999999999999</v>
      </c>
      <c r="D140">
        <v>20.51</v>
      </c>
      <c r="E140">
        <v>21.56</v>
      </c>
    </row>
    <row r="141" spans="1:5" x14ac:dyDescent="0.25">
      <c r="A141" t="s">
        <v>138</v>
      </c>
      <c r="B141">
        <v>23.16</v>
      </c>
      <c r="C141">
        <v>27.36</v>
      </c>
      <c r="D141">
        <v>31.98</v>
      </c>
      <c r="E141">
        <v>36.86</v>
      </c>
    </row>
    <row r="142" spans="1:5" x14ac:dyDescent="0.25">
      <c r="A142" t="s">
        <v>139</v>
      </c>
      <c r="B142">
        <v>11.39</v>
      </c>
      <c r="C142">
        <v>12.03</v>
      </c>
      <c r="D142">
        <v>12.51</v>
      </c>
      <c r="E142">
        <v>13.08</v>
      </c>
    </row>
    <row r="143" spans="1:5" x14ac:dyDescent="0.25">
      <c r="A143" t="s">
        <v>140</v>
      </c>
      <c r="B143">
        <v>45.11</v>
      </c>
      <c r="C143">
        <v>45.58</v>
      </c>
      <c r="D143">
        <v>46.6</v>
      </c>
      <c r="E143">
        <v>47.48</v>
      </c>
    </row>
    <row r="144" spans="1:5" x14ac:dyDescent="0.25">
      <c r="A144" t="s">
        <v>141</v>
      </c>
      <c r="B144">
        <v>17.84</v>
      </c>
      <c r="C144">
        <v>19.21</v>
      </c>
      <c r="D144">
        <v>20.75</v>
      </c>
      <c r="E144">
        <v>22.09</v>
      </c>
    </row>
    <row r="145" spans="1:5" x14ac:dyDescent="0.25">
      <c r="A145" t="s">
        <v>142</v>
      </c>
      <c r="B145">
        <v>51.73</v>
      </c>
      <c r="C145">
        <v>55.88</v>
      </c>
      <c r="D145">
        <v>59.89</v>
      </c>
      <c r="E145">
        <v>64.77</v>
      </c>
    </row>
    <row r="146" spans="1:5" x14ac:dyDescent="0.25">
      <c r="A146" t="s">
        <v>143</v>
      </c>
      <c r="B146">
        <v>32.64</v>
      </c>
      <c r="C146">
        <v>32.119999999999997</v>
      </c>
      <c r="D146">
        <v>31.78</v>
      </c>
      <c r="E146">
        <v>31.58</v>
      </c>
    </row>
    <row r="147" spans="1:5" x14ac:dyDescent="0.25">
      <c r="A147" t="s">
        <v>144</v>
      </c>
      <c r="B147">
        <v>32.869999999999997</v>
      </c>
      <c r="C147">
        <v>33.53</v>
      </c>
      <c r="D147">
        <v>34.19</v>
      </c>
      <c r="E147">
        <v>34.83</v>
      </c>
    </row>
    <row r="148" spans="1:5" x14ac:dyDescent="0.25">
      <c r="A148" t="s">
        <v>145</v>
      </c>
      <c r="B148">
        <v>32.93</v>
      </c>
      <c r="C148">
        <v>36.76</v>
      </c>
      <c r="D148">
        <v>40.770000000000003</v>
      </c>
      <c r="E148">
        <v>44.57</v>
      </c>
    </row>
    <row r="149" spans="1:5" x14ac:dyDescent="0.25">
      <c r="A149" t="s">
        <v>146</v>
      </c>
      <c r="B149">
        <v>32.630000000000003</v>
      </c>
      <c r="C149">
        <v>34.31</v>
      </c>
      <c r="D149">
        <v>36.409999999999997</v>
      </c>
      <c r="E149">
        <v>38.4</v>
      </c>
    </row>
    <row r="150" spans="1:5" x14ac:dyDescent="0.25">
      <c r="A150" t="s">
        <v>147</v>
      </c>
      <c r="B150">
        <v>36.72</v>
      </c>
      <c r="C150">
        <v>37.35</v>
      </c>
      <c r="D150">
        <v>38.18</v>
      </c>
      <c r="E150">
        <v>39.39</v>
      </c>
    </row>
    <row r="151" spans="1:5" x14ac:dyDescent="0.25">
      <c r="A151" t="s">
        <v>148</v>
      </c>
      <c r="B151">
        <v>34.85</v>
      </c>
      <c r="C151">
        <v>36.94</v>
      </c>
      <c r="D151">
        <v>39.6</v>
      </c>
      <c r="E151">
        <v>42.45</v>
      </c>
    </row>
    <row r="152" spans="1:5" x14ac:dyDescent="0.25">
      <c r="A152" t="s">
        <v>149</v>
      </c>
      <c r="B152">
        <v>33.380000000000003</v>
      </c>
      <c r="C152">
        <v>33.369999999999997</v>
      </c>
      <c r="D152">
        <v>33.090000000000003</v>
      </c>
      <c r="E152">
        <v>32.51</v>
      </c>
    </row>
    <row r="153" spans="1:5" x14ac:dyDescent="0.25">
      <c r="A153" t="s">
        <v>150</v>
      </c>
      <c r="B153">
        <v>64.349999999999994</v>
      </c>
      <c r="C153">
        <v>66.290000000000006</v>
      </c>
      <c r="D153">
        <v>67.72</v>
      </c>
      <c r="E153">
        <v>67.7</v>
      </c>
    </row>
    <row r="154" spans="1:5" x14ac:dyDescent="0.25">
      <c r="A154" t="s">
        <v>151</v>
      </c>
      <c r="B154">
        <v>7.05</v>
      </c>
      <c r="C154">
        <v>6.75</v>
      </c>
      <c r="D154">
        <v>6.47</v>
      </c>
      <c r="E154">
        <v>6.33</v>
      </c>
    </row>
    <row r="155" spans="1:5" x14ac:dyDescent="0.25">
      <c r="A155" t="s">
        <v>152</v>
      </c>
      <c r="B155">
        <v>26.04</v>
      </c>
      <c r="C155">
        <v>27.25</v>
      </c>
      <c r="D155">
        <v>28.68</v>
      </c>
      <c r="E155">
        <v>30.07</v>
      </c>
    </row>
    <row r="156" spans="1:5" x14ac:dyDescent="0.25">
      <c r="A156" t="s">
        <v>153</v>
      </c>
      <c r="B156">
        <v>24.99</v>
      </c>
      <c r="C156">
        <v>28.52</v>
      </c>
      <c r="D156">
        <v>32.94</v>
      </c>
      <c r="E156">
        <v>38.43</v>
      </c>
    </row>
    <row r="157" spans="1:5" x14ac:dyDescent="0.25">
      <c r="A157" t="s">
        <v>154</v>
      </c>
      <c r="B157">
        <v>49.61</v>
      </c>
      <c r="C157">
        <v>49.36</v>
      </c>
      <c r="D157">
        <v>48.93</v>
      </c>
      <c r="E157">
        <v>48.56</v>
      </c>
    </row>
    <row r="158" spans="1:5" x14ac:dyDescent="0.25">
      <c r="A158" t="s">
        <v>155</v>
      </c>
      <c r="B158">
        <v>26.02</v>
      </c>
      <c r="C158">
        <v>25.47</v>
      </c>
      <c r="D158">
        <v>25.17</v>
      </c>
      <c r="E158">
        <v>24.98</v>
      </c>
    </row>
    <row r="159" spans="1:5" x14ac:dyDescent="0.25">
      <c r="A159" t="s">
        <v>156</v>
      </c>
      <c r="B159">
        <v>34.229999999999997</v>
      </c>
      <c r="C159">
        <v>34.74</v>
      </c>
      <c r="D159">
        <v>35.369999999999997</v>
      </c>
      <c r="E159">
        <v>36.18</v>
      </c>
    </row>
    <row r="160" spans="1:5" x14ac:dyDescent="0.25">
      <c r="A160" t="s">
        <v>157</v>
      </c>
      <c r="B160">
        <v>38.1</v>
      </c>
      <c r="C160">
        <v>40.07</v>
      </c>
      <c r="D160">
        <v>41.62</v>
      </c>
      <c r="E160">
        <v>42.97</v>
      </c>
    </row>
    <row r="161" spans="1:5" x14ac:dyDescent="0.25">
      <c r="A161" t="s">
        <v>158</v>
      </c>
      <c r="B161">
        <v>18.89</v>
      </c>
      <c r="C161">
        <v>20.03</v>
      </c>
      <c r="D161">
        <v>21.29</v>
      </c>
      <c r="E161">
        <v>22.49</v>
      </c>
    </row>
    <row r="162" spans="1:5" x14ac:dyDescent="0.25">
      <c r="A162" t="s">
        <v>159</v>
      </c>
      <c r="B162">
        <v>42.39</v>
      </c>
      <c r="C162">
        <v>41.85</v>
      </c>
      <c r="D162">
        <v>41.04</v>
      </c>
      <c r="E162">
        <v>40.200000000000003</v>
      </c>
    </row>
    <row r="163" spans="1:5" x14ac:dyDescent="0.25">
      <c r="A163" t="s">
        <v>160</v>
      </c>
      <c r="B163">
        <v>8.3000000000000007</v>
      </c>
      <c r="C163">
        <v>9.35</v>
      </c>
      <c r="D163">
        <v>10.35</v>
      </c>
      <c r="E163">
        <v>11.37</v>
      </c>
    </row>
    <row r="164" spans="1:5" x14ac:dyDescent="0.25">
      <c r="A164" t="s">
        <v>161</v>
      </c>
      <c r="B164">
        <v>53.53</v>
      </c>
      <c r="C164">
        <v>54.93</v>
      </c>
      <c r="D164">
        <v>55.69</v>
      </c>
      <c r="E164">
        <v>56.4</v>
      </c>
    </row>
    <row r="165" spans="1:5" x14ac:dyDescent="0.25">
      <c r="A165" t="s">
        <v>162</v>
      </c>
      <c r="B165">
        <v>80.37</v>
      </c>
      <c r="C165">
        <v>83.05</v>
      </c>
      <c r="D165">
        <v>83.61</v>
      </c>
      <c r="E165">
        <v>84.44</v>
      </c>
    </row>
    <row r="166" spans="1:5" x14ac:dyDescent="0.25">
      <c r="A166" t="s">
        <v>163</v>
      </c>
      <c r="B166">
        <v>61.79</v>
      </c>
      <c r="C166">
        <v>64.010000000000005</v>
      </c>
      <c r="D166">
        <v>66.34</v>
      </c>
      <c r="E166">
        <v>67.41</v>
      </c>
    </row>
    <row r="167" spans="1:5" x14ac:dyDescent="0.25">
      <c r="A167" t="s">
        <v>164</v>
      </c>
      <c r="B167">
        <v>41.99</v>
      </c>
      <c r="C167">
        <v>41.95</v>
      </c>
      <c r="D167">
        <v>42.03</v>
      </c>
      <c r="E167">
        <v>41.76</v>
      </c>
    </row>
    <row r="168" spans="1:5" x14ac:dyDescent="0.25">
      <c r="A168" t="s">
        <v>165</v>
      </c>
      <c r="B168">
        <v>12.96</v>
      </c>
      <c r="C168">
        <v>13.21</v>
      </c>
      <c r="D168">
        <v>13.39</v>
      </c>
      <c r="E168">
        <v>13.6</v>
      </c>
    </row>
    <row r="169" spans="1:5" x14ac:dyDescent="0.25">
      <c r="A169" t="s">
        <v>166</v>
      </c>
      <c r="B169">
        <v>44.17</v>
      </c>
      <c r="C169">
        <v>44.92</v>
      </c>
      <c r="D169">
        <v>46.05</v>
      </c>
      <c r="E169">
        <v>47.58</v>
      </c>
    </row>
    <row r="170" spans="1:5" x14ac:dyDescent="0.25">
      <c r="A170" t="s">
        <v>167</v>
      </c>
      <c r="B170">
        <v>45.39</v>
      </c>
      <c r="C170">
        <v>47.28</v>
      </c>
      <c r="D170">
        <v>49.53</v>
      </c>
      <c r="E170">
        <v>51.77</v>
      </c>
    </row>
    <row r="171" spans="1:5" x14ac:dyDescent="0.25">
      <c r="A171" t="s">
        <v>168</v>
      </c>
      <c r="B171">
        <v>45.5</v>
      </c>
      <c r="C171">
        <v>47.04</v>
      </c>
      <c r="D171">
        <v>49.54</v>
      </c>
      <c r="E171">
        <v>52.01</v>
      </c>
    </row>
    <row r="172" spans="1:5" x14ac:dyDescent="0.25">
      <c r="A172" t="s">
        <v>169</v>
      </c>
      <c r="B172">
        <v>53.32</v>
      </c>
      <c r="C172">
        <v>56.6</v>
      </c>
      <c r="D172">
        <v>59.69</v>
      </c>
      <c r="E172">
        <v>61.75</v>
      </c>
    </row>
    <row r="173" spans="1:5" x14ac:dyDescent="0.25">
      <c r="A173" t="s">
        <v>170</v>
      </c>
      <c r="B173">
        <v>16.41</v>
      </c>
      <c r="C173">
        <v>17.66</v>
      </c>
      <c r="D173">
        <v>19.2</v>
      </c>
      <c r="E173">
        <v>21.08</v>
      </c>
    </row>
    <row r="174" spans="1:5" x14ac:dyDescent="0.25">
      <c r="A174" t="s">
        <v>171</v>
      </c>
      <c r="B174">
        <v>46.35</v>
      </c>
      <c r="C174">
        <v>52.22</v>
      </c>
      <c r="D174">
        <v>58.74</v>
      </c>
      <c r="E174">
        <v>65.17</v>
      </c>
    </row>
    <row r="175" spans="1:5" x14ac:dyDescent="0.25">
      <c r="A175" t="s">
        <v>172</v>
      </c>
      <c r="B175">
        <v>88.76</v>
      </c>
      <c r="C175">
        <v>88.69</v>
      </c>
      <c r="D175">
        <v>87.75</v>
      </c>
      <c r="E175">
        <v>86.54</v>
      </c>
    </row>
    <row r="176" spans="1:5" x14ac:dyDescent="0.25">
      <c r="A176" t="s">
        <v>173</v>
      </c>
      <c r="B176">
        <v>35.270000000000003</v>
      </c>
      <c r="C176">
        <v>41.31</v>
      </c>
      <c r="D176">
        <v>47.82</v>
      </c>
      <c r="E176">
        <v>54.83</v>
      </c>
    </row>
    <row r="177" spans="1:5" x14ac:dyDescent="0.25">
      <c r="A177" t="s">
        <v>174</v>
      </c>
      <c r="B177">
        <v>10.09</v>
      </c>
      <c r="C177">
        <v>9.43</v>
      </c>
      <c r="D177">
        <v>9.01</v>
      </c>
      <c r="E177">
        <v>8.61</v>
      </c>
    </row>
    <row r="178" spans="1:5" x14ac:dyDescent="0.25">
      <c r="A178" t="s">
        <v>175</v>
      </c>
      <c r="B178">
        <v>49.2</v>
      </c>
      <c r="C178">
        <v>50.75</v>
      </c>
      <c r="D178">
        <v>52.8</v>
      </c>
      <c r="E178">
        <v>55.63</v>
      </c>
    </row>
    <row r="179" spans="1:5" x14ac:dyDescent="0.25">
      <c r="A179" t="s">
        <v>176</v>
      </c>
      <c r="B179">
        <v>38.619999999999997</v>
      </c>
      <c r="C179">
        <v>40.35</v>
      </c>
      <c r="D179">
        <v>41.37</v>
      </c>
      <c r="E179">
        <v>42.33</v>
      </c>
    </row>
    <row r="180" spans="1:5" x14ac:dyDescent="0.25">
      <c r="A180" t="s">
        <v>177</v>
      </c>
      <c r="B180">
        <v>16.920000000000002</v>
      </c>
      <c r="C180">
        <v>18.46</v>
      </c>
      <c r="D180">
        <v>20.3</v>
      </c>
      <c r="E180">
        <v>22.09</v>
      </c>
    </row>
    <row r="181" spans="1:5" x14ac:dyDescent="0.25">
      <c r="A181" t="s">
        <v>178</v>
      </c>
      <c r="B181">
        <v>23.29</v>
      </c>
      <c r="C181">
        <v>25.01</v>
      </c>
      <c r="D181">
        <v>26.79</v>
      </c>
      <c r="E181">
        <v>28.28</v>
      </c>
    </row>
    <row r="182" spans="1:5" x14ac:dyDescent="0.25">
      <c r="A182" t="s">
        <v>179</v>
      </c>
      <c r="B182">
        <v>91.12</v>
      </c>
      <c r="C182">
        <v>95.67</v>
      </c>
      <c r="D182">
        <v>100.19</v>
      </c>
      <c r="E182">
        <v>106.8</v>
      </c>
    </row>
    <row r="183" spans="1:5" x14ac:dyDescent="0.25">
      <c r="A183" t="s">
        <v>180</v>
      </c>
      <c r="B183">
        <v>51.45</v>
      </c>
      <c r="C183">
        <v>53.87</v>
      </c>
      <c r="D183">
        <v>55.98</v>
      </c>
      <c r="E183">
        <v>57.27</v>
      </c>
    </row>
    <row r="184" spans="1:5" x14ac:dyDescent="0.25">
      <c r="A184" t="s">
        <v>181</v>
      </c>
      <c r="B184">
        <v>34.479999999999997</v>
      </c>
      <c r="C184">
        <v>35.64</v>
      </c>
      <c r="D184">
        <v>36.770000000000003</v>
      </c>
      <c r="E184">
        <v>38.020000000000003</v>
      </c>
    </row>
    <row r="185" spans="1:5" x14ac:dyDescent="0.25">
      <c r="A185" t="s">
        <v>182</v>
      </c>
      <c r="B185">
        <v>21.73</v>
      </c>
      <c r="C185">
        <v>24.19</v>
      </c>
      <c r="D185">
        <v>26.96</v>
      </c>
      <c r="E185">
        <v>30.12</v>
      </c>
    </row>
    <row r="186" spans="1:5" x14ac:dyDescent="0.25">
      <c r="A186" t="s">
        <v>183</v>
      </c>
      <c r="B186">
        <v>67.91</v>
      </c>
      <c r="C186">
        <v>61.4</v>
      </c>
      <c r="D186">
        <v>56.36</v>
      </c>
      <c r="E186">
        <v>51.73</v>
      </c>
    </row>
    <row r="187" spans="1:5" x14ac:dyDescent="0.25">
      <c r="A187" t="s">
        <v>184</v>
      </c>
      <c r="B187">
        <v>33.54</v>
      </c>
      <c r="C187">
        <v>34.58</v>
      </c>
      <c r="D187">
        <v>36.020000000000003</v>
      </c>
      <c r="E187">
        <v>37.65</v>
      </c>
    </row>
    <row r="188" spans="1:5" x14ac:dyDescent="0.25">
      <c r="A188" t="s">
        <v>185</v>
      </c>
      <c r="B188">
        <v>77.37</v>
      </c>
      <c r="C188">
        <v>77.62</v>
      </c>
      <c r="D188">
        <v>77.8</v>
      </c>
      <c r="E188">
        <v>77.89</v>
      </c>
    </row>
    <row r="189" spans="1:5" x14ac:dyDescent="0.25">
      <c r="A189" t="s">
        <v>186</v>
      </c>
      <c r="B189">
        <v>47.27</v>
      </c>
      <c r="C189">
        <v>50.26</v>
      </c>
      <c r="D189">
        <v>53.02</v>
      </c>
      <c r="E189">
        <v>55.73</v>
      </c>
    </row>
    <row r="190" spans="1:5" x14ac:dyDescent="0.25">
      <c r="A190" t="s">
        <v>187</v>
      </c>
      <c r="B190">
        <v>135.87</v>
      </c>
      <c r="C190">
        <v>115.77</v>
      </c>
      <c r="D190">
        <v>99.94</v>
      </c>
      <c r="E190">
        <v>86.69</v>
      </c>
    </row>
    <row r="191" spans="1:5" x14ac:dyDescent="0.25">
      <c r="A191" t="s">
        <v>188</v>
      </c>
      <c r="B191">
        <v>40.340000000000003</v>
      </c>
      <c r="C191">
        <v>41.88</v>
      </c>
      <c r="D191">
        <v>44.52</v>
      </c>
      <c r="E191">
        <v>46.99</v>
      </c>
    </row>
    <row r="192" spans="1:5" x14ac:dyDescent="0.25">
      <c r="A192" t="s">
        <v>189</v>
      </c>
      <c r="B192">
        <v>54.7</v>
      </c>
      <c r="C192">
        <v>57.72</v>
      </c>
      <c r="D192">
        <v>61.15</v>
      </c>
      <c r="E192">
        <v>65.27</v>
      </c>
    </row>
    <row r="193" spans="1:5" x14ac:dyDescent="0.25">
      <c r="A193" t="s">
        <v>190</v>
      </c>
      <c r="B193">
        <v>58.85</v>
      </c>
      <c r="C193">
        <v>55.12</v>
      </c>
      <c r="D193">
        <v>51.85</v>
      </c>
      <c r="E193">
        <v>49.68</v>
      </c>
    </row>
    <row r="194" spans="1:5" x14ac:dyDescent="0.25">
      <c r="A194" t="s">
        <v>191</v>
      </c>
      <c r="B194">
        <v>92.77</v>
      </c>
      <c r="C194">
        <v>91.25</v>
      </c>
      <c r="D194">
        <v>89.49</v>
      </c>
      <c r="E194">
        <v>88.01</v>
      </c>
    </row>
    <row r="195" spans="1:5" x14ac:dyDescent="0.25">
      <c r="A195" t="s">
        <v>192</v>
      </c>
      <c r="B195">
        <v>29.22</v>
      </c>
      <c r="C195">
        <v>31.78</v>
      </c>
      <c r="D195">
        <v>34.04</v>
      </c>
      <c r="E195">
        <v>36.46</v>
      </c>
    </row>
    <row r="196" spans="1:5" x14ac:dyDescent="0.25">
      <c r="A196" t="s">
        <v>193</v>
      </c>
      <c r="B196">
        <v>51.1</v>
      </c>
      <c r="C196">
        <v>49.48</v>
      </c>
      <c r="D196">
        <v>48.01</v>
      </c>
      <c r="E196">
        <v>46.73</v>
      </c>
    </row>
    <row r="197" spans="1:5" x14ac:dyDescent="0.25">
      <c r="A197" t="s">
        <v>194</v>
      </c>
      <c r="B197">
        <v>38.26</v>
      </c>
      <c r="C197">
        <v>42.84</v>
      </c>
      <c r="D197">
        <v>47.93</v>
      </c>
      <c r="E197">
        <v>52.99</v>
      </c>
    </row>
    <row r="198" spans="1:5" x14ac:dyDescent="0.25">
      <c r="A198" t="s">
        <v>195</v>
      </c>
      <c r="B198">
        <v>54.63</v>
      </c>
      <c r="C198">
        <v>58.48</v>
      </c>
      <c r="D198">
        <v>62.4</v>
      </c>
      <c r="E198">
        <v>66.25</v>
      </c>
    </row>
    <row r="199" spans="1:5" x14ac:dyDescent="0.25">
      <c r="A199" t="s">
        <v>196</v>
      </c>
      <c r="B199">
        <v>31.88</v>
      </c>
      <c r="C199">
        <v>33.090000000000003</v>
      </c>
      <c r="D199">
        <v>34.020000000000003</v>
      </c>
      <c r="E199">
        <v>34.58</v>
      </c>
    </row>
    <row r="200" spans="1:5" x14ac:dyDescent="0.25">
      <c r="A200" t="s">
        <v>197</v>
      </c>
      <c r="B200">
        <v>66.209999999999994</v>
      </c>
      <c r="C200">
        <v>67.19</v>
      </c>
      <c r="D200">
        <v>67.989999999999995</v>
      </c>
      <c r="E200">
        <v>68.180000000000007</v>
      </c>
    </row>
    <row r="201" spans="1:5" x14ac:dyDescent="0.25">
      <c r="A201" t="s">
        <v>198</v>
      </c>
      <c r="B201">
        <v>67.760000000000005</v>
      </c>
      <c r="C201">
        <v>67.69</v>
      </c>
      <c r="D201">
        <v>67.47</v>
      </c>
      <c r="E201">
        <v>66.89</v>
      </c>
    </row>
    <row r="202" spans="1:5" x14ac:dyDescent="0.25">
      <c r="A202" t="s">
        <v>199</v>
      </c>
      <c r="B202">
        <v>39.51</v>
      </c>
      <c r="C202">
        <v>43.27</v>
      </c>
      <c r="D202">
        <v>47.33</v>
      </c>
      <c r="E202">
        <v>51.61</v>
      </c>
    </row>
    <row r="203" spans="1:5" x14ac:dyDescent="0.25">
      <c r="A203" t="s">
        <v>200</v>
      </c>
      <c r="B203">
        <v>17.809999999999999</v>
      </c>
      <c r="C203">
        <v>18.829999999999998</v>
      </c>
      <c r="D203">
        <v>19.510000000000002</v>
      </c>
      <c r="E203">
        <v>20.04</v>
      </c>
    </row>
    <row r="204" spans="1:5" x14ac:dyDescent="0.25">
      <c r="A204" t="s">
        <v>201</v>
      </c>
      <c r="B204">
        <v>26.2</v>
      </c>
      <c r="C204">
        <v>27.92</v>
      </c>
      <c r="D204">
        <v>29.65</v>
      </c>
      <c r="E204">
        <v>31.69</v>
      </c>
    </row>
    <row r="205" spans="1:5" x14ac:dyDescent="0.25">
      <c r="A205" t="s">
        <v>202</v>
      </c>
      <c r="B205">
        <v>20.37</v>
      </c>
      <c r="C205">
        <v>23</v>
      </c>
      <c r="D205">
        <v>26.14</v>
      </c>
      <c r="E205">
        <v>29.58</v>
      </c>
    </row>
    <row r="206" spans="1:5" x14ac:dyDescent="0.25">
      <c r="A206" t="s">
        <v>203</v>
      </c>
      <c r="B206">
        <v>476.32</v>
      </c>
      <c r="C206">
        <v>472.9</v>
      </c>
      <c r="D206">
        <v>472.81</v>
      </c>
      <c r="E206">
        <v>471.28</v>
      </c>
    </row>
    <row r="207" spans="1:5" x14ac:dyDescent="0.25">
      <c r="A207" t="s">
        <v>204</v>
      </c>
      <c r="B207">
        <v>47.54</v>
      </c>
      <c r="C207">
        <v>47.09</v>
      </c>
      <c r="D207">
        <v>46.41</v>
      </c>
      <c r="E207">
        <v>45.62</v>
      </c>
    </row>
    <row r="208" spans="1:5" x14ac:dyDescent="0.25">
      <c r="A208" t="s">
        <v>205</v>
      </c>
      <c r="B208">
        <v>15.76</v>
      </c>
      <c r="C208">
        <v>16.62</v>
      </c>
      <c r="D208">
        <v>17.66</v>
      </c>
      <c r="E208">
        <v>18.98</v>
      </c>
    </row>
    <row r="209" spans="1:5" x14ac:dyDescent="0.25">
      <c r="A209" t="s">
        <v>206</v>
      </c>
      <c r="B209">
        <v>37.07</v>
      </c>
      <c r="C209">
        <v>38.78</v>
      </c>
      <c r="D209">
        <v>39.9</v>
      </c>
      <c r="E209">
        <v>41.23</v>
      </c>
    </row>
    <row r="210" spans="1:5" x14ac:dyDescent="0.25">
      <c r="A210" t="s">
        <v>207</v>
      </c>
      <c r="B210">
        <v>162.74</v>
      </c>
      <c r="C210">
        <v>168.28</v>
      </c>
      <c r="D210">
        <v>175.85</v>
      </c>
      <c r="E210">
        <v>181.55</v>
      </c>
    </row>
    <row r="211" spans="1:5" x14ac:dyDescent="0.25">
      <c r="A211" t="s">
        <v>208</v>
      </c>
      <c r="B211">
        <v>11.18</v>
      </c>
      <c r="C211">
        <v>12.13</v>
      </c>
      <c r="D211">
        <v>13.03</v>
      </c>
      <c r="E211">
        <v>13.9</v>
      </c>
    </row>
    <row r="212" spans="1:5" x14ac:dyDescent="0.25">
      <c r="A212" t="s">
        <v>209</v>
      </c>
      <c r="B212">
        <v>63.5</v>
      </c>
      <c r="C212">
        <v>65.739999999999995</v>
      </c>
      <c r="D212">
        <v>67.72</v>
      </c>
      <c r="E212">
        <v>70.290000000000006</v>
      </c>
    </row>
    <row r="213" spans="1:5" x14ac:dyDescent="0.25">
      <c r="A213" t="s">
        <v>210</v>
      </c>
      <c r="B213">
        <v>21.66</v>
      </c>
      <c r="C213">
        <v>22.84</v>
      </c>
      <c r="D213">
        <v>24.22</v>
      </c>
      <c r="E213">
        <v>25.48</v>
      </c>
    </row>
    <row r="214" spans="1:5" x14ac:dyDescent="0.25">
      <c r="A214" t="s">
        <v>211</v>
      </c>
      <c r="B214">
        <v>32.92</v>
      </c>
      <c r="C214">
        <v>32.67</v>
      </c>
      <c r="D214">
        <v>32.39</v>
      </c>
      <c r="E214">
        <v>31.8</v>
      </c>
    </row>
    <row r="215" spans="1:5" x14ac:dyDescent="0.25">
      <c r="A215" t="s">
        <v>212</v>
      </c>
      <c r="B215">
        <v>90.88</v>
      </c>
      <c r="C215">
        <v>92.83</v>
      </c>
      <c r="D215">
        <v>95.06</v>
      </c>
      <c r="E215">
        <v>98.19</v>
      </c>
    </row>
    <row r="216" spans="1:5" x14ac:dyDescent="0.25">
      <c r="A216" t="s">
        <v>213</v>
      </c>
      <c r="B216">
        <v>22.28</v>
      </c>
      <c r="C216">
        <v>22.56</v>
      </c>
      <c r="D216">
        <v>23.22</v>
      </c>
      <c r="E216">
        <v>23.99</v>
      </c>
    </row>
    <row r="217" spans="1:5" x14ac:dyDescent="0.25">
      <c r="A217" t="s">
        <v>214</v>
      </c>
      <c r="B217">
        <v>27.68</v>
      </c>
      <c r="C217">
        <v>26.75</v>
      </c>
      <c r="D217">
        <v>26.09</v>
      </c>
      <c r="E217">
        <v>25.28</v>
      </c>
    </row>
    <row r="218" spans="1:5" x14ac:dyDescent="0.25">
      <c r="A218" t="s">
        <v>215</v>
      </c>
      <c r="B218">
        <v>48.7</v>
      </c>
      <c r="C218">
        <v>48.39</v>
      </c>
      <c r="D218">
        <v>48.96</v>
      </c>
      <c r="E218">
        <v>49.9</v>
      </c>
    </row>
    <row r="219" spans="1:5" x14ac:dyDescent="0.25">
      <c r="A219" t="s">
        <v>216</v>
      </c>
      <c r="B219">
        <v>36.93</v>
      </c>
      <c r="C219">
        <v>39.18</v>
      </c>
      <c r="D219">
        <v>41.64</v>
      </c>
      <c r="E219">
        <v>44.89</v>
      </c>
    </row>
    <row r="220" spans="1:5" x14ac:dyDescent="0.25">
      <c r="A220" t="s">
        <v>217</v>
      </c>
      <c r="B220">
        <v>22.74</v>
      </c>
      <c r="C220">
        <v>25.6</v>
      </c>
      <c r="D220">
        <v>28.69</v>
      </c>
      <c r="E220">
        <v>32.450000000000003</v>
      </c>
    </row>
    <row r="221" spans="1:5" x14ac:dyDescent="0.25">
      <c r="A221" t="s">
        <v>218</v>
      </c>
      <c r="B221">
        <v>54.46</v>
      </c>
      <c r="C221">
        <v>50.01</v>
      </c>
      <c r="D221">
        <v>46.46</v>
      </c>
      <c r="E221">
        <v>44.4</v>
      </c>
    </row>
    <row r="222" spans="1:5" x14ac:dyDescent="0.25">
      <c r="A222" t="s">
        <v>219</v>
      </c>
      <c r="B222">
        <v>69.88</v>
      </c>
      <c r="C222">
        <v>71.69</v>
      </c>
      <c r="D222">
        <v>73.569999999999993</v>
      </c>
      <c r="E222">
        <v>74.11</v>
      </c>
    </row>
    <row r="223" spans="1:5" x14ac:dyDescent="0.25">
      <c r="A223" t="s">
        <v>220</v>
      </c>
      <c r="B223">
        <v>77.34</v>
      </c>
      <c r="C223">
        <v>78.319999999999993</v>
      </c>
      <c r="D223">
        <v>79.8</v>
      </c>
      <c r="E223">
        <v>82.6</v>
      </c>
    </row>
    <row r="224" spans="1:5" x14ac:dyDescent="0.25">
      <c r="A224" t="s">
        <v>221</v>
      </c>
      <c r="B224">
        <v>20.82</v>
      </c>
      <c r="C224">
        <v>22.42</v>
      </c>
      <c r="D224">
        <v>24.12</v>
      </c>
      <c r="E224">
        <v>26.29</v>
      </c>
    </row>
    <row r="225" spans="1:5" x14ac:dyDescent="0.25">
      <c r="A225" t="s">
        <v>222</v>
      </c>
      <c r="B225">
        <v>19.25</v>
      </c>
      <c r="C225">
        <v>19.09</v>
      </c>
      <c r="D225">
        <v>19.2</v>
      </c>
      <c r="E225">
        <v>19.39</v>
      </c>
    </row>
    <row r="226" spans="1:5" x14ac:dyDescent="0.25">
      <c r="A226" t="s">
        <v>223</v>
      </c>
      <c r="B226">
        <v>42.83</v>
      </c>
      <c r="C226">
        <v>43.95</v>
      </c>
      <c r="D226">
        <v>43.97</v>
      </c>
      <c r="E226">
        <v>42.8</v>
      </c>
    </row>
    <row r="227" spans="1:5" x14ac:dyDescent="0.25">
      <c r="A227" t="s">
        <v>224</v>
      </c>
      <c r="B227">
        <v>49.29</v>
      </c>
      <c r="C227">
        <v>53.7</v>
      </c>
      <c r="D227">
        <v>58.08</v>
      </c>
      <c r="E227">
        <v>62.24</v>
      </c>
    </row>
    <row r="228" spans="1:5" x14ac:dyDescent="0.25">
      <c r="A228" t="s">
        <v>225</v>
      </c>
      <c r="B228">
        <v>52.18</v>
      </c>
      <c r="C228">
        <v>50.61</v>
      </c>
      <c r="D228">
        <v>48.54</v>
      </c>
      <c r="E228">
        <v>45.27</v>
      </c>
    </row>
    <row r="229" spans="1:5" x14ac:dyDescent="0.25">
      <c r="A229" t="s">
        <v>226</v>
      </c>
      <c r="B229">
        <v>48.02</v>
      </c>
      <c r="C229">
        <v>49.83</v>
      </c>
      <c r="D229">
        <v>52.24</v>
      </c>
      <c r="E229">
        <v>55.84</v>
      </c>
    </row>
    <row r="230" spans="1:5" x14ac:dyDescent="0.25">
      <c r="A230" t="s">
        <v>227</v>
      </c>
      <c r="B230">
        <v>14.51</v>
      </c>
      <c r="C230">
        <v>14.96</v>
      </c>
      <c r="D230">
        <v>15.75</v>
      </c>
      <c r="E230">
        <v>16.670000000000002</v>
      </c>
    </row>
    <row r="231" spans="1:5" x14ac:dyDescent="0.25">
      <c r="A231" t="s">
        <v>228</v>
      </c>
      <c r="B231">
        <v>38.89</v>
      </c>
      <c r="C231">
        <v>38.57</v>
      </c>
      <c r="D231">
        <v>38.549999999999997</v>
      </c>
      <c r="E231">
        <v>38.03</v>
      </c>
    </row>
    <row r="232" spans="1:5" x14ac:dyDescent="0.25">
      <c r="A232" t="s">
        <v>229</v>
      </c>
      <c r="B232">
        <v>16.190000000000001</v>
      </c>
      <c r="C232">
        <v>17.100000000000001</v>
      </c>
      <c r="D232">
        <v>18.399999999999999</v>
      </c>
      <c r="E232">
        <v>19.89</v>
      </c>
    </row>
    <row r="233" spans="1:5" x14ac:dyDescent="0.25">
      <c r="A233" t="s">
        <v>230</v>
      </c>
      <c r="B233">
        <v>30.63</v>
      </c>
      <c r="C233">
        <v>32.29</v>
      </c>
      <c r="D233">
        <v>33.93</v>
      </c>
      <c r="E233">
        <v>35.270000000000003</v>
      </c>
    </row>
    <row r="234" spans="1:5" x14ac:dyDescent="0.25">
      <c r="A234" t="s">
        <v>231</v>
      </c>
      <c r="B234">
        <v>44.67</v>
      </c>
      <c r="C234">
        <v>46.96</v>
      </c>
      <c r="D234">
        <v>48.88</v>
      </c>
      <c r="E234">
        <v>50.26</v>
      </c>
    </row>
    <row r="235" spans="1:5" x14ac:dyDescent="0.25">
      <c r="A235" t="s">
        <v>232</v>
      </c>
      <c r="B235">
        <v>54.69</v>
      </c>
      <c r="C235">
        <v>56.15</v>
      </c>
      <c r="D235">
        <v>58.48</v>
      </c>
      <c r="E235">
        <v>60.83</v>
      </c>
    </row>
    <row r="236" spans="1:5" x14ac:dyDescent="0.25">
      <c r="A236" t="s">
        <v>233</v>
      </c>
      <c r="B236">
        <v>124.39</v>
      </c>
      <c r="C236">
        <v>113.74</v>
      </c>
      <c r="D236">
        <v>104.25</v>
      </c>
      <c r="E236">
        <v>97.6</v>
      </c>
    </row>
    <row r="237" spans="1:5" x14ac:dyDescent="0.25">
      <c r="A237" t="s">
        <v>234</v>
      </c>
      <c r="B237">
        <v>41.31</v>
      </c>
      <c r="C237">
        <v>41.3</v>
      </c>
      <c r="D237">
        <v>41.5</v>
      </c>
      <c r="E237">
        <v>41.73</v>
      </c>
    </row>
    <row r="238" spans="1:5" x14ac:dyDescent="0.25">
      <c r="A238" t="s">
        <v>235</v>
      </c>
      <c r="B238">
        <v>34.33</v>
      </c>
      <c r="C238">
        <v>36.21</v>
      </c>
      <c r="D238">
        <v>37.89</v>
      </c>
      <c r="E238">
        <v>40.08</v>
      </c>
    </row>
    <row r="239" spans="1:5" x14ac:dyDescent="0.25">
      <c r="A239" t="s">
        <v>236</v>
      </c>
      <c r="B239">
        <v>18.96</v>
      </c>
      <c r="C239">
        <v>19.47</v>
      </c>
      <c r="D239">
        <v>20.059999999999999</v>
      </c>
      <c r="E239">
        <v>20.57</v>
      </c>
    </row>
    <row r="240" spans="1:5" x14ac:dyDescent="0.25">
      <c r="A240" t="s">
        <v>237</v>
      </c>
      <c r="B240">
        <v>25.34</v>
      </c>
      <c r="C240">
        <v>27.23</v>
      </c>
      <c r="D240">
        <v>29.29</v>
      </c>
      <c r="E240">
        <v>31.7</v>
      </c>
    </row>
    <row r="241" spans="1:5" x14ac:dyDescent="0.25">
      <c r="A241" t="s">
        <v>238</v>
      </c>
      <c r="B241">
        <v>28.94</v>
      </c>
      <c r="C241">
        <v>30.02</v>
      </c>
      <c r="D241">
        <v>31.09</v>
      </c>
      <c r="E241">
        <v>32.31</v>
      </c>
    </row>
    <row r="242" spans="1:5" x14ac:dyDescent="0.25">
      <c r="A242" t="s">
        <v>239</v>
      </c>
      <c r="B242">
        <v>10.51</v>
      </c>
      <c r="C242">
        <v>10.46</v>
      </c>
      <c r="D242">
        <v>10.41</v>
      </c>
      <c r="E242">
        <v>10.48</v>
      </c>
    </row>
    <row r="243" spans="1:5" x14ac:dyDescent="0.25">
      <c r="A243" t="s">
        <v>240</v>
      </c>
      <c r="B243">
        <v>35.65</v>
      </c>
      <c r="C243">
        <v>35.869999999999997</v>
      </c>
      <c r="D243">
        <v>35.79</v>
      </c>
      <c r="E243">
        <v>35.5</v>
      </c>
    </row>
    <row r="244" spans="1:5" x14ac:dyDescent="0.25">
      <c r="A244" t="s">
        <v>241</v>
      </c>
      <c r="B244">
        <v>42.99</v>
      </c>
      <c r="C244">
        <v>45.67</v>
      </c>
      <c r="D244">
        <v>48.63</v>
      </c>
      <c r="E244">
        <v>51.28</v>
      </c>
    </row>
    <row r="245" spans="1:5" x14ac:dyDescent="0.25">
      <c r="A245" t="s">
        <v>242</v>
      </c>
      <c r="B245">
        <v>55.93</v>
      </c>
      <c r="C245">
        <v>53.29</v>
      </c>
      <c r="D245">
        <v>51.1</v>
      </c>
      <c r="E245">
        <v>48.55</v>
      </c>
    </row>
    <row r="246" spans="1:5" x14ac:dyDescent="0.25">
      <c r="A246" t="s">
        <v>243</v>
      </c>
      <c r="B246">
        <v>31.16</v>
      </c>
      <c r="C246">
        <v>30.52</v>
      </c>
      <c r="D246">
        <v>30.05</v>
      </c>
      <c r="E246">
        <v>29.44</v>
      </c>
    </row>
    <row r="247" spans="1:5" x14ac:dyDescent="0.25">
      <c r="A247" t="s">
        <v>244</v>
      </c>
      <c r="B247">
        <v>89.22</v>
      </c>
      <c r="C247">
        <v>86.82</v>
      </c>
      <c r="D247">
        <v>84.79</v>
      </c>
      <c r="E247">
        <v>83.9</v>
      </c>
    </row>
    <row r="248" spans="1:5" x14ac:dyDescent="0.25">
      <c r="A248" t="s">
        <v>245</v>
      </c>
      <c r="B248">
        <v>55.1</v>
      </c>
      <c r="C248">
        <v>59.53</v>
      </c>
      <c r="D248">
        <v>64.540000000000006</v>
      </c>
      <c r="E248">
        <v>69.78</v>
      </c>
    </row>
    <row r="249" spans="1:5" x14ac:dyDescent="0.25">
      <c r="A249" t="s">
        <v>246</v>
      </c>
      <c r="B249">
        <v>14.86</v>
      </c>
      <c r="C249">
        <v>14.73</v>
      </c>
      <c r="D249">
        <v>14.55</v>
      </c>
      <c r="E249">
        <v>14.57</v>
      </c>
    </row>
    <row r="250" spans="1:5" x14ac:dyDescent="0.25">
      <c r="A250" t="s">
        <v>247</v>
      </c>
      <c r="B250">
        <v>59.16</v>
      </c>
      <c r="C250">
        <v>61.17</v>
      </c>
      <c r="D250">
        <v>63.35</v>
      </c>
      <c r="E250">
        <v>65.61</v>
      </c>
    </row>
    <row r="251" spans="1:5" x14ac:dyDescent="0.25">
      <c r="A251" t="s">
        <v>248</v>
      </c>
      <c r="B251">
        <v>12.56</v>
      </c>
      <c r="C251">
        <v>13.33</v>
      </c>
      <c r="D251">
        <v>14.22</v>
      </c>
      <c r="E251">
        <v>15.53</v>
      </c>
    </row>
    <row r="252" spans="1:5" x14ac:dyDescent="0.25">
      <c r="A252" t="s">
        <v>249</v>
      </c>
      <c r="B252">
        <v>18.14</v>
      </c>
      <c r="C252">
        <v>18.86</v>
      </c>
      <c r="D252">
        <v>19.52</v>
      </c>
      <c r="E252">
        <v>20.07</v>
      </c>
    </row>
    <row r="253" spans="1:5" x14ac:dyDescent="0.25">
      <c r="A253" t="s">
        <v>250</v>
      </c>
      <c r="B253">
        <v>30.97</v>
      </c>
      <c r="C253">
        <v>31.19</v>
      </c>
      <c r="D253">
        <v>31.21</v>
      </c>
      <c r="E253">
        <v>31.72</v>
      </c>
    </row>
    <row r="254" spans="1:5" x14ac:dyDescent="0.25">
      <c r="A254" t="s">
        <v>251</v>
      </c>
      <c r="B254">
        <v>35.229999999999997</v>
      </c>
      <c r="C254">
        <v>37.74</v>
      </c>
      <c r="D254">
        <v>40.9</v>
      </c>
      <c r="E254">
        <v>43.69</v>
      </c>
    </row>
    <row r="255" spans="1:5" x14ac:dyDescent="0.25">
      <c r="A255" t="s">
        <v>252</v>
      </c>
      <c r="B255">
        <v>47.2</v>
      </c>
      <c r="C255">
        <v>47.3</v>
      </c>
      <c r="D255">
        <v>46.8</v>
      </c>
      <c r="E255">
        <v>46.62</v>
      </c>
    </row>
    <row r="256" spans="1:5" x14ac:dyDescent="0.25">
      <c r="A256" t="s">
        <v>253</v>
      </c>
      <c r="B256">
        <v>36.74</v>
      </c>
      <c r="C256">
        <v>39.68</v>
      </c>
      <c r="D256">
        <v>42.95</v>
      </c>
      <c r="E256">
        <v>46.27</v>
      </c>
    </row>
    <row r="257" spans="1:5" x14ac:dyDescent="0.25">
      <c r="A257" t="s">
        <v>254</v>
      </c>
      <c r="B257">
        <v>34.299999999999997</v>
      </c>
      <c r="C257">
        <v>36.72</v>
      </c>
      <c r="D257">
        <v>39.35</v>
      </c>
      <c r="E257">
        <v>42.02</v>
      </c>
    </row>
    <row r="258" spans="1:5" x14ac:dyDescent="0.25">
      <c r="A258" t="s">
        <v>255</v>
      </c>
      <c r="B258">
        <v>30.25</v>
      </c>
      <c r="C258">
        <v>31.69</v>
      </c>
      <c r="D258">
        <v>33.340000000000003</v>
      </c>
      <c r="E258">
        <v>35.200000000000003</v>
      </c>
    </row>
    <row r="259" spans="1:5" x14ac:dyDescent="0.25">
      <c r="A259" t="s">
        <v>256</v>
      </c>
      <c r="B259">
        <v>11.28</v>
      </c>
      <c r="C259">
        <v>12.24</v>
      </c>
      <c r="D259">
        <v>13.44</v>
      </c>
      <c r="E259">
        <v>14.84</v>
      </c>
    </row>
    <row r="260" spans="1:5" x14ac:dyDescent="0.25">
      <c r="A260" t="s">
        <v>257</v>
      </c>
      <c r="B260">
        <v>39.33</v>
      </c>
      <c r="C260">
        <v>40.15</v>
      </c>
      <c r="D260">
        <v>41</v>
      </c>
      <c r="E260">
        <v>42.76</v>
      </c>
    </row>
    <row r="261" spans="1:5" x14ac:dyDescent="0.25">
      <c r="A261" t="s">
        <v>258</v>
      </c>
      <c r="B261">
        <v>52.42</v>
      </c>
      <c r="C261">
        <v>51.32</v>
      </c>
      <c r="D261">
        <v>49.65</v>
      </c>
      <c r="E261">
        <v>48.55</v>
      </c>
    </row>
    <row r="262" spans="1:5" x14ac:dyDescent="0.25">
      <c r="A262" t="s">
        <v>259</v>
      </c>
      <c r="B262">
        <v>52.12</v>
      </c>
      <c r="C262">
        <v>55.66</v>
      </c>
      <c r="D262">
        <v>59.18</v>
      </c>
      <c r="E262">
        <v>63.01</v>
      </c>
    </row>
    <row r="263" spans="1:5" x14ac:dyDescent="0.25">
      <c r="A263" t="s">
        <v>260</v>
      </c>
      <c r="B263">
        <v>75.2</v>
      </c>
      <c r="C263">
        <v>82.5</v>
      </c>
      <c r="D263">
        <v>89.84</v>
      </c>
      <c r="E263">
        <v>97.6</v>
      </c>
    </row>
    <row r="264" spans="1:5" x14ac:dyDescent="0.25">
      <c r="A264" t="s">
        <v>261</v>
      </c>
      <c r="B264">
        <v>57.5</v>
      </c>
      <c r="C264">
        <v>55.54</v>
      </c>
      <c r="D264">
        <v>53.05</v>
      </c>
      <c r="E264">
        <v>49.84</v>
      </c>
    </row>
    <row r="265" spans="1:5" x14ac:dyDescent="0.25">
      <c r="A265" t="s">
        <v>262</v>
      </c>
      <c r="B265">
        <v>20.67</v>
      </c>
      <c r="C265">
        <v>21.11</v>
      </c>
      <c r="D265">
        <v>21.8</v>
      </c>
      <c r="E265">
        <v>22.21</v>
      </c>
    </row>
    <row r="266" spans="1:5" x14ac:dyDescent="0.25">
      <c r="A266" t="s">
        <v>263</v>
      </c>
      <c r="B266">
        <v>61.96</v>
      </c>
      <c r="C266">
        <v>54.69</v>
      </c>
      <c r="D266">
        <v>48.62</v>
      </c>
      <c r="E266">
        <v>44.17</v>
      </c>
    </row>
    <row r="267" spans="1:5" x14ac:dyDescent="0.25">
      <c r="A267" t="s">
        <v>264</v>
      </c>
      <c r="B267">
        <v>53.81</v>
      </c>
      <c r="C267">
        <v>56.86</v>
      </c>
      <c r="D267">
        <v>60.87</v>
      </c>
      <c r="E267">
        <v>65.650000000000006</v>
      </c>
    </row>
    <row r="268" spans="1:5" x14ac:dyDescent="0.25">
      <c r="A268" t="s">
        <v>265</v>
      </c>
      <c r="B268">
        <v>33.61</v>
      </c>
      <c r="C268">
        <v>30.77</v>
      </c>
      <c r="D268">
        <v>28.55</v>
      </c>
      <c r="E268">
        <v>25.98</v>
      </c>
    </row>
    <row r="269" spans="1:5" x14ac:dyDescent="0.25">
      <c r="A269" t="s">
        <v>266</v>
      </c>
      <c r="B269">
        <v>66.55</v>
      </c>
      <c r="C269">
        <v>69.2</v>
      </c>
      <c r="D269">
        <v>71.23</v>
      </c>
      <c r="E269">
        <v>74.2</v>
      </c>
    </row>
    <row r="270" spans="1:5" x14ac:dyDescent="0.25">
      <c r="A270" t="s">
        <v>267</v>
      </c>
      <c r="B270">
        <v>49.86</v>
      </c>
      <c r="C270">
        <v>48.2</v>
      </c>
      <c r="D270">
        <v>47.65</v>
      </c>
      <c r="E270">
        <v>47.45</v>
      </c>
    </row>
    <row r="271" spans="1:5" x14ac:dyDescent="0.25">
      <c r="A271" t="s">
        <v>268</v>
      </c>
      <c r="B271">
        <v>84.4</v>
      </c>
      <c r="C271">
        <v>77.900000000000006</v>
      </c>
      <c r="D271">
        <v>73.349999999999994</v>
      </c>
      <c r="E271">
        <v>70.45</v>
      </c>
    </row>
    <row r="272" spans="1:5" x14ac:dyDescent="0.25">
      <c r="A272" t="s">
        <v>269</v>
      </c>
      <c r="B272">
        <v>29.51</v>
      </c>
      <c r="C272">
        <v>32.21</v>
      </c>
      <c r="D272">
        <v>34.869999999999997</v>
      </c>
      <c r="E272">
        <v>37.729999999999997</v>
      </c>
    </row>
    <row r="273" spans="1:5" x14ac:dyDescent="0.25">
      <c r="A273" t="s">
        <v>270</v>
      </c>
      <c r="B273">
        <v>48.51</v>
      </c>
      <c r="C273">
        <v>53.87</v>
      </c>
      <c r="D273">
        <v>61.05</v>
      </c>
      <c r="E273">
        <v>69.319999999999993</v>
      </c>
    </row>
    <row r="274" spans="1:5" x14ac:dyDescent="0.25">
      <c r="A274" t="s">
        <v>271</v>
      </c>
      <c r="B274">
        <v>24.69</v>
      </c>
      <c r="C274">
        <v>26.04</v>
      </c>
      <c r="D274">
        <v>27.54</v>
      </c>
      <c r="E274">
        <v>29.2</v>
      </c>
    </row>
    <row r="275" spans="1:5" x14ac:dyDescent="0.25">
      <c r="A275" t="s">
        <v>272</v>
      </c>
      <c r="B275">
        <v>56.45</v>
      </c>
      <c r="C275">
        <v>56.37</v>
      </c>
      <c r="D275">
        <v>55.84</v>
      </c>
      <c r="E275">
        <v>56.48</v>
      </c>
    </row>
    <row r="276" spans="1:5" x14ac:dyDescent="0.25">
      <c r="A276" t="s">
        <v>273</v>
      </c>
      <c r="B276">
        <v>78.62</v>
      </c>
      <c r="C276">
        <v>79.989999999999995</v>
      </c>
      <c r="D276">
        <v>82</v>
      </c>
      <c r="E276">
        <v>84.59</v>
      </c>
    </row>
    <row r="277" spans="1:5" x14ac:dyDescent="0.25">
      <c r="A277" t="s">
        <v>274</v>
      </c>
      <c r="B277">
        <v>91.37</v>
      </c>
      <c r="C277">
        <v>90.05</v>
      </c>
      <c r="D277">
        <v>88.15</v>
      </c>
      <c r="E277">
        <v>85.59</v>
      </c>
    </row>
    <row r="278" spans="1:5" x14ac:dyDescent="0.25">
      <c r="A278" t="s">
        <v>275</v>
      </c>
      <c r="B278">
        <v>48.3</v>
      </c>
      <c r="C278">
        <v>51.05</v>
      </c>
      <c r="D278">
        <v>54.43</v>
      </c>
      <c r="E278">
        <v>59</v>
      </c>
    </row>
    <row r="279" spans="1:5" x14ac:dyDescent="0.25">
      <c r="A279" t="s">
        <v>276</v>
      </c>
      <c r="B279">
        <v>21.69</v>
      </c>
      <c r="C279">
        <v>23.64</v>
      </c>
      <c r="D279">
        <v>25.77</v>
      </c>
      <c r="E279">
        <v>27.98</v>
      </c>
    </row>
    <row r="280" spans="1:5" x14ac:dyDescent="0.25">
      <c r="A280" t="s">
        <v>277</v>
      </c>
      <c r="B280">
        <v>13.5</v>
      </c>
      <c r="C280">
        <v>15.07</v>
      </c>
      <c r="D280">
        <v>16.8</v>
      </c>
      <c r="E280">
        <v>18.55</v>
      </c>
    </row>
    <row r="281" spans="1:5" x14ac:dyDescent="0.25">
      <c r="A281" t="s">
        <v>278</v>
      </c>
      <c r="B281">
        <v>9.09</v>
      </c>
      <c r="C281">
        <v>9.3800000000000008</v>
      </c>
      <c r="D281">
        <v>9.68</v>
      </c>
      <c r="E281">
        <v>9.58</v>
      </c>
    </row>
    <row r="282" spans="1:5" x14ac:dyDescent="0.25">
      <c r="A282" t="s">
        <v>279</v>
      </c>
      <c r="B282">
        <v>22.72</v>
      </c>
      <c r="C282">
        <v>24.26</v>
      </c>
      <c r="D282">
        <v>25.8</v>
      </c>
      <c r="E282">
        <v>27.33</v>
      </c>
    </row>
    <row r="283" spans="1:5" x14ac:dyDescent="0.25">
      <c r="A283" t="s">
        <v>280</v>
      </c>
      <c r="B283">
        <v>27.99</v>
      </c>
      <c r="C283">
        <v>30.54</v>
      </c>
      <c r="D283">
        <v>33.22</v>
      </c>
      <c r="E283">
        <v>36.08</v>
      </c>
    </row>
    <row r="284" spans="1:5" x14ac:dyDescent="0.25">
      <c r="A284" t="s">
        <v>281</v>
      </c>
      <c r="B284">
        <v>2.25</v>
      </c>
      <c r="C284">
        <v>2.3199999999999998</v>
      </c>
      <c r="D284">
        <v>2.35</v>
      </c>
      <c r="E284">
        <v>2.39</v>
      </c>
    </row>
    <row r="285" spans="1:5" x14ac:dyDescent="0.25">
      <c r="A285" t="s">
        <v>282</v>
      </c>
      <c r="B285">
        <v>11.83</v>
      </c>
      <c r="C285">
        <v>12.62</v>
      </c>
      <c r="D285">
        <v>13.43</v>
      </c>
      <c r="E285">
        <v>14.26</v>
      </c>
    </row>
    <row r="286" spans="1:5" x14ac:dyDescent="0.25">
      <c r="A286" t="s">
        <v>283</v>
      </c>
      <c r="B286">
        <v>62.11</v>
      </c>
      <c r="C286">
        <v>61.9</v>
      </c>
      <c r="D286">
        <v>62.06</v>
      </c>
      <c r="E286">
        <v>61.65</v>
      </c>
    </row>
    <row r="287" spans="1:5" x14ac:dyDescent="0.25">
      <c r="A287" t="s">
        <v>284</v>
      </c>
      <c r="B287">
        <v>42.45</v>
      </c>
      <c r="C287">
        <v>42.39</v>
      </c>
      <c r="D287">
        <v>42.22</v>
      </c>
      <c r="E287">
        <v>41.7</v>
      </c>
    </row>
    <row r="288" spans="1:5" x14ac:dyDescent="0.25">
      <c r="A288" t="s">
        <v>285</v>
      </c>
      <c r="B288">
        <v>26.15</v>
      </c>
      <c r="C288">
        <v>26.61</v>
      </c>
      <c r="D288">
        <v>26.95</v>
      </c>
      <c r="E288">
        <v>27.62</v>
      </c>
    </row>
    <row r="289" spans="1:5" x14ac:dyDescent="0.25">
      <c r="A289" t="s">
        <v>286</v>
      </c>
      <c r="B289">
        <v>17.29</v>
      </c>
      <c r="C289">
        <v>18.57</v>
      </c>
      <c r="D289">
        <v>19.72</v>
      </c>
      <c r="E289">
        <v>21.05</v>
      </c>
    </row>
    <row r="290" spans="1:5" x14ac:dyDescent="0.25">
      <c r="A290" t="s">
        <v>287</v>
      </c>
      <c r="B290">
        <v>49.4</v>
      </c>
      <c r="C290">
        <v>52.74</v>
      </c>
      <c r="D290">
        <v>55.91</v>
      </c>
      <c r="E290">
        <v>58.77</v>
      </c>
    </row>
    <row r="291" spans="1:5" x14ac:dyDescent="0.25">
      <c r="A291" t="s">
        <v>288</v>
      </c>
      <c r="B291">
        <v>43.71</v>
      </c>
      <c r="C291">
        <v>42.74</v>
      </c>
      <c r="D291">
        <v>42.05</v>
      </c>
      <c r="E291">
        <v>41.77</v>
      </c>
    </row>
    <row r="292" spans="1:5" x14ac:dyDescent="0.25">
      <c r="A292" t="s">
        <v>289</v>
      </c>
      <c r="B292">
        <v>44.05</v>
      </c>
      <c r="C292">
        <v>45.86</v>
      </c>
      <c r="D292">
        <v>47.51</v>
      </c>
      <c r="E292">
        <v>48.7</v>
      </c>
    </row>
    <row r="293" spans="1:5" x14ac:dyDescent="0.25">
      <c r="A293" t="s">
        <v>290</v>
      </c>
      <c r="B293">
        <v>52.13</v>
      </c>
      <c r="C293">
        <v>55.31</v>
      </c>
      <c r="D293">
        <v>58.08</v>
      </c>
      <c r="E293">
        <v>62.07</v>
      </c>
    </row>
    <row r="294" spans="1:5" x14ac:dyDescent="0.25">
      <c r="A294" t="s">
        <v>291</v>
      </c>
      <c r="B294">
        <v>60.35</v>
      </c>
      <c r="C294">
        <v>58.32</v>
      </c>
      <c r="D294">
        <v>56.32</v>
      </c>
      <c r="E294">
        <v>53.87</v>
      </c>
    </row>
    <row r="295" spans="1:5" x14ac:dyDescent="0.25">
      <c r="A295" t="s">
        <v>292</v>
      </c>
      <c r="B295">
        <v>49.78</v>
      </c>
      <c r="C295">
        <v>49.88</v>
      </c>
      <c r="D295">
        <v>49.81</v>
      </c>
      <c r="E295">
        <v>49.42</v>
      </c>
    </row>
    <row r="296" spans="1:5" x14ac:dyDescent="0.25">
      <c r="A296" t="s">
        <v>293</v>
      </c>
      <c r="B296">
        <v>25.37</v>
      </c>
      <c r="C296">
        <v>26.14</v>
      </c>
      <c r="D296">
        <v>27.16</v>
      </c>
      <c r="E296">
        <v>28.62</v>
      </c>
    </row>
    <row r="297" spans="1:5" x14ac:dyDescent="0.25">
      <c r="A297" t="s">
        <v>294</v>
      </c>
      <c r="B297">
        <v>47.06</v>
      </c>
      <c r="C297">
        <v>44.72</v>
      </c>
      <c r="D297">
        <v>43.13</v>
      </c>
      <c r="E297">
        <v>40.549999999999997</v>
      </c>
    </row>
    <row r="298" spans="1:5" x14ac:dyDescent="0.25">
      <c r="A298" t="s">
        <v>295</v>
      </c>
      <c r="B298">
        <v>89.17</v>
      </c>
      <c r="C298">
        <v>88.05</v>
      </c>
      <c r="D298">
        <v>87.95</v>
      </c>
      <c r="E298">
        <v>87.17</v>
      </c>
    </row>
    <row r="299" spans="1:5" x14ac:dyDescent="0.25">
      <c r="A299" t="s">
        <v>296</v>
      </c>
      <c r="B299">
        <v>52.3</v>
      </c>
      <c r="C299">
        <v>53.68</v>
      </c>
      <c r="D299">
        <v>55.36</v>
      </c>
      <c r="E299">
        <v>57.57</v>
      </c>
    </row>
    <row r="300" spans="1:5" x14ac:dyDescent="0.25">
      <c r="A300" t="s">
        <v>297</v>
      </c>
      <c r="B300">
        <v>55.33</v>
      </c>
      <c r="C300">
        <v>57.1</v>
      </c>
      <c r="D300">
        <v>58.97</v>
      </c>
      <c r="E300">
        <v>60.94</v>
      </c>
    </row>
    <row r="301" spans="1:5" x14ac:dyDescent="0.25">
      <c r="A301" t="s">
        <v>298</v>
      </c>
      <c r="B301">
        <v>56.22</v>
      </c>
      <c r="C301">
        <v>56.48</v>
      </c>
      <c r="D301">
        <v>56.49</v>
      </c>
      <c r="E301">
        <v>55.52</v>
      </c>
    </row>
    <row r="302" spans="1:5" x14ac:dyDescent="0.25">
      <c r="A302" t="s">
        <v>299</v>
      </c>
      <c r="B302">
        <v>33.69</v>
      </c>
      <c r="C302">
        <v>36.880000000000003</v>
      </c>
      <c r="D302">
        <v>40.119999999999997</v>
      </c>
      <c r="E302">
        <v>43.56</v>
      </c>
    </row>
    <row r="303" spans="1:5" x14ac:dyDescent="0.25">
      <c r="A303" t="s">
        <v>300</v>
      </c>
      <c r="B303">
        <v>51.23</v>
      </c>
      <c r="C303">
        <v>55.13</v>
      </c>
      <c r="D303">
        <v>58.59</v>
      </c>
      <c r="E303">
        <v>61.02</v>
      </c>
    </row>
    <row r="304" spans="1:5" x14ac:dyDescent="0.25">
      <c r="A304" t="s">
        <v>301</v>
      </c>
      <c r="B304">
        <v>45.42</v>
      </c>
      <c r="C304">
        <v>42.66</v>
      </c>
      <c r="D304">
        <v>40.44</v>
      </c>
      <c r="E304">
        <v>38.39</v>
      </c>
    </row>
    <row r="305" spans="1:5" x14ac:dyDescent="0.25">
      <c r="A305" t="s">
        <v>302</v>
      </c>
      <c r="B305">
        <v>21.42</v>
      </c>
      <c r="C305">
        <v>23.02</v>
      </c>
      <c r="D305">
        <v>24.84</v>
      </c>
      <c r="E305">
        <v>26.93</v>
      </c>
    </row>
    <row r="306" spans="1:5" x14ac:dyDescent="0.25">
      <c r="A306" t="s">
        <v>303</v>
      </c>
      <c r="B306">
        <v>50.13</v>
      </c>
      <c r="C306">
        <v>56.9</v>
      </c>
      <c r="D306">
        <v>64.16</v>
      </c>
      <c r="E306">
        <v>71.66</v>
      </c>
    </row>
    <row r="307" spans="1:5" x14ac:dyDescent="0.25">
      <c r="A307" t="s">
        <v>304</v>
      </c>
      <c r="B307">
        <v>27.09</v>
      </c>
      <c r="C307">
        <v>29.65</v>
      </c>
      <c r="D307">
        <v>32.81</v>
      </c>
      <c r="E307">
        <v>36.39</v>
      </c>
    </row>
    <row r="308" spans="1:5" x14ac:dyDescent="0.25">
      <c r="A308" t="s">
        <v>305</v>
      </c>
      <c r="B308">
        <v>78.459999999999994</v>
      </c>
      <c r="C308">
        <v>79.459999999999994</v>
      </c>
      <c r="D308">
        <v>80.040000000000006</v>
      </c>
      <c r="E308">
        <v>80.55</v>
      </c>
    </row>
    <row r="309" spans="1:5" x14ac:dyDescent="0.25">
      <c r="A309" t="s">
        <v>306</v>
      </c>
      <c r="B309">
        <v>55.03</v>
      </c>
      <c r="C309">
        <v>49.35</v>
      </c>
      <c r="D309">
        <v>43.87</v>
      </c>
      <c r="E309">
        <v>39.39</v>
      </c>
    </row>
    <row r="310" spans="1:5" x14ac:dyDescent="0.25">
      <c r="A310" t="s">
        <v>307</v>
      </c>
      <c r="B310">
        <v>27.21</v>
      </c>
      <c r="C310">
        <v>30.6</v>
      </c>
      <c r="D310">
        <v>34.869999999999997</v>
      </c>
      <c r="E310">
        <v>39.46</v>
      </c>
    </row>
    <row r="311" spans="1:5" x14ac:dyDescent="0.25">
      <c r="A311" t="s">
        <v>308</v>
      </c>
      <c r="B311">
        <v>14.42</v>
      </c>
      <c r="C311">
        <v>16.16</v>
      </c>
      <c r="D311">
        <v>18.28</v>
      </c>
      <c r="E311">
        <v>20.59</v>
      </c>
    </row>
    <row r="312" spans="1:5" x14ac:dyDescent="0.25">
      <c r="A312" t="s">
        <v>309</v>
      </c>
      <c r="B312">
        <v>39.42</v>
      </c>
      <c r="C312">
        <v>40.6</v>
      </c>
      <c r="D312">
        <v>42.12</v>
      </c>
      <c r="E312">
        <v>43.71</v>
      </c>
    </row>
    <row r="313" spans="1:5" x14ac:dyDescent="0.25">
      <c r="A313" t="s">
        <v>310</v>
      </c>
      <c r="B313">
        <v>57.77</v>
      </c>
      <c r="C313">
        <v>64.459999999999994</v>
      </c>
      <c r="D313">
        <v>71.650000000000006</v>
      </c>
      <c r="E313">
        <v>78.989999999999995</v>
      </c>
    </row>
    <row r="314" spans="1:5" x14ac:dyDescent="0.25">
      <c r="A314" t="s">
        <v>311</v>
      </c>
      <c r="B314">
        <v>67.02</v>
      </c>
      <c r="C314">
        <v>69.59</v>
      </c>
      <c r="D314">
        <v>71.98</v>
      </c>
      <c r="E314">
        <v>74.13</v>
      </c>
    </row>
    <row r="315" spans="1:5" x14ac:dyDescent="0.25">
      <c r="A315" t="s">
        <v>312</v>
      </c>
      <c r="B315">
        <v>35.840000000000003</v>
      </c>
      <c r="C315">
        <v>33.130000000000003</v>
      </c>
      <c r="D315">
        <v>31.22</v>
      </c>
      <c r="E315">
        <v>29.59</v>
      </c>
    </row>
    <row r="316" spans="1:5" x14ac:dyDescent="0.25">
      <c r="A316" t="s">
        <v>313</v>
      </c>
      <c r="B316">
        <v>112.4</v>
      </c>
      <c r="C316">
        <v>115.3</v>
      </c>
      <c r="D316">
        <v>117.26</v>
      </c>
      <c r="E316">
        <v>117.89</v>
      </c>
    </row>
    <row r="317" spans="1:5" x14ac:dyDescent="0.25">
      <c r="A317" t="s">
        <v>314</v>
      </c>
      <c r="B317">
        <v>43.67</v>
      </c>
      <c r="C317">
        <v>46.44</v>
      </c>
      <c r="D317">
        <v>50</v>
      </c>
      <c r="E317">
        <v>54.07</v>
      </c>
    </row>
    <row r="318" spans="1:5" x14ac:dyDescent="0.25">
      <c r="A318" t="s">
        <v>315</v>
      </c>
      <c r="B318">
        <v>10.69</v>
      </c>
      <c r="C318">
        <v>11.43</v>
      </c>
      <c r="D318">
        <v>12.13</v>
      </c>
      <c r="E318">
        <v>13.09</v>
      </c>
    </row>
    <row r="319" spans="1:5" x14ac:dyDescent="0.25">
      <c r="A319" t="s">
        <v>316</v>
      </c>
      <c r="B319">
        <v>47.23</v>
      </c>
      <c r="C319">
        <v>47.27</v>
      </c>
      <c r="D319">
        <v>46.74</v>
      </c>
      <c r="E319">
        <v>46.66</v>
      </c>
    </row>
    <row r="320" spans="1:5" x14ac:dyDescent="0.25">
      <c r="A320" t="s">
        <v>317</v>
      </c>
      <c r="B320">
        <v>28.73</v>
      </c>
      <c r="C320">
        <v>27.99</v>
      </c>
      <c r="D320">
        <v>27.58</v>
      </c>
      <c r="E320">
        <v>27.24</v>
      </c>
    </row>
    <row r="321" spans="1:5" x14ac:dyDescent="0.25">
      <c r="A321" t="s">
        <v>318</v>
      </c>
      <c r="B321">
        <v>21.52</v>
      </c>
      <c r="C321">
        <v>23.23</v>
      </c>
      <c r="D321">
        <v>25.06</v>
      </c>
      <c r="E321">
        <v>26.97</v>
      </c>
    </row>
    <row r="322" spans="1:5" x14ac:dyDescent="0.25">
      <c r="A322" t="s">
        <v>319</v>
      </c>
      <c r="B322">
        <v>16.54</v>
      </c>
      <c r="C322">
        <v>17.5</v>
      </c>
      <c r="D322">
        <v>18.62</v>
      </c>
      <c r="E322">
        <v>19.87</v>
      </c>
    </row>
    <row r="323" spans="1:5" x14ac:dyDescent="0.25">
      <c r="A323" t="s">
        <v>320</v>
      </c>
      <c r="B323">
        <v>24.77</v>
      </c>
      <c r="C323">
        <v>25.43</v>
      </c>
      <c r="D323">
        <v>25.94</v>
      </c>
      <c r="E323">
        <v>26.76</v>
      </c>
    </row>
    <row r="324" spans="1:5" x14ac:dyDescent="0.25">
      <c r="A324" t="s">
        <v>321</v>
      </c>
      <c r="B324">
        <v>28.5</v>
      </c>
      <c r="C324">
        <v>29.09</v>
      </c>
      <c r="D324">
        <v>29.66</v>
      </c>
      <c r="E324">
        <v>30.11</v>
      </c>
    </row>
    <row r="325" spans="1:5" x14ac:dyDescent="0.25">
      <c r="A325" t="s">
        <v>322</v>
      </c>
      <c r="B325">
        <v>32.14</v>
      </c>
      <c r="C325">
        <v>33.58</v>
      </c>
      <c r="D325">
        <v>34.72</v>
      </c>
      <c r="E325">
        <v>35.630000000000003</v>
      </c>
    </row>
    <row r="326" spans="1:5" x14ac:dyDescent="0.25">
      <c r="A326" t="s">
        <v>323</v>
      </c>
      <c r="B326">
        <v>38.25</v>
      </c>
      <c r="C326">
        <v>38.369999999999997</v>
      </c>
      <c r="D326">
        <v>38.369999999999997</v>
      </c>
      <c r="E326">
        <v>38.630000000000003</v>
      </c>
    </row>
    <row r="327" spans="1:5" x14ac:dyDescent="0.25">
      <c r="A327" t="s">
        <v>324</v>
      </c>
      <c r="B327">
        <v>53.83</v>
      </c>
      <c r="C327">
        <v>57.4</v>
      </c>
      <c r="D327">
        <v>60.91</v>
      </c>
      <c r="E327">
        <v>64.86</v>
      </c>
    </row>
    <row r="328" spans="1:5" x14ac:dyDescent="0.25">
      <c r="A328" t="s">
        <v>325</v>
      </c>
      <c r="B328">
        <v>47.72</v>
      </c>
      <c r="C328">
        <v>46.62</v>
      </c>
      <c r="D328">
        <v>45.81</v>
      </c>
      <c r="E328">
        <v>45.29</v>
      </c>
    </row>
    <row r="329" spans="1:5" x14ac:dyDescent="0.25">
      <c r="A329" t="s">
        <v>326</v>
      </c>
      <c r="B329">
        <v>34.090000000000003</v>
      </c>
      <c r="C329">
        <v>32.380000000000003</v>
      </c>
      <c r="D329">
        <v>31.3</v>
      </c>
      <c r="E329">
        <v>30.07</v>
      </c>
    </row>
    <row r="330" spans="1:5" x14ac:dyDescent="0.25">
      <c r="A330" t="s">
        <v>327</v>
      </c>
      <c r="B330">
        <v>25.85</v>
      </c>
      <c r="C330">
        <v>25</v>
      </c>
      <c r="D330">
        <v>24.46</v>
      </c>
      <c r="E330">
        <v>23.78</v>
      </c>
    </row>
    <row r="331" spans="1:5" x14ac:dyDescent="0.25">
      <c r="A331" t="s">
        <v>328</v>
      </c>
      <c r="B331">
        <v>97.77</v>
      </c>
      <c r="C331">
        <v>95.46</v>
      </c>
      <c r="D331">
        <v>93.18</v>
      </c>
      <c r="E331">
        <v>91.62</v>
      </c>
    </row>
    <row r="332" spans="1:5" x14ac:dyDescent="0.25">
      <c r="A332" t="s">
        <v>329</v>
      </c>
      <c r="B332">
        <v>50.37</v>
      </c>
      <c r="C332">
        <v>53.05</v>
      </c>
      <c r="D332">
        <v>56.75</v>
      </c>
      <c r="E332">
        <v>61.38</v>
      </c>
    </row>
    <row r="333" spans="1:5" x14ac:dyDescent="0.25">
      <c r="A333" t="s">
        <v>330</v>
      </c>
      <c r="B333">
        <v>44.46</v>
      </c>
      <c r="C333">
        <v>47.89</v>
      </c>
      <c r="D333">
        <v>51.35</v>
      </c>
      <c r="E333">
        <v>55.23</v>
      </c>
    </row>
    <row r="334" spans="1:5" x14ac:dyDescent="0.25">
      <c r="A334" t="s">
        <v>331</v>
      </c>
      <c r="B334">
        <v>5.17</v>
      </c>
      <c r="C334">
        <v>5.35</v>
      </c>
      <c r="D334">
        <v>5.57</v>
      </c>
      <c r="E334">
        <v>5.74</v>
      </c>
    </row>
    <row r="335" spans="1:5" x14ac:dyDescent="0.25">
      <c r="A335" t="s">
        <v>332</v>
      </c>
      <c r="B335">
        <v>42.51</v>
      </c>
      <c r="C335">
        <v>45.19</v>
      </c>
      <c r="D335">
        <v>47.73</v>
      </c>
      <c r="E335">
        <v>50.03</v>
      </c>
    </row>
    <row r="336" spans="1:5" x14ac:dyDescent="0.25">
      <c r="A336" t="s">
        <v>333</v>
      </c>
      <c r="B336">
        <v>23.3</v>
      </c>
      <c r="C336">
        <v>23.84</v>
      </c>
      <c r="D336">
        <v>23.98</v>
      </c>
      <c r="E336">
        <v>24.32</v>
      </c>
    </row>
    <row r="337" spans="1:5" x14ac:dyDescent="0.25">
      <c r="A337" t="s">
        <v>334</v>
      </c>
      <c r="B337">
        <v>32.03</v>
      </c>
      <c r="C337">
        <v>33.03</v>
      </c>
      <c r="D337">
        <v>34.01</v>
      </c>
      <c r="E337">
        <v>34.880000000000003</v>
      </c>
    </row>
    <row r="338" spans="1:5" x14ac:dyDescent="0.25">
      <c r="A338" t="s">
        <v>335</v>
      </c>
      <c r="B338">
        <v>63.05</v>
      </c>
      <c r="C338">
        <v>60.86</v>
      </c>
      <c r="D338">
        <v>59.3</v>
      </c>
      <c r="E338">
        <v>58.09</v>
      </c>
    </row>
    <row r="339" spans="1:5" x14ac:dyDescent="0.25">
      <c r="A339" t="s">
        <v>336</v>
      </c>
      <c r="B339">
        <v>42.32</v>
      </c>
      <c r="C339">
        <v>46.24</v>
      </c>
      <c r="D339">
        <v>50.17</v>
      </c>
      <c r="E339">
        <v>53.63</v>
      </c>
    </row>
    <row r="340" spans="1:5" x14ac:dyDescent="0.25">
      <c r="A340" t="s">
        <v>337</v>
      </c>
      <c r="B340">
        <v>32.81</v>
      </c>
      <c r="C340">
        <v>32.97</v>
      </c>
      <c r="D340">
        <v>32.92</v>
      </c>
      <c r="E340">
        <v>32.65</v>
      </c>
    </row>
    <row r="341" spans="1:5" x14ac:dyDescent="0.25">
      <c r="A341" t="s">
        <v>338</v>
      </c>
      <c r="B341">
        <v>21.35</v>
      </c>
      <c r="C341">
        <v>22.92</v>
      </c>
      <c r="D341">
        <v>24.52</v>
      </c>
      <c r="E341">
        <v>26.18</v>
      </c>
    </row>
    <row r="342" spans="1:5" x14ac:dyDescent="0.25">
      <c r="A342" t="s">
        <v>339</v>
      </c>
      <c r="B342">
        <v>27.96</v>
      </c>
      <c r="C342">
        <v>27.91</v>
      </c>
      <c r="D342">
        <v>27.9</v>
      </c>
      <c r="E342">
        <v>27.78</v>
      </c>
    </row>
    <row r="343" spans="1:5" x14ac:dyDescent="0.25">
      <c r="A343" t="s">
        <v>340</v>
      </c>
      <c r="B343">
        <v>18.07</v>
      </c>
      <c r="C343">
        <v>18.760000000000002</v>
      </c>
      <c r="D343">
        <v>19.420000000000002</v>
      </c>
      <c r="E343">
        <v>20.21</v>
      </c>
    </row>
    <row r="344" spans="1:5" x14ac:dyDescent="0.25">
      <c r="A344" t="s">
        <v>341</v>
      </c>
      <c r="B344">
        <v>17.93</v>
      </c>
      <c r="C344">
        <v>19.28</v>
      </c>
      <c r="D344">
        <v>20.97</v>
      </c>
      <c r="E344">
        <v>22.54</v>
      </c>
    </row>
    <row r="345" spans="1:5" x14ac:dyDescent="0.25">
      <c r="A345" t="s">
        <v>342</v>
      </c>
      <c r="B345">
        <v>37.31</v>
      </c>
      <c r="C345">
        <v>39</v>
      </c>
      <c r="D345">
        <v>40.15</v>
      </c>
      <c r="E345">
        <v>40.5</v>
      </c>
    </row>
    <row r="346" spans="1:5" x14ac:dyDescent="0.25">
      <c r="A346" t="s">
        <v>343</v>
      </c>
      <c r="B346">
        <v>85.57</v>
      </c>
      <c r="C346">
        <v>87.48</v>
      </c>
      <c r="D346">
        <v>90.74</v>
      </c>
      <c r="E346">
        <v>93.99</v>
      </c>
    </row>
    <row r="347" spans="1:5" x14ac:dyDescent="0.25">
      <c r="A347" t="s">
        <v>344</v>
      </c>
      <c r="B347">
        <v>54.42</v>
      </c>
      <c r="C347">
        <v>52.52</v>
      </c>
      <c r="D347">
        <v>50.97</v>
      </c>
      <c r="E347">
        <v>49.51</v>
      </c>
    </row>
    <row r="348" spans="1:5" x14ac:dyDescent="0.25">
      <c r="A348" t="s">
        <v>345</v>
      </c>
      <c r="B348">
        <v>19.54</v>
      </c>
      <c r="C348">
        <v>18.88</v>
      </c>
      <c r="D348">
        <v>18.43</v>
      </c>
      <c r="E348">
        <v>18.149999999999999</v>
      </c>
    </row>
    <row r="349" spans="1:5" x14ac:dyDescent="0.25">
      <c r="A349" t="s">
        <v>346</v>
      </c>
      <c r="B349">
        <v>43.15</v>
      </c>
      <c r="C349">
        <v>43.26</v>
      </c>
      <c r="D349">
        <v>44.09</v>
      </c>
      <c r="E349">
        <v>45.46</v>
      </c>
    </row>
    <row r="350" spans="1:5" x14ac:dyDescent="0.25">
      <c r="A350" t="s">
        <v>347</v>
      </c>
      <c r="B350">
        <v>40.65</v>
      </c>
      <c r="C350">
        <v>40.61</v>
      </c>
      <c r="D350">
        <v>40.08</v>
      </c>
      <c r="E350">
        <v>39.549999999999997</v>
      </c>
    </row>
    <row r="351" spans="1:5" x14ac:dyDescent="0.25">
      <c r="A351" t="s">
        <v>348</v>
      </c>
      <c r="B351">
        <v>20.61</v>
      </c>
      <c r="C351">
        <v>22.57</v>
      </c>
      <c r="D351">
        <v>25.1</v>
      </c>
      <c r="E351">
        <v>28.07</v>
      </c>
    </row>
    <row r="352" spans="1:5" x14ac:dyDescent="0.25">
      <c r="A352" t="s">
        <v>349</v>
      </c>
      <c r="B352">
        <v>37.619999999999997</v>
      </c>
      <c r="C352">
        <v>39.83</v>
      </c>
      <c r="D352">
        <v>41.78</v>
      </c>
      <c r="E352">
        <v>43.9</v>
      </c>
    </row>
    <row r="353" spans="1:5" x14ac:dyDescent="0.25">
      <c r="A353" t="s">
        <v>350</v>
      </c>
      <c r="B353">
        <v>40.1</v>
      </c>
      <c r="C353">
        <v>44.54</v>
      </c>
      <c r="D353">
        <v>49.59</v>
      </c>
      <c r="E353">
        <v>54.46</v>
      </c>
    </row>
    <row r="354" spans="1:5" x14ac:dyDescent="0.25">
      <c r="A354" t="s">
        <v>351</v>
      </c>
      <c r="B354">
        <v>28.36</v>
      </c>
      <c r="C354">
        <v>31.39</v>
      </c>
      <c r="D354">
        <v>34.72</v>
      </c>
      <c r="E354">
        <v>38.700000000000003</v>
      </c>
    </row>
    <row r="355" spans="1:5" x14ac:dyDescent="0.25">
      <c r="A355" t="s">
        <v>352</v>
      </c>
      <c r="B355">
        <v>25.5</v>
      </c>
      <c r="C355">
        <v>28.33</v>
      </c>
      <c r="D355">
        <v>30.67</v>
      </c>
      <c r="E355">
        <v>33.43</v>
      </c>
    </row>
    <row r="356" spans="1:5" x14ac:dyDescent="0.25">
      <c r="A356" t="s">
        <v>353</v>
      </c>
      <c r="B356">
        <v>100.95</v>
      </c>
      <c r="C356">
        <v>100.78</v>
      </c>
      <c r="D356">
        <v>99.68</v>
      </c>
      <c r="E356">
        <v>98.76</v>
      </c>
    </row>
    <row r="357" spans="1:5" x14ac:dyDescent="0.25">
      <c r="A357" t="s">
        <v>354</v>
      </c>
      <c r="B357">
        <v>42.81</v>
      </c>
      <c r="C357">
        <v>39.229999999999997</v>
      </c>
      <c r="D357">
        <v>36.28</v>
      </c>
      <c r="E357">
        <v>34.549999999999997</v>
      </c>
    </row>
    <row r="358" spans="1:5" x14ac:dyDescent="0.25">
      <c r="A358" t="s">
        <v>355</v>
      </c>
      <c r="B358">
        <v>55.63</v>
      </c>
      <c r="C358">
        <v>57.3</v>
      </c>
      <c r="D358">
        <v>59.3</v>
      </c>
      <c r="E358">
        <v>60.33</v>
      </c>
    </row>
    <row r="359" spans="1:5" x14ac:dyDescent="0.25">
      <c r="A359" t="s">
        <v>356</v>
      </c>
      <c r="B359">
        <v>53.84</v>
      </c>
      <c r="C359">
        <v>56.02</v>
      </c>
      <c r="D359">
        <v>58.34</v>
      </c>
      <c r="E359">
        <v>60.45</v>
      </c>
    </row>
    <row r="360" spans="1:5" x14ac:dyDescent="0.25">
      <c r="A360" t="s">
        <v>357</v>
      </c>
      <c r="B360">
        <v>20.12</v>
      </c>
      <c r="C360">
        <v>21.44</v>
      </c>
      <c r="D360">
        <v>23.09</v>
      </c>
      <c r="E360">
        <v>25.07</v>
      </c>
    </row>
    <row r="361" spans="1:5" x14ac:dyDescent="0.25">
      <c r="A361" t="s">
        <v>358</v>
      </c>
      <c r="B361">
        <v>59.04</v>
      </c>
      <c r="C361">
        <v>58.32</v>
      </c>
      <c r="D361">
        <v>57.28</v>
      </c>
      <c r="E361">
        <v>56.28</v>
      </c>
    </row>
    <row r="362" spans="1:5" x14ac:dyDescent="0.25">
      <c r="A362" t="s">
        <v>359</v>
      </c>
      <c r="B362">
        <v>48.27</v>
      </c>
      <c r="C362">
        <v>51.3</v>
      </c>
      <c r="D362">
        <v>54.85</v>
      </c>
      <c r="E362">
        <v>58.79</v>
      </c>
    </row>
    <row r="363" spans="1:5" x14ac:dyDescent="0.25">
      <c r="A363" t="s">
        <v>360</v>
      </c>
      <c r="B363">
        <v>49.94</v>
      </c>
      <c r="C363">
        <v>48.19</v>
      </c>
      <c r="D363">
        <v>46.55</v>
      </c>
      <c r="E363">
        <v>45.36</v>
      </c>
    </row>
    <row r="364" spans="1:5" x14ac:dyDescent="0.25">
      <c r="A364" t="s">
        <v>361</v>
      </c>
      <c r="B364">
        <v>43.2</v>
      </c>
      <c r="C364">
        <v>44.13</v>
      </c>
      <c r="D364">
        <v>44.67</v>
      </c>
      <c r="E364">
        <v>45.21</v>
      </c>
    </row>
    <row r="365" spans="1:5" x14ac:dyDescent="0.25">
      <c r="A365" t="s">
        <v>362</v>
      </c>
      <c r="B365">
        <v>20.170000000000002</v>
      </c>
      <c r="C365">
        <v>21.02</v>
      </c>
      <c r="D365">
        <v>21.94</v>
      </c>
      <c r="E365">
        <v>22.99</v>
      </c>
    </row>
    <row r="366" spans="1:5" x14ac:dyDescent="0.25">
      <c r="A366" t="s">
        <v>363</v>
      </c>
      <c r="B366">
        <v>66.2</v>
      </c>
      <c r="C366">
        <v>70.25</v>
      </c>
      <c r="D366">
        <v>73.959999999999994</v>
      </c>
      <c r="E366">
        <v>77.91</v>
      </c>
    </row>
    <row r="367" spans="1:5" x14ac:dyDescent="0.25">
      <c r="A367" t="s">
        <v>364</v>
      </c>
      <c r="B367">
        <v>22.37</v>
      </c>
      <c r="C367">
        <v>24.38</v>
      </c>
      <c r="D367">
        <v>26.47</v>
      </c>
      <c r="E367">
        <v>28.77</v>
      </c>
    </row>
    <row r="368" spans="1:5" x14ac:dyDescent="0.25">
      <c r="A368" t="s">
        <v>365</v>
      </c>
      <c r="B368">
        <v>19.440000000000001</v>
      </c>
      <c r="C368">
        <v>19.59</v>
      </c>
      <c r="D368">
        <v>19.7</v>
      </c>
      <c r="E368">
        <v>19.79</v>
      </c>
    </row>
    <row r="369" spans="1:5" x14ac:dyDescent="0.25">
      <c r="A369" t="s">
        <v>366</v>
      </c>
      <c r="B369">
        <v>61.31</v>
      </c>
      <c r="C369">
        <v>62.01</v>
      </c>
      <c r="D369">
        <v>62.44</v>
      </c>
      <c r="E369">
        <v>62.19</v>
      </c>
    </row>
    <row r="370" spans="1:5" x14ac:dyDescent="0.25">
      <c r="A370" t="s">
        <v>367</v>
      </c>
      <c r="B370">
        <v>24.69</v>
      </c>
      <c r="C370">
        <v>25.95</v>
      </c>
      <c r="D370">
        <v>27.8</v>
      </c>
      <c r="E370">
        <v>29.52</v>
      </c>
    </row>
    <row r="371" spans="1:5" x14ac:dyDescent="0.25">
      <c r="A371" t="s">
        <v>368</v>
      </c>
      <c r="B371">
        <v>7.36</v>
      </c>
      <c r="C371">
        <v>7.05</v>
      </c>
      <c r="D371">
        <v>6.7</v>
      </c>
      <c r="E371">
        <v>6.51</v>
      </c>
    </row>
    <row r="372" spans="1:5" x14ac:dyDescent="0.25">
      <c r="A372" t="s">
        <v>369</v>
      </c>
      <c r="B372">
        <v>14.65</v>
      </c>
      <c r="C372">
        <v>15.54</v>
      </c>
      <c r="D372">
        <v>16.59</v>
      </c>
      <c r="E372">
        <v>17.73</v>
      </c>
    </row>
    <row r="373" spans="1:5" x14ac:dyDescent="0.25">
      <c r="A373" t="s">
        <v>370</v>
      </c>
      <c r="B373">
        <v>47.31</v>
      </c>
      <c r="C373">
        <v>51.75</v>
      </c>
      <c r="D373">
        <v>57.01</v>
      </c>
      <c r="E373">
        <v>62.6</v>
      </c>
    </row>
    <row r="374" spans="1:5" x14ac:dyDescent="0.25">
      <c r="A374" t="s">
        <v>371</v>
      </c>
      <c r="B374">
        <v>52.56</v>
      </c>
      <c r="C374">
        <v>50.96</v>
      </c>
      <c r="D374">
        <v>49.96</v>
      </c>
      <c r="E374">
        <v>49.25</v>
      </c>
    </row>
    <row r="375" spans="1:5" x14ac:dyDescent="0.25">
      <c r="A375" t="s">
        <v>372</v>
      </c>
      <c r="B375">
        <v>59.6</v>
      </c>
      <c r="C375">
        <v>60.6</v>
      </c>
      <c r="D375">
        <v>61.81</v>
      </c>
      <c r="E375">
        <v>64.930000000000007</v>
      </c>
    </row>
    <row r="376" spans="1:5" x14ac:dyDescent="0.25">
      <c r="A376" t="s">
        <v>373</v>
      </c>
      <c r="B376">
        <v>33.64</v>
      </c>
      <c r="C376">
        <v>33.67</v>
      </c>
      <c r="D376">
        <v>33.909999999999997</v>
      </c>
      <c r="E376">
        <v>34.380000000000003</v>
      </c>
    </row>
    <row r="377" spans="1:5" x14ac:dyDescent="0.25">
      <c r="A377" t="s">
        <v>374</v>
      </c>
      <c r="B377">
        <v>52.61</v>
      </c>
      <c r="C377">
        <v>57.77</v>
      </c>
      <c r="D377">
        <v>63.22</v>
      </c>
      <c r="E377">
        <v>70.19</v>
      </c>
    </row>
    <row r="378" spans="1:5" x14ac:dyDescent="0.25">
      <c r="A378" t="s">
        <v>375</v>
      </c>
      <c r="B378">
        <v>71.400000000000006</v>
      </c>
      <c r="C378">
        <v>74.709999999999994</v>
      </c>
      <c r="D378">
        <v>77.86</v>
      </c>
      <c r="E378">
        <v>82.36</v>
      </c>
    </row>
    <row r="379" spans="1:5" x14ac:dyDescent="0.25">
      <c r="A379" t="s">
        <v>376</v>
      </c>
      <c r="B379">
        <v>27.03</v>
      </c>
      <c r="C379">
        <v>27.8</v>
      </c>
      <c r="D379">
        <v>28.53</v>
      </c>
      <c r="E379">
        <v>29.5</v>
      </c>
    </row>
    <row r="380" spans="1:5" x14ac:dyDescent="0.25">
      <c r="A380" t="s">
        <v>377</v>
      </c>
      <c r="B380">
        <v>59.14</v>
      </c>
      <c r="C380">
        <v>58.91</v>
      </c>
      <c r="D380">
        <v>58.96</v>
      </c>
      <c r="E380">
        <v>58.85</v>
      </c>
    </row>
    <row r="381" spans="1:5" x14ac:dyDescent="0.25">
      <c r="A381" t="s">
        <v>378</v>
      </c>
      <c r="B381">
        <v>12.86</v>
      </c>
      <c r="C381">
        <v>11.5</v>
      </c>
      <c r="D381">
        <v>10.42</v>
      </c>
      <c r="E381">
        <v>9.42</v>
      </c>
    </row>
    <row r="382" spans="1:5" x14ac:dyDescent="0.25">
      <c r="A382" t="s">
        <v>379</v>
      </c>
      <c r="B382">
        <v>28.3</v>
      </c>
      <c r="C382">
        <v>30.14</v>
      </c>
      <c r="D382">
        <v>32.200000000000003</v>
      </c>
      <c r="E382">
        <v>34.72</v>
      </c>
    </row>
    <row r="383" spans="1:5" x14ac:dyDescent="0.25">
      <c r="A383" t="s">
        <v>380</v>
      </c>
      <c r="B383">
        <v>16.05</v>
      </c>
      <c r="C383">
        <v>17.079999999999998</v>
      </c>
      <c r="D383">
        <v>18.03</v>
      </c>
      <c r="E383">
        <v>19.13</v>
      </c>
    </row>
    <row r="384" spans="1:5" x14ac:dyDescent="0.25">
      <c r="A384" t="s">
        <v>381</v>
      </c>
      <c r="B384">
        <v>42.82</v>
      </c>
      <c r="C384">
        <v>45.25</v>
      </c>
      <c r="D384">
        <v>48.14</v>
      </c>
      <c r="E384">
        <v>50.81</v>
      </c>
    </row>
    <row r="385" spans="1:5" x14ac:dyDescent="0.25">
      <c r="A385" t="s">
        <v>382</v>
      </c>
      <c r="B385">
        <v>43.93</v>
      </c>
      <c r="C385">
        <v>48.38</v>
      </c>
      <c r="D385">
        <v>53.16</v>
      </c>
      <c r="E385">
        <v>58.16</v>
      </c>
    </row>
    <row r="386" spans="1:5" x14ac:dyDescent="0.25">
      <c r="A386" t="s">
        <v>383</v>
      </c>
      <c r="B386">
        <v>33.58</v>
      </c>
      <c r="C386">
        <v>33.64</v>
      </c>
      <c r="D386">
        <v>33.33</v>
      </c>
      <c r="E386">
        <v>33.159999999999997</v>
      </c>
    </row>
    <row r="387" spans="1:5" x14ac:dyDescent="0.25">
      <c r="A387" t="s">
        <v>384</v>
      </c>
      <c r="B387">
        <v>39.21</v>
      </c>
      <c r="C387">
        <v>39.450000000000003</v>
      </c>
      <c r="D387">
        <v>39.46</v>
      </c>
      <c r="E387">
        <v>38.69</v>
      </c>
    </row>
    <row r="388" spans="1:5" x14ac:dyDescent="0.25">
      <c r="A388" t="s">
        <v>385</v>
      </c>
      <c r="B388">
        <v>33.39</v>
      </c>
      <c r="C388">
        <v>34.14</v>
      </c>
      <c r="D388">
        <v>34.89</v>
      </c>
      <c r="E388">
        <v>35.619999999999997</v>
      </c>
    </row>
    <row r="389" spans="1:5" x14ac:dyDescent="0.25">
      <c r="A389" t="s">
        <v>386</v>
      </c>
      <c r="B389">
        <v>45.51</v>
      </c>
      <c r="C389">
        <v>51.05</v>
      </c>
      <c r="D389">
        <v>57.52</v>
      </c>
      <c r="E389">
        <v>64.28</v>
      </c>
    </row>
    <row r="390" spans="1:5" x14ac:dyDescent="0.25">
      <c r="A390" t="s">
        <v>387</v>
      </c>
      <c r="B390">
        <v>50.78</v>
      </c>
      <c r="C390">
        <v>50.46</v>
      </c>
      <c r="D390">
        <v>51.13</v>
      </c>
      <c r="E390">
        <v>51.67</v>
      </c>
    </row>
    <row r="391" spans="1:5" x14ac:dyDescent="0.25">
      <c r="A391" t="s">
        <v>388</v>
      </c>
      <c r="B391">
        <v>58.46</v>
      </c>
      <c r="C391">
        <v>59.29</v>
      </c>
      <c r="D391">
        <v>60.29</v>
      </c>
      <c r="E391">
        <v>61.6</v>
      </c>
    </row>
    <row r="392" spans="1:5" x14ac:dyDescent="0.25">
      <c r="A392" t="s">
        <v>389</v>
      </c>
      <c r="B392">
        <v>34.619999999999997</v>
      </c>
      <c r="C392">
        <v>34.380000000000003</v>
      </c>
      <c r="D392">
        <v>34.19</v>
      </c>
      <c r="E392">
        <v>33.96</v>
      </c>
    </row>
    <row r="393" spans="1:5" x14ac:dyDescent="0.25">
      <c r="A393" t="s">
        <v>390</v>
      </c>
      <c r="B393">
        <v>11.19</v>
      </c>
      <c r="C393">
        <v>12.66</v>
      </c>
      <c r="D393">
        <v>14.18</v>
      </c>
      <c r="E393">
        <v>15.93</v>
      </c>
    </row>
    <row r="394" spans="1:5" x14ac:dyDescent="0.25">
      <c r="A394" t="s">
        <v>391</v>
      </c>
      <c r="B394">
        <v>36.159999999999997</v>
      </c>
      <c r="C394">
        <v>39.22</v>
      </c>
      <c r="D394">
        <v>42.06</v>
      </c>
      <c r="E394">
        <v>44.97</v>
      </c>
    </row>
    <row r="395" spans="1:5" x14ac:dyDescent="0.25">
      <c r="A395" t="s">
        <v>392</v>
      </c>
      <c r="B395">
        <v>21.59</v>
      </c>
      <c r="C395">
        <v>22.92</v>
      </c>
      <c r="D395">
        <v>24.25</v>
      </c>
      <c r="E395">
        <v>25.74</v>
      </c>
    </row>
    <row r="396" spans="1:5" x14ac:dyDescent="0.25">
      <c r="A396" t="s">
        <v>393</v>
      </c>
      <c r="B396">
        <v>25.98</v>
      </c>
      <c r="C396">
        <v>23.55</v>
      </c>
      <c r="D396">
        <v>21.79</v>
      </c>
      <c r="E396">
        <v>20.149999999999999</v>
      </c>
    </row>
    <row r="397" spans="1:5" x14ac:dyDescent="0.25">
      <c r="A397" t="s">
        <v>394</v>
      </c>
      <c r="B397">
        <v>46</v>
      </c>
      <c r="C397">
        <v>48.68</v>
      </c>
      <c r="D397">
        <v>51.84</v>
      </c>
      <c r="E397">
        <v>55.74</v>
      </c>
    </row>
    <row r="398" spans="1:5" x14ac:dyDescent="0.25">
      <c r="A398" t="s">
        <v>395</v>
      </c>
      <c r="B398">
        <v>3</v>
      </c>
      <c r="C398">
        <v>3.13</v>
      </c>
      <c r="D398">
        <v>3.31</v>
      </c>
      <c r="E398">
        <v>3.53</v>
      </c>
    </row>
    <row r="399" spans="1:5" x14ac:dyDescent="0.25">
      <c r="A399" t="s">
        <v>396</v>
      </c>
      <c r="B399">
        <v>10.96</v>
      </c>
      <c r="C399">
        <v>11.89</v>
      </c>
      <c r="D399">
        <v>12.78</v>
      </c>
      <c r="E399">
        <v>13.77</v>
      </c>
    </row>
    <row r="400" spans="1:5" x14ac:dyDescent="0.25">
      <c r="A400" t="s">
        <v>397</v>
      </c>
      <c r="B400">
        <v>40.22</v>
      </c>
      <c r="C400">
        <v>39.86</v>
      </c>
      <c r="D400">
        <v>38.96</v>
      </c>
      <c r="E400">
        <v>38.26</v>
      </c>
    </row>
    <row r="401" spans="1:5" x14ac:dyDescent="0.25">
      <c r="A401" t="s">
        <v>398</v>
      </c>
      <c r="B401">
        <v>21.22</v>
      </c>
      <c r="C401">
        <v>20.239999999999998</v>
      </c>
      <c r="D401">
        <v>19.41</v>
      </c>
      <c r="E401">
        <v>18.41</v>
      </c>
    </row>
    <row r="402" spans="1:5" x14ac:dyDescent="0.25">
      <c r="A402" t="s">
        <v>399</v>
      </c>
      <c r="B402">
        <v>66.36</v>
      </c>
      <c r="C402">
        <v>64.3</v>
      </c>
      <c r="D402">
        <v>62.38</v>
      </c>
      <c r="E402">
        <v>60.47</v>
      </c>
    </row>
    <row r="403" spans="1:5" x14ac:dyDescent="0.25">
      <c r="A403" t="s">
        <v>400</v>
      </c>
      <c r="B403">
        <v>17.010000000000002</v>
      </c>
      <c r="C403">
        <v>18.510000000000002</v>
      </c>
      <c r="D403">
        <v>19.8</v>
      </c>
      <c r="E403">
        <v>21.08</v>
      </c>
    </row>
    <row r="404" spans="1:5" x14ac:dyDescent="0.25">
      <c r="A404" t="s">
        <v>401</v>
      </c>
      <c r="B404">
        <v>156.68</v>
      </c>
      <c r="C404">
        <v>162.88999999999999</v>
      </c>
      <c r="D404">
        <v>168.91</v>
      </c>
      <c r="E404">
        <v>174.4</v>
      </c>
    </row>
    <row r="405" spans="1:5" x14ac:dyDescent="0.25">
      <c r="A405" t="s">
        <v>402</v>
      </c>
      <c r="B405">
        <v>63.52</v>
      </c>
      <c r="C405">
        <v>61.68</v>
      </c>
      <c r="D405">
        <v>60</v>
      </c>
      <c r="E405">
        <v>58.75</v>
      </c>
    </row>
    <row r="406" spans="1:5" x14ac:dyDescent="0.25">
      <c r="A406" t="s">
        <v>403</v>
      </c>
      <c r="B406">
        <v>61.48</v>
      </c>
      <c r="C406">
        <v>63.43</v>
      </c>
      <c r="D406">
        <v>64.84</v>
      </c>
      <c r="E406">
        <v>66.44</v>
      </c>
    </row>
    <row r="407" spans="1:5" x14ac:dyDescent="0.25">
      <c r="A407" t="s">
        <v>404</v>
      </c>
      <c r="B407">
        <v>44.56</v>
      </c>
      <c r="C407">
        <v>43.04</v>
      </c>
      <c r="D407">
        <v>41.53</v>
      </c>
      <c r="E407">
        <v>40.75</v>
      </c>
    </row>
    <row r="408" spans="1:5" x14ac:dyDescent="0.25">
      <c r="A408" t="s">
        <v>405</v>
      </c>
      <c r="B408">
        <v>61.05</v>
      </c>
      <c r="C408">
        <v>62.21</v>
      </c>
      <c r="D408">
        <v>62.99</v>
      </c>
      <c r="E408">
        <v>62.85</v>
      </c>
    </row>
    <row r="409" spans="1:5" x14ac:dyDescent="0.25">
      <c r="A409" t="s">
        <v>406</v>
      </c>
      <c r="B409">
        <v>15.12</v>
      </c>
      <c r="C409">
        <v>15.83</v>
      </c>
      <c r="D409">
        <v>16.260000000000002</v>
      </c>
      <c r="E409">
        <v>16.68</v>
      </c>
    </row>
    <row r="410" spans="1:5" x14ac:dyDescent="0.25">
      <c r="A410" t="s">
        <v>407</v>
      </c>
      <c r="B410">
        <v>45.53</v>
      </c>
      <c r="C410">
        <v>46.8</v>
      </c>
      <c r="D410">
        <v>48.01</v>
      </c>
      <c r="E410">
        <v>48.46</v>
      </c>
    </row>
    <row r="411" spans="1:5" x14ac:dyDescent="0.25">
      <c r="A411" t="s">
        <v>408</v>
      </c>
      <c r="B411">
        <v>3.13</v>
      </c>
      <c r="C411">
        <v>3.17</v>
      </c>
      <c r="D411">
        <v>3.2</v>
      </c>
      <c r="E411">
        <v>3.23</v>
      </c>
    </row>
    <row r="412" spans="1:5" x14ac:dyDescent="0.25">
      <c r="A412" t="s">
        <v>409</v>
      </c>
      <c r="B412">
        <v>42.95</v>
      </c>
      <c r="C412">
        <v>43.91</v>
      </c>
      <c r="D412">
        <v>44.81</v>
      </c>
      <c r="E412">
        <v>46.22</v>
      </c>
    </row>
    <row r="413" spans="1:5" x14ac:dyDescent="0.25">
      <c r="A413" t="s">
        <v>410</v>
      </c>
      <c r="B413">
        <v>39.979999999999997</v>
      </c>
      <c r="C413">
        <v>42.2</v>
      </c>
      <c r="D413">
        <v>44.38</v>
      </c>
      <c r="E413">
        <v>46.47</v>
      </c>
    </row>
    <row r="414" spans="1:5" x14ac:dyDescent="0.25">
      <c r="A414" t="s">
        <v>411</v>
      </c>
      <c r="B414">
        <v>21.59</v>
      </c>
      <c r="C414">
        <v>23.36</v>
      </c>
      <c r="D414">
        <v>25.4</v>
      </c>
      <c r="E414">
        <v>27.43</v>
      </c>
    </row>
    <row r="415" spans="1:5" x14ac:dyDescent="0.25">
      <c r="A415" t="s">
        <v>412</v>
      </c>
      <c r="B415">
        <v>31.88</v>
      </c>
      <c r="C415">
        <v>32.700000000000003</v>
      </c>
      <c r="D415">
        <v>33.42</v>
      </c>
      <c r="E415">
        <v>34.68</v>
      </c>
    </row>
    <row r="416" spans="1:5" x14ac:dyDescent="0.25">
      <c r="A416" t="s">
        <v>413</v>
      </c>
      <c r="B416">
        <v>16.34</v>
      </c>
      <c r="C416">
        <v>17.86</v>
      </c>
      <c r="D416">
        <v>19.440000000000001</v>
      </c>
      <c r="E416">
        <v>21.21</v>
      </c>
    </row>
    <row r="417" spans="1:5" x14ac:dyDescent="0.25">
      <c r="A417" t="s">
        <v>414</v>
      </c>
      <c r="B417">
        <v>91.02</v>
      </c>
      <c r="C417">
        <v>91.62</v>
      </c>
      <c r="D417">
        <v>92.3</v>
      </c>
      <c r="E417">
        <v>93.88</v>
      </c>
    </row>
    <row r="418" spans="1:5" x14ac:dyDescent="0.25">
      <c r="A418" t="s">
        <v>415</v>
      </c>
      <c r="B418">
        <v>21.2</v>
      </c>
      <c r="C418">
        <v>22.31</v>
      </c>
      <c r="D418">
        <v>23.25</v>
      </c>
      <c r="E418">
        <v>24.4</v>
      </c>
    </row>
    <row r="419" spans="1:5" x14ac:dyDescent="0.25">
      <c r="A419" t="s">
        <v>416</v>
      </c>
      <c r="B419">
        <v>54.68</v>
      </c>
      <c r="C419">
        <v>53.96</v>
      </c>
      <c r="D419">
        <v>53.6</v>
      </c>
      <c r="E419">
        <v>53.53</v>
      </c>
    </row>
    <row r="420" spans="1:5" x14ac:dyDescent="0.25">
      <c r="A420" t="s">
        <v>417</v>
      </c>
      <c r="B420">
        <v>33.04</v>
      </c>
      <c r="C420">
        <v>36.49</v>
      </c>
      <c r="D420">
        <v>40.28</v>
      </c>
      <c r="E420">
        <v>44.49</v>
      </c>
    </row>
    <row r="421" spans="1:5" x14ac:dyDescent="0.25">
      <c r="A421" t="s">
        <v>418</v>
      </c>
      <c r="B421">
        <v>37.630000000000003</v>
      </c>
      <c r="C421">
        <v>40.06</v>
      </c>
      <c r="D421">
        <v>42.37</v>
      </c>
      <c r="E421">
        <v>45.44</v>
      </c>
    </row>
    <row r="422" spans="1:5" x14ac:dyDescent="0.25">
      <c r="A422" t="s">
        <v>419</v>
      </c>
      <c r="B422">
        <v>60.41</v>
      </c>
      <c r="C422">
        <v>64.25</v>
      </c>
      <c r="D422">
        <v>68.62</v>
      </c>
      <c r="E422">
        <v>72.959999999999994</v>
      </c>
    </row>
    <row r="423" spans="1:5" x14ac:dyDescent="0.25">
      <c r="A423" t="s">
        <v>420</v>
      </c>
      <c r="B423">
        <v>27.51</v>
      </c>
      <c r="C423">
        <v>29.11</v>
      </c>
      <c r="D423">
        <v>30.67</v>
      </c>
      <c r="E423">
        <v>32.21</v>
      </c>
    </row>
    <row r="424" spans="1:5" x14ac:dyDescent="0.25">
      <c r="A424" t="s">
        <v>421</v>
      </c>
      <c r="B424">
        <v>47.54</v>
      </c>
      <c r="C424">
        <v>51.61</v>
      </c>
      <c r="D424">
        <v>55.66</v>
      </c>
      <c r="E424">
        <v>58.92</v>
      </c>
    </row>
    <row r="425" spans="1:5" x14ac:dyDescent="0.25">
      <c r="A425" t="s">
        <v>422</v>
      </c>
      <c r="B425">
        <v>21.62</v>
      </c>
      <c r="C425">
        <v>23.28</v>
      </c>
      <c r="D425">
        <v>24.83</v>
      </c>
      <c r="E425">
        <v>26.28</v>
      </c>
    </row>
    <row r="426" spans="1:5" x14ac:dyDescent="0.25">
      <c r="A426" t="s">
        <v>423</v>
      </c>
      <c r="B426">
        <v>55.49</v>
      </c>
      <c r="C426">
        <v>57.94</v>
      </c>
      <c r="D426">
        <v>60.49</v>
      </c>
      <c r="E426">
        <v>63.02</v>
      </c>
    </row>
    <row r="427" spans="1:5" x14ac:dyDescent="0.25">
      <c r="A427" t="s">
        <v>424</v>
      </c>
      <c r="B427">
        <v>6.48</v>
      </c>
      <c r="C427">
        <v>6.24</v>
      </c>
      <c r="D427">
        <v>5.94</v>
      </c>
      <c r="E427">
        <v>5.65</v>
      </c>
    </row>
    <row r="428" spans="1:5" x14ac:dyDescent="0.25">
      <c r="A428" t="s">
        <v>425</v>
      </c>
      <c r="B428">
        <v>30.54</v>
      </c>
      <c r="C428">
        <v>31.34</v>
      </c>
      <c r="D428">
        <v>32.43</v>
      </c>
      <c r="E428">
        <v>33.29</v>
      </c>
    </row>
    <row r="429" spans="1:5" x14ac:dyDescent="0.25">
      <c r="A429" t="s">
        <v>426</v>
      </c>
      <c r="B429">
        <v>47.85</v>
      </c>
      <c r="C429">
        <v>48.28</v>
      </c>
      <c r="D429">
        <v>47.61</v>
      </c>
      <c r="E429">
        <v>47.21</v>
      </c>
    </row>
    <row r="430" spans="1:5" x14ac:dyDescent="0.25">
      <c r="A430" t="s">
        <v>427</v>
      </c>
      <c r="B430">
        <v>23.77</v>
      </c>
      <c r="C430">
        <v>25.08</v>
      </c>
      <c r="D430">
        <v>26.44</v>
      </c>
      <c r="E430">
        <v>27.63</v>
      </c>
    </row>
    <row r="431" spans="1:5" x14ac:dyDescent="0.25">
      <c r="A431" t="s">
        <v>428</v>
      </c>
      <c r="B431">
        <v>52.19</v>
      </c>
      <c r="C431">
        <v>52.66</v>
      </c>
      <c r="D431">
        <v>52.6</v>
      </c>
      <c r="E431">
        <v>52.73</v>
      </c>
    </row>
    <row r="432" spans="1:5" x14ac:dyDescent="0.25">
      <c r="A432" t="s">
        <v>429</v>
      </c>
      <c r="B432">
        <v>16.829999999999998</v>
      </c>
      <c r="C432">
        <v>17.579999999999998</v>
      </c>
      <c r="D432">
        <v>18.260000000000002</v>
      </c>
      <c r="E432">
        <v>18.600000000000001</v>
      </c>
    </row>
    <row r="433" spans="1:5" x14ac:dyDescent="0.25">
      <c r="A433" t="s">
        <v>430</v>
      </c>
      <c r="B433">
        <v>25.43</v>
      </c>
      <c r="C433">
        <v>27.56</v>
      </c>
      <c r="D433">
        <v>29.61</v>
      </c>
      <c r="E433">
        <v>31.9</v>
      </c>
    </row>
    <row r="434" spans="1:5" x14ac:dyDescent="0.25">
      <c r="A434" t="s">
        <v>431</v>
      </c>
      <c r="B434">
        <v>29.45</v>
      </c>
      <c r="C434">
        <v>30.49</v>
      </c>
      <c r="D434">
        <v>31.72</v>
      </c>
      <c r="E434">
        <v>32.78</v>
      </c>
    </row>
    <row r="435" spans="1:5" x14ac:dyDescent="0.25">
      <c r="A435" t="s">
        <v>432</v>
      </c>
      <c r="B435">
        <v>50.7</v>
      </c>
      <c r="C435">
        <v>54.47</v>
      </c>
      <c r="D435">
        <v>58.68</v>
      </c>
      <c r="E435">
        <v>63.18</v>
      </c>
    </row>
    <row r="436" spans="1:5" x14ac:dyDescent="0.25">
      <c r="A436" t="s">
        <v>433</v>
      </c>
      <c r="B436">
        <v>17.28</v>
      </c>
      <c r="C436">
        <v>17.100000000000001</v>
      </c>
      <c r="D436">
        <v>16.899999999999999</v>
      </c>
      <c r="E436">
        <v>16.62</v>
      </c>
    </row>
    <row r="437" spans="1:5" x14ac:dyDescent="0.25">
      <c r="A437" t="s">
        <v>434</v>
      </c>
      <c r="B437">
        <v>35.909999999999997</v>
      </c>
      <c r="C437">
        <v>34.14</v>
      </c>
      <c r="D437">
        <v>32.86</v>
      </c>
      <c r="E437">
        <v>31.54</v>
      </c>
    </row>
    <row r="438" spans="1:5" x14ac:dyDescent="0.25">
      <c r="A438" t="s">
        <v>435</v>
      </c>
      <c r="B438">
        <v>12.15</v>
      </c>
      <c r="C438">
        <v>12.64</v>
      </c>
      <c r="D438">
        <v>13.06</v>
      </c>
      <c r="E438">
        <v>13.44</v>
      </c>
    </row>
    <row r="439" spans="1:5" x14ac:dyDescent="0.25">
      <c r="A439" t="s">
        <v>436</v>
      </c>
      <c r="B439">
        <v>53.33</v>
      </c>
      <c r="C439">
        <v>55.03</v>
      </c>
      <c r="D439">
        <v>56.29</v>
      </c>
      <c r="E439">
        <v>57.68</v>
      </c>
    </row>
    <row r="440" spans="1:5" x14ac:dyDescent="0.25">
      <c r="A440" t="s">
        <v>437</v>
      </c>
      <c r="B440">
        <v>9.7200000000000006</v>
      </c>
      <c r="C440">
        <v>9.33</v>
      </c>
      <c r="D440">
        <v>8.8699999999999992</v>
      </c>
      <c r="E440">
        <v>8.44</v>
      </c>
    </row>
    <row r="441" spans="1:5" x14ac:dyDescent="0.25">
      <c r="A441" t="s">
        <v>438</v>
      </c>
      <c r="B441">
        <v>25.65</v>
      </c>
      <c r="C441">
        <v>27.95</v>
      </c>
      <c r="D441">
        <v>30.36</v>
      </c>
      <c r="E441">
        <v>33.130000000000003</v>
      </c>
    </row>
    <row r="442" spans="1:5" x14ac:dyDescent="0.25">
      <c r="A442" t="s">
        <v>439</v>
      </c>
      <c r="B442">
        <v>30.21</v>
      </c>
      <c r="C442">
        <v>32.67</v>
      </c>
      <c r="D442">
        <v>34.840000000000003</v>
      </c>
      <c r="E442">
        <v>37.229999999999997</v>
      </c>
    </row>
    <row r="443" spans="1:5" x14ac:dyDescent="0.25">
      <c r="A443" t="s">
        <v>440</v>
      </c>
      <c r="B443">
        <v>24.22</v>
      </c>
      <c r="C443">
        <v>25.3</v>
      </c>
      <c r="D443">
        <v>26.47</v>
      </c>
      <c r="E443">
        <v>27.77</v>
      </c>
    </row>
    <row r="444" spans="1:5" x14ac:dyDescent="0.25">
      <c r="A444" t="s">
        <v>441</v>
      </c>
      <c r="B444">
        <v>8.0500000000000007</v>
      </c>
      <c r="C444">
        <v>8.64</v>
      </c>
      <c r="D444">
        <v>9.23</v>
      </c>
      <c r="E444">
        <v>9.75</v>
      </c>
    </row>
    <row r="445" spans="1:5" x14ac:dyDescent="0.25">
      <c r="A445" t="s">
        <v>442</v>
      </c>
      <c r="B445">
        <v>75.41</v>
      </c>
      <c r="C445">
        <v>72.03</v>
      </c>
      <c r="D445">
        <v>68.45</v>
      </c>
      <c r="E445">
        <v>65.8</v>
      </c>
    </row>
    <row r="446" spans="1:5" x14ac:dyDescent="0.25">
      <c r="A446" t="s">
        <v>443</v>
      </c>
      <c r="B446">
        <v>38.979999999999997</v>
      </c>
      <c r="C446">
        <v>40.229999999999997</v>
      </c>
      <c r="D446">
        <v>41.48</v>
      </c>
      <c r="E446">
        <v>42.48</v>
      </c>
    </row>
    <row r="447" spans="1:5" x14ac:dyDescent="0.25">
      <c r="A447" t="s">
        <v>444</v>
      </c>
      <c r="B447">
        <v>31.75</v>
      </c>
      <c r="C447">
        <v>32.47</v>
      </c>
      <c r="D447">
        <v>32.47</v>
      </c>
      <c r="E447">
        <v>32.840000000000003</v>
      </c>
    </row>
    <row r="448" spans="1:5" x14ac:dyDescent="0.25">
      <c r="A448" t="s">
        <v>445</v>
      </c>
      <c r="B448">
        <v>58.04</v>
      </c>
      <c r="C448">
        <v>53.24</v>
      </c>
      <c r="D448">
        <v>50.07</v>
      </c>
      <c r="E448">
        <v>47.83</v>
      </c>
    </row>
    <row r="449" spans="1:5" x14ac:dyDescent="0.25">
      <c r="A449" t="s">
        <v>446</v>
      </c>
      <c r="B449">
        <v>21.58</v>
      </c>
      <c r="C449">
        <v>22.35</v>
      </c>
      <c r="D449">
        <v>23.23</v>
      </c>
      <c r="E449">
        <v>24.06</v>
      </c>
    </row>
    <row r="450" spans="1:5" x14ac:dyDescent="0.25">
      <c r="A450" t="s">
        <v>447</v>
      </c>
      <c r="B450">
        <v>19.32</v>
      </c>
      <c r="C450">
        <v>17.920000000000002</v>
      </c>
      <c r="D450">
        <v>16.559999999999999</v>
      </c>
      <c r="E450">
        <v>15.4</v>
      </c>
    </row>
    <row r="451" spans="1:5" x14ac:dyDescent="0.25">
      <c r="A451" t="s">
        <v>448</v>
      </c>
      <c r="B451">
        <v>17.2</v>
      </c>
      <c r="C451">
        <v>17.37</v>
      </c>
      <c r="D451">
        <v>17.97</v>
      </c>
      <c r="E451">
        <v>18.77</v>
      </c>
    </row>
    <row r="452" spans="1:5" x14ac:dyDescent="0.25">
      <c r="A452" t="s">
        <v>449</v>
      </c>
      <c r="B452">
        <v>26.08</v>
      </c>
      <c r="C452">
        <v>27.33</v>
      </c>
      <c r="D452">
        <v>28.02</v>
      </c>
      <c r="E452">
        <v>28.87</v>
      </c>
    </row>
    <row r="453" spans="1:5" x14ac:dyDescent="0.25">
      <c r="A453" t="s">
        <v>450</v>
      </c>
      <c r="B453">
        <v>106.55</v>
      </c>
      <c r="C453">
        <v>102.22</v>
      </c>
      <c r="D453">
        <v>97.91</v>
      </c>
      <c r="E453">
        <v>93.23</v>
      </c>
    </row>
    <row r="454" spans="1:5" x14ac:dyDescent="0.25">
      <c r="A454" t="s">
        <v>451</v>
      </c>
      <c r="B454">
        <v>51.53</v>
      </c>
      <c r="C454">
        <v>54.4</v>
      </c>
      <c r="D454">
        <v>57.31</v>
      </c>
      <c r="E454">
        <v>60.44</v>
      </c>
    </row>
    <row r="455" spans="1:5" x14ac:dyDescent="0.25">
      <c r="A455" t="s">
        <v>452</v>
      </c>
      <c r="B455">
        <v>22</v>
      </c>
      <c r="C455">
        <v>23.74</v>
      </c>
      <c r="D455">
        <v>25.32</v>
      </c>
      <c r="E455">
        <v>27.19</v>
      </c>
    </row>
    <row r="456" spans="1:5" x14ac:dyDescent="0.25">
      <c r="A456" t="s">
        <v>453</v>
      </c>
      <c r="B456">
        <v>5.13</v>
      </c>
      <c r="C456">
        <v>5.38</v>
      </c>
      <c r="D456">
        <v>5.7</v>
      </c>
      <c r="E456">
        <v>6.04</v>
      </c>
    </row>
    <row r="457" spans="1:5" x14ac:dyDescent="0.25">
      <c r="A457" t="s">
        <v>454</v>
      </c>
      <c r="B457">
        <v>52.98</v>
      </c>
      <c r="C457">
        <v>51.59</v>
      </c>
      <c r="D457">
        <v>50.54</v>
      </c>
      <c r="E457">
        <v>49.71</v>
      </c>
    </row>
    <row r="458" spans="1:5" x14ac:dyDescent="0.25">
      <c r="A458" t="s">
        <v>455</v>
      </c>
      <c r="B458">
        <v>24.16</v>
      </c>
      <c r="C458">
        <v>22.91</v>
      </c>
      <c r="D458">
        <v>21.85</v>
      </c>
      <c r="E458">
        <v>20.92</v>
      </c>
    </row>
    <row r="459" spans="1:5" x14ac:dyDescent="0.25">
      <c r="A459" t="s">
        <v>456</v>
      </c>
      <c r="B459">
        <v>54.76</v>
      </c>
      <c r="C459">
        <v>61.2</v>
      </c>
      <c r="D459">
        <v>69.510000000000005</v>
      </c>
      <c r="E459">
        <v>79.180000000000007</v>
      </c>
    </row>
    <row r="460" spans="1:5" x14ac:dyDescent="0.25">
      <c r="A460" t="s">
        <v>457</v>
      </c>
      <c r="B460">
        <v>67.48</v>
      </c>
      <c r="C460">
        <v>68.83</v>
      </c>
      <c r="D460">
        <v>70.209999999999994</v>
      </c>
      <c r="E460">
        <v>72.28</v>
      </c>
    </row>
    <row r="461" spans="1:5" x14ac:dyDescent="0.25">
      <c r="A461" t="s">
        <v>458</v>
      </c>
      <c r="B461">
        <v>23.72</v>
      </c>
      <c r="C461">
        <v>26.21</v>
      </c>
      <c r="D461">
        <v>28.53</v>
      </c>
      <c r="E461">
        <v>30.94</v>
      </c>
    </row>
    <row r="462" spans="1:5" x14ac:dyDescent="0.25">
      <c r="A462" t="s">
        <v>459</v>
      </c>
      <c r="B462">
        <v>46.85</v>
      </c>
      <c r="C462">
        <v>47.82</v>
      </c>
      <c r="D462">
        <v>49.16</v>
      </c>
      <c r="E462">
        <v>50.95</v>
      </c>
    </row>
    <row r="463" spans="1:5" x14ac:dyDescent="0.25">
      <c r="A463" t="s">
        <v>460</v>
      </c>
      <c r="B463">
        <v>60.21</v>
      </c>
      <c r="C463">
        <v>61.76</v>
      </c>
      <c r="D463">
        <v>63.08</v>
      </c>
      <c r="E463">
        <v>63.84</v>
      </c>
    </row>
    <row r="464" spans="1:5" x14ac:dyDescent="0.25">
      <c r="A464" t="s">
        <v>461</v>
      </c>
      <c r="B464">
        <v>32.450000000000003</v>
      </c>
      <c r="C464">
        <v>33.03</v>
      </c>
      <c r="D464">
        <v>33.630000000000003</v>
      </c>
      <c r="E464">
        <v>34.4</v>
      </c>
    </row>
    <row r="465" spans="1:5" x14ac:dyDescent="0.25">
      <c r="A465" t="s">
        <v>462</v>
      </c>
      <c r="B465">
        <v>66.28</v>
      </c>
      <c r="C465">
        <v>68.09</v>
      </c>
      <c r="D465">
        <v>70.209999999999994</v>
      </c>
      <c r="E465">
        <v>72.47</v>
      </c>
    </row>
    <row r="466" spans="1:5" x14ac:dyDescent="0.25">
      <c r="A466" t="s">
        <v>463</v>
      </c>
      <c r="B466">
        <v>35.89</v>
      </c>
      <c r="C466">
        <v>36.94</v>
      </c>
      <c r="D466">
        <v>37.72</v>
      </c>
      <c r="E466">
        <v>38.56</v>
      </c>
    </row>
    <row r="467" spans="1:5" x14ac:dyDescent="0.25">
      <c r="A467" t="s">
        <v>464</v>
      </c>
      <c r="B467">
        <v>58.98</v>
      </c>
      <c r="C467">
        <v>56.12</v>
      </c>
      <c r="D467">
        <v>54.32</v>
      </c>
      <c r="E467">
        <v>53.49</v>
      </c>
    </row>
    <row r="468" spans="1:5" x14ac:dyDescent="0.25">
      <c r="A468" t="s">
        <v>465</v>
      </c>
      <c r="B468">
        <v>69.97</v>
      </c>
      <c r="C468">
        <v>72.180000000000007</v>
      </c>
      <c r="D468">
        <v>74.25</v>
      </c>
      <c r="E468">
        <v>76.959999999999994</v>
      </c>
    </row>
    <row r="469" spans="1:5" x14ac:dyDescent="0.25">
      <c r="A469" t="s">
        <v>466</v>
      </c>
      <c r="B469">
        <v>92.13</v>
      </c>
      <c r="C469">
        <v>98.11</v>
      </c>
      <c r="D469">
        <v>103.86</v>
      </c>
      <c r="E469">
        <v>110.09</v>
      </c>
    </row>
    <row r="470" spans="1:5" x14ac:dyDescent="0.25">
      <c r="A470" t="s">
        <v>467</v>
      </c>
      <c r="B470">
        <v>22.75</v>
      </c>
      <c r="C470">
        <v>22.21</v>
      </c>
      <c r="D470">
        <v>21.6</v>
      </c>
      <c r="E470">
        <v>21</v>
      </c>
    </row>
    <row r="471" spans="1:5" x14ac:dyDescent="0.25">
      <c r="A471" t="s">
        <v>468</v>
      </c>
      <c r="B471">
        <v>30.27</v>
      </c>
      <c r="C471">
        <v>32.380000000000003</v>
      </c>
      <c r="D471">
        <v>34.5</v>
      </c>
      <c r="E471">
        <v>36.32</v>
      </c>
    </row>
    <row r="472" spans="1:5" x14ac:dyDescent="0.25">
      <c r="A472" t="s">
        <v>469</v>
      </c>
      <c r="B472">
        <v>34.96</v>
      </c>
      <c r="C472">
        <v>36.630000000000003</v>
      </c>
      <c r="D472">
        <v>38.43</v>
      </c>
      <c r="E472">
        <v>40.89</v>
      </c>
    </row>
    <row r="473" spans="1:5" x14ac:dyDescent="0.25">
      <c r="A473" t="s">
        <v>470</v>
      </c>
      <c r="B473">
        <v>40.26</v>
      </c>
      <c r="C473">
        <v>42.57</v>
      </c>
      <c r="D473">
        <v>44.88</v>
      </c>
      <c r="E473">
        <v>47.01</v>
      </c>
    </row>
    <row r="474" spans="1:5" x14ac:dyDescent="0.25">
      <c r="A474" t="s">
        <v>471</v>
      </c>
      <c r="B474">
        <v>57.49</v>
      </c>
      <c r="C474">
        <v>56.39</v>
      </c>
      <c r="D474">
        <v>55.32</v>
      </c>
      <c r="E474">
        <v>55.35</v>
      </c>
    </row>
    <row r="475" spans="1:5" x14ac:dyDescent="0.25">
      <c r="A475" t="s">
        <v>472</v>
      </c>
      <c r="B475">
        <v>31.82</v>
      </c>
      <c r="C475">
        <v>32.93</v>
      </c>
      <c r="D475">
        <v>33.94</v>
      </c>
      <c r="E475">
        <v>34.79</v>
      </c>
    </row>
    <row r="476" spans="1:5" x14ac:dyDescent="0.25">
      <c r="A476" t="s">
        <v>473</v>
      </c>
      <c r="B476">
        <v>21.61</v>
      </c>
      <c r="C476">
        <v>24.9</v>
      </c>
      <c r="D476">
        <v>28.82</v>
      </c>
      <c r="E476">
        <v>32.64</v>
      </c>
    </row>
    <row r="477" spans="1:5" x14ac:dyDescent="0.25">
      <c r="A477" t="s">
        <v>474</v>
      </c>
      <c r="B477">
        <v>54.5</v>
      </c>
      <c r="C477">
        <v>56.34</v>
      </c>
      <c r="D477">
        <v>59.12</v>
      </c>
      <c r="E477">
        <v>61.87</v>
      </c>
    </row>
    <row r="478" spans="1:5" x14ac:dyDescent="0.25">
      <c r="A478" t="s">
        <v>475</v>
      </c>
      <c r="B478">
        <v>29.06</v>
      </c>
      <c r="C478">
        <v>31.95</v>
      </c>
      <c r="D478">
        <v>35.18</v>
      </c>
      <c r="E478">
        <v>38.229999999999997</v>
      </c>
    </row>
    <row r="479" spans="1:5" x14ac:dyDescent="0.25">
      <c r="A479" t="s">
        <v>476</v>
      </c>
      <c r="B479">
        <v>92.17</v>
      </c>
      <c r="C479">
        <v>90.89</v>
      </c>
      <c r="D479">
        <v>88.57</v>
      </c>
      <c r="E479">
        <v>86.67</v>
      </c>
    </row>
    <row r="480" spans="1:5" x14ac:dyDescent="0.25">
      <c r="A480" t="s">
        <v>477</v>
      </c>
      <c r="B480">
        <v>9.69</v>
      </c>
      <c r="C480">
        <v>10.69</v>
      </c>
      <c r="D480">
        <v>11.7</v>
      </c>
      <c r="E480">
        <v>12.76</v>
      </c>
    </row>
    <row r="481" spans="1:5" x14ac:dyDescent="0.25">
      <c r="A481" t="s">
        <v>478</v>
      </c>
      <c r="B481">
        <v>64.22</v>
      </c>
      <c r="C481">
        <v>67.709999999999994</v>
      </c>
      <c r="D481">
        <v>71.06</v>
      </c>
      <c r="E481">
        <v>73.78</v>
      </c>
    </row>
    <row r="482" spans="1:5" x14ac:dyDescent="0.25">
      <c r="A482" t="s">
        <v>479</v>
      </c>
      <c r="B482">
        <v>44.4</v>
      </c>
      <c r="C482">
        <v>44.64</v>
      </c>
      <c r="D482">
        <v>44.04</v>
      </c>
      <c r="E482">
        <v>43.35</v>
      </c>
    </row>
    <row r="483" spans="1:5" x14ac:dyDescent="0.25">
      <c r="A483" t="s">
        <v>480</v>
      </c>
      <c r="B483">
        <v>20.8</v>
      </c>
      <c r="C483">
        <v>21.43</v>
      </c>
      <c r="D483">
        <v>22.3</v>
      </c>
      <c r="E483">
        <v>23.31</v>
      </c>
    </row>
    <row r="484" spans="1:5" x14ac:dyDescent="0.25">
      <c r="A484" t="s">
        <v>481</v>
      </c>
      <c r="B484">
        <v>31.74</v>
      </c>
      <c r="C484">
        <v>32.82</v>
      </c>
      <c r="D484">
        <v>34.119999999999997</v>
      </c>
      <c r="E484">
        <v>35.58</v>
      </c>
    </row>
    <row r="485" spans="1:5" x14ac:dyDescent="0.25">
      <c r="A485" t="s">
        <v>482</v>
      </c>
      <c r="B485">
        <v>31.07</v>
      </c>
      <c r="C485">
        <v>35.19</v>
      </c>
      <c r="D485">
        <v>40.06</v>
      </c>
      <c r="E485">
        <v>45.08</v>
      </c>
    </row>
    <row r="486" spans="1:5" x14ac:dyDescent="0.25">
      <c r="A486" t="s">
        <v>483</v>
      </c>
      <c r="B486">
        <v>20.92</v>
      </c>
      <c r="C486">
        <v>22.52</v>
      </c>
      <c r="D486">
        <v>23.96</v>
      </c>
      <c r="E486">
        <v>25.24</v>
      </c>
    </row>
    <row r="487" spans="1:5" x14ac:dyDescent="0.25">
      <c r="A487" t="s">
        <v>484</v>
      </c>
      <c r="B487">
        <v>17.87</v>
      </c>
      <c r="C487">
        <v>18.43</v>
      </c>
      <c r="D487">
        <v>19.399999999999999</v>
      </c>
      <c r="E487">
        <v>20.47</v>
      </c>
    </row>
    <row r="488" spans="1:5" x14ac:dyDescent="0.25">
      <c r="A488" t="s">
        <v>485</v>
      </c>
      <c r="B488">
        <v>59.3</v>
      </c>
      <c r="C488">
        <v>57.76</v>
      </c>
      <c r="D488">
        <v>55.4</v>
      </c>
      <c r="E488">
        <v>53.64</v>
      </c>
    </row>
    <row r="489" spans="1:5" x14ac:dyDescent="0.25">
      <c r="A489" t="s">
        <v>486</v>
      </c>
      <c r="B489">
        <v>40.31</v>
      </c>
      <c r="C489">
        <v>45.12</v>
      </c>
      <c r="D489">
        <v>50.75</v>
      </c>
      <c r="E489">
        <v>56.63</v>
      </c>
    </row>
    <row r="490" spans="1:5" x14ac:dyDescent="0.25">
      <c r="A490" t="s">
        <v>487</v>
      </c>
      <c r="B490">
        <v>42.6</v>
      </c>
      <c r="C490">
        <v>44.02</v>
      </c>
      <c r="D490">
        <v>46.4</v>
      </c>
      <c r="E490">
        <v>48.56</v>
      </c>
    </row>
    <row r="491" spans="1:5" x14ac:dyDescent="0.25">
      <c r="A491" t="s">
        <v>488</v>
      </c>
      <c r="B491">
        <v>24.94</v>
      </c>
      <c r="C491">
        <v>25.49</v>
      </c>
      <c r="D491">
        <v>26.23</v>
      </c>
      <c r="E491">
        <v>27.51</v>
      </c>
    </row>
    <row r="492" spans="1:5" x14ac:dyDescent="0.25">
      <c r="A492" t="s">
        <v>489</v>
      </c>
      <c r="B492">
        <v>41.95</v>
      </c>
      <c r="C492">
        <v>47.2</v>
      </c>
      <c r="D492">
        <v>53.51</v>
      </c>
      <c r="E492">
        <v>60.63</v>
      </c>
    </row>
    <row r="493" spans="1:5" x14ac:dyDescent="0.25">
      <c r="A493" t="s">
        <v>490</v>
      </c>
      <c r="B493">
        <v>18.100000000000001</v>
      </c>
      <c r="C493">
        <v>19.07</v>
      </c>
      <c r="D493">
        <v>20.079999999999998</v>
      </c>
      <c r="E493">
        <v>20.95</v>
      </c>
    </row>
    <row r="494" spans="1:5" x14ac:dyDescent="0.25">
      <c r="A494" t="s">
        <v>491</v>
      </c>
      <c r="B494">
        <v>61.79</v>
      </c>
      <c r="C494">
        <v>63.69</v>
      </c>
      <c r="D494">
        <v>66.08</v>
      </c>
      <c r="E494">
        <v>68.7</v>
      </c>
    </row>
    <row r="495" spans="1:5" x14ac:dyDescent="0.25">
      <c r="A495" t="s">
        <v>492</v>
      </c>
      <c r="B495">
        <v>29.51</v>
      </c>
      <c r="C495">
        <v>28.6</v>
      </c>
      <c r="D495">
        <v>27.6</v>
      </c>
      <c r="E495">
        <v>26.34</v>
      </c>
    </row>
    <row r="496" spans="1:5" x14ac:dyDescent="0.25">
      <c r="A496" t="s">
        <v>493</v>
      </c>
      <c r="B496">
        <v>63.66</v>
      </c>
      <c r="C496">
        <v>65.7</v>
      </c>
      <c r="D496">
        <v>67.180000000000007</v>
      </c>
      <c r="E496">
        <v>68.86</v>
      </c>
    </row>
    <row r="497" spans="1:5" x14ac:dyDescent="0.25">
      <c r="A497" t="s">
        <v>494</v>
      </c>
      <c r="B497">
        <v>16.079999999999998</v>
      </c>
      <c r="C497">
        <v>16.05</v>
      </c>
      <c r="D497">
        <v>16.100000000000001</v>
      </c>
      <c r="E497">
        <v>16.13</v>
      </c>
    </row>
    <row r="498" spans="1:5" x14ac:dyDescent="0.25">
      <c r="A498" t="s">
        <v>495</v>
      </c>
      <c r="B498">
        <v>43.31</v>
      </c>
      <c r="C498">
        <v>43.39</v>
      </c>
      <c r="D498">
        <v>43.79</v>
      </c>
      <c r="E498">
        <v>45.03</v>
      </c>
    </row>
    <row r="499" spans="1:5" x14ac:dyDescent="0.25">
      <c r="A499" t="s">
        <v>496</v>
      </c>
      <c r="B499">
        <v>18.47</v>
      </c>
      <c r="C499">
        <v>20.059999999999999</v>
      </c>
      <c r="D499">
        <v>21.87</v>
      </c>
      <c r="E499">
        <v>23.48</v>
      </c>
    </row>
    <row r="500" spans="1:5" x14ac:dyDescent="0.25">
      <c r="A500" t="s">
        <v>497</v>
      </c>
      <c r="B500">
        <v>59.68</v>
      </c>
      <c r="C500">
        <v>58.97</v>
      </c>
      <c r="D500">
        <v>58.71</v>
      </c>
      <c r="E500">
        <v>58.64</v>
      </c>
    </row>
    <row r="501" spans="1:5" x14ac:dyDescent="0.25">
      <c r="A501" t="s">
        <v>498</v>
      </c>
      <c r="B501">
        <v>58.6</v>
      </c>
      <c r="C501">
        <v>62.97</v>
      </c>
      <c r="D501">
        <v>67.84</v>
      </c>
      <c r="E501">
        <v>73.459999999999994</v>
      </c>
    </row>
    <row r="502" spans="1:5" x14ac:dyDescent="0.25">
      <c r="A502" t="s">
        <v>499</v>
      </c>
      <c r="B502">
        <v>86.55</v>
      </c>
      <c r="C502">
        <v>80.91</v>
      </c>
      <c r="D502">
        <v>77.2</v>
      </c>
      <c r="E502">
        <v>74.3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1"/>
  <sheetViews>
    <sheetView workbookViewId="0">
      <selection activeCell="E3" sqref="E3"/>
    </sheetView>
  </sheetViews>
  <sheetFormatPr defaultRowHeight="13.2" x14ac:dyDescent="0.25"/>
  <cols>
    <col min="2" max="5" width="10.109375" bestFit="1" customWidth="1"/>
  </cols>
  <sheetData>
    <row r="1" spans="1:5" x14ac:dyDescent="0.25">
      <c r="B1" t="s">
        <v>501</v>
      </c>
    </row>
    <row r="2" spans="1:5" x14ac:dyDescent="0.25">
      <c r="B2" t="s">
        <v>502</v>
      </c>
      <c r="C2" s="2" t="s">
        <v>500</v>
      </c>
      <c r="D2" s="2"/>
      <c r="E2" s="2"/>
    </row>
    <row r="3" spans="1:5" x14ac:dyDescent="0.25">
      <c r="B3">
        <v>2006</v>
      </c>
      <c r="C3">
        <v>2007</v>
      </c>
      <c r="D3">
        <v>2008</v>
      </c>
      <c r="E3">
        <v>2009</v>
      </c>
    </row>
    <row r="4" spans="1:5" x14ac:dyDescent="0.25">
      <c r="A4" t="s">
        <v>11</v>
      </c>
      <c r="B4" s="1">
        <v>275800</v>
      </c>
      <c r="C4" s="1">
        <v>0</v>
      </c>
      <c r="D4" s="1">
        <v>0</v>
      </c>
      <c r="E4" s="1">
        <v>0</v>
      </c>
    </row>
    <row r="5" spans="1:5" x14ac:dyDescent="0.25">
      <c r="A5" t="s">
        <v>13</v>
      </c>
      <c r="B5" s="1">
        <v>193800</v>
      </c>
      <c r="C5" s="1">
        <v>0</v>
      </c>
      <c r="D5" s="1">
        <v>0</v>
      </c>
      <c r="E5" s="1">
        <v>0</v>
      </c>
    </row>
    <row r="6" spans="1:5" x14ac:dyDescent="0.25">
      <c r="A6" t="s">
        <v>17</v>
      </c>
      <c r="B6" s="1">
        <v>81500</v>
      </c>
      <c r="C6" s="1">
        <v>0</v>
      </c>
      <c r="D6" s="1">
        <v>0</v>
      </c>
      <c r="E6" s="1">
        <v>0</v>
      </c>
    </row>
    <row r="7" spans="1:5" x14ac:dyDescent="0.25">
      <c r="A7" t="s">
        <v>24</v>
      </c>
      <c r="B7" s="1">
        <v>133600</v>
      </c>
      <c r="C7" s="1">
        <v>0</v>
      </c>
      <c r="D7" s="1">
        <v>0</v>
      </c>
      <c r="E7" s="1">
        <v>0</v>
      </c>
    </row>
    <row r="8" spans="1:5" x14ac:dyDescent="0.25">
      <c r="A8" t="s">
        <v>25</v>
      </c>
      <c r="B8" s="1">
        <v>749400</v>
      </c>
      <c r="C8" s="1">
        <v>0</v>
      </c>
      <c r="D8" s="1">
        <v>0</v>
      </c>
      <c r="E8" s="1">
        <v>0</v>
      </c>
    </row>
    <row r="9" spans="1:5" x14ac:dyDescent="0.25">
      <c r="A9" t="s">
        <v>26</v>
      </c>
      <c r="B9" s="1">
        <v>3817500</v>
      </c>
      <c r="C9" s="1">
        <v>0</v>
      </c>
      <c r="D9" s="1">
        <v>0</v>
      </c>
      <c r="E9" s="1">
        <v>0</v>
      </c>
    </row>
    <row r="10" spans="1:5" x14ac:dyDescent="0.25">
      <c r="A10" t="s">
        <v>27</v>
      </c>
      <c r="B10" s="1">
        <v>0</v>
      </c>
      <c r="C10" s="1">
        <v>100500</v>
      </c>
      <c r="D10" s="1">
        <v>0</v>
      </c>
      <c r="E10" s="1">
        <v>0</v>
      </c>
    </row>
    <row r="11" spans="1:5" x14ac:dyDescent="0.25">
      <c r="A11" t="s">
        <v>32</v>
      </c>
      <c r="B11" s="1">
        <v>53400</v>
      </c>
      <c r="C11" s="1">
        <v>0</v>
      </c>
      <c r="D11" s="1">
        <v>0</v>
      </c>
      <c r="E11" s="1">
        <v>0</v>
      </c>
    </row>
    <row r="12" spans="1:5" x14ac:dyDescent="0.25">
      <c r="A12" t="s">
        <v>72</v>
      </c>
      <c r="B12" s="1">
        <v>31400</v>
      </c>
      <c r="C12" s="1">
        <v>0</v>
      </c>
      <c r="D12" s="1">
        <v>0</v>
      </c>
      <c r="E12" s="1">
        <v>0</v>
      </c>
    </row>
    <row r="13" spans="1:5" x14ac:dyDescent="0.25">
      <c r="A13" t="s">
        <v>82</v>
      </c>
      <c r="B13" s="1">
        <v>776800</v>
      </c>
      <c r="C13" s="1">
        <v>0</v>
      </c>
      <c r="D13" s="1">
        <v>0</v>
      </c>
      <c r="E13" s="1">
        <v>0</v>
      </c>
    </row>
    <row r="14" spans="1:5" x14ac:dyDescent="0.25">
      <c r="A14" t="s">
        <v>101</v>
      </c>
      <c r="B14" s="1">
        <v>0</v>
      </c>
      <c r="C14" s="1">
        <v>900</v>
      </c>
      <c r="D14" s="1">
        <v>0</v>
      </c>
      <c r="E14" s="1">
        <v>0</v>
      </c>
    </row>
    <row r="15" spans="1:5" x14ac:dyDescent="0.25">
      <c r="A15" t="s">
        <v>114</v>
      </c>
      <c r="B15" s="1">
        <v>66800</v>
      </c>
      <c r="C15" s="1">
        <v>0</v>
      </c>
      <c r="D15" s="1">
        <v>0</v>
      </c>
      <c r="E15" s="1">
        <v>0</v>
      </c>
    </row>
    <row r="16" spans="1:5" x14ac:dyDescent="0.25">
      <c r="A16" t="s">
        <v>127</v>
      </c>
      <c r="B16" s="1">
        <v>0</v>
      </c>
      <c r="C16" s="1">
        <v>0</v>
      </c>
      <c r="D16" s="1">
        <v>0</v>
      </c>
      <c r="E16" s="1">
        <v>7700</v>
      </c>
    </row>
    <row r="17" spans="1:5" x14ac:dyDescent="0.25">
      <c r="A17" t="s">
        <v>144</v>
      </c>
      <c r="B17" s="1">
        <v>146500</v>
      </c>
      <c r="C17" s="1">
        <v>0</v>
      </c>
      <c r="D17" s="1">
        <v>0</v>
      </c>
      <c r="E17" s="1">
        <v>0</v>
      </c>
    </row>
    <row r="18" spans="1:5" x14ac:dyDescent="0.25">
      <c r="A18" t="s">
        <v>156</v>
      </c>
      <c r="B18" s="1">
        <v>54400</v>
      </c>
      <c r="C18" s="1">
        <v>0</v>
      </c>
      <c r="D18" s="1">
        <v>1600</v>
      </c>
      <c r="E18" s="1">
        <v>0</v>
      </c>
    </row>
    <row r="19" spans="1:5" x14ac:dyDescent="0.25">
      <c r="A19" t="s">
        <v>196</v>
      </c>
      <c r="B19" s="1">
        <v>0</v>
      </c>
      <c r="C19" s="1">
        <v>0</v>
      </c>
      <c r="D19" s="1">
        <v>57400</v>
      </c>
      <c r="E19" s="1">
        <v>0</v>
      </c>
    </row>
    <row r="20" spans="1:5" x14ac:dyDescent="0.25">
      <c r="A20" t="s">
        <v>227</v>
      </c>
      <c r="B20" s="1">
        <v>0</v>
      </c>
      <c r="C20" s="1">
        <v>5100</v>
      </c>
      <c r="D20" s="1">
        <v>0</v>
      </c>
      <c r="E20" s="1">
        <v>0</v>
      </c>
    </row>
    <row r="21" spans="1:5" x14ac:dyDescent="0.25">
      <c r="A21" t="s">
        <v>240</v>
      </c>
      <c r="B21" s="1">
        <v>811200</v>
      </c>
      <c r="C21" s="1">
        <v>0</v>
      </c>
      <c r="D21" s="1">
        <v>0</v>
      </c>
      <c r="E21" s="1">
        <v>0</v>
      </c>
    </row>
    <row r="22" spans="1:5" x14ac:dyDescent="0.25">
      <c r="A22" t="s">
        <v>246</v>
      </c>
      <c r="B22" s="1">
        <v>0</v>
      </c>
      <c r="C22" s="1">
        <v>0</v>
      </c>
      <c r="D22" s="1">
        <v>20200</v>
      </c>
      <c r="E22" s="1">
        <v>0</v>
      </c>
    </row>
    <row r="23" spans="1:5" x14ac:dyDescent="0.25">
      <c r="A23" t="s">
        <v>264</v>
      </c>
      <c r="B23" s="1">
        <v>77600</v>
      </c>
      <c r="C23" s="1">
        <v>0</v>
      </c>
      <c r="D23" s="1">
        <v>0</v>
      </c>
      <c r="E23" s="1">
        <v>0</v>
      </c>
    </row>
    <row r="24" spans="1:5" x14ac:dyDescent="0.25">
      <c r="A24" t="s">
        <v>271</v>
      </c>
      <c r="B24" s="1">
        <v>408200</v>
      </c>
      <c r="C24" s="1">
        <v>0</v>
      </c>
      <c r="D24" s="1">
        <v>0</v>
      </c>
      <c r="E24" s="1">
        <v>0</v>
      </c>
    </row>
    <row r="25" spans="1:5" x14ac:dyDescent="0.25">
      <c r="A25" t="s">
        <v>281</v>
      </c>
      <c r="B25" s="1">
        <v>21793100</v>
      </c>
      <c r="C25" s="1">
        <v>634100</v>
      </c>
      <c r="D25" s="1">
        <v>0</v>
      </c>
      <c r="E25" s="1">
        <v>0</v>
      </c>
    </row>
    <row r="26" spans="1:5" x14ac:dyDescent="0.25">
      <c r="A26" t="s">
        <v>319</v>
      </c>
      <c r="B26" s="1">
        <v>110800</v>
      </c>
      <c r="C26" s="1">
        <v>0</v>
      </c>
      <c r="D26" s="1">
        <v>0</v>
      </c>
      <c r="E26" s="1">
        <v>0</v>
      </c>
    </row>
    <row r="27" spans="1:5" x14ac:dyDescent="0.25">
      <c r="A27" t="s">
        <v>335</v>
      </c>
      <c r="B27" s="1">
        <v>31600</v>
      </c>
      <c r="C27" s="1">
        <v>0</v>
      </c>
      <c r="D27" s="1">
        <v>0</v>
      </c>
      <c r="E27" s="1">
        <v>0</v>
      </c>
    </row>
    <row r="28" spans="1:5" x14ac:dyDescent="0.25">
      <c r="A28" t="s">
        <v>338</v>
      </c>
      <c r="B28" s="1">
        <v>449200</v>
      </c>
      <c r="C28" s="1">
        <v>0</v>
      </c>
      <c r="D28" s="1">
        <v>0</v>
      </c>
      <c r="E28" s="1">
        <v>0</v>
      </c>
    </row>
    <row r="29" spans="1:5" x14ac:dyDescent="0.25">
      <c r="A29" t="s">
        <v>340</v>
      </c>
      <c r="B29" s="1">
        <v>0</v>
      </c>
      <c r="C29" s="1">
        <v>13800</v>
      </c>
      <c r="D29" s="1">
        <v>0</v>
      </c>
      <c r="E29" s="1">
        <v>0</v>
      </c>
    </row>
    <row r="30" spans="1:5" x14ac:dyDescent="0.25">
      <c r="A30" t="s">
        <v>347</v>
      </c>
      <c r="B30" s="1">
        <v>84800</v>
      </c>
      <c r="C30" s="1">
        <v>0</v>
      </c>
      <c r="D30" s="1">
        <v>0</v>
      </c>
      <c r="E30" s="1">
        <v>0</v>
      </c>
    </row>
    <row r="31" spans="1:5" x14ac:dyDescent="0.25">
      <c r="A31" t="s">
        <v>353</v>
      </c>
      <c r="B31" s="1">
        <v>0</v>
      </c>
      <c r="C31" s="1">
        <v>0</v>
      </c>
      <c r="D31" s="1">
        <v>3400</v>
      </c>
      <c r="E31" s="1">
        <v>0</v>
      </c>
    </row>
    <row r="32" spans="1:5" x14ac:dyDescent="0.25">
      <c r="A32" t="s">
        <v>376</v>
      </c>
      <c r="B32" s="1">
        <v>89000</v>
      </c>
      <c r="C32" s="1">
        <v>0</v>
      </c>
      <c r="D32" s="1">
        <v>0</v>
      </c>
      <c r="E32" s="1">
        <v>0</v>
      </c>
    </row>
    <row r="33" spans="1:5" x14ac:dyDescent="0.25">
      <c r="A33" t="s">
        <v>381</v>
      </c>
      <c r="B33" s="1">
        <v>20400</v>
      </c>
      <c r="C33" s="1">
        <v>0</v>
      </c>
      <c r="D33" s="1">
        <v>0</v>
      </c>
      <c r="E33" s="1">
        <v>0</v>
      </c>
    </row>
    <row r="34" spans="1:5" x14ac:dyDescent="0.25">
      <c r="A34" t="s">
        <v>388</v>
      </c>
      <c r="B34" s="1">
        <v>71200</v>
      </c>
      <c r="C34" s="1">
        <v>0</v>
      </c>
      <c r="D34" s="1">
        <v>0</v>
      </c>
      <c r="E34" s="1">
        <v>0</v>
      </c>
    </row>
    <row r="35" spans="1:5" x14ac:dyDescent="0.25">
      <c r="A35" t="s">
        <v>391</v>
      </c>
      <c r="B35" s="1">
        <v>134500</v>
      </c>
      <c r="C35" s="1">
        <v>0</v>
      </c>
      <c r="D35" s="1">
        <v>0</v>
      </c>
      <c r="E35" s="1">
        <v>0</v>
      </c>
    </row>
    <row r="36" spans="1:5" x14ac:dyDescent="0.25">
      <c r="A36" t="s">
        <v>393</v>
      </c>
      <c r="B36" s="1">
        <v>4244400</v>
      </c>
      <c r="C36" s="1">
        <v>0</v>
      </c>
      <c r="D36" s="1">
        <v>0</v>
      </c>
      <c r="E36" s="1">
        <v>0</v>
      </c>
    </row>
    <row r="37" spans="1:5" x14ac:dyDescent="0.25">
      <c r="A37" t="s">
        <v>394</v>
      </c>
      <c r="B37" s="1">
        <v>0</v>
      </c>
      <c r="C37" s="1">
        <v>0</v>
      </c>
      <c r="D37" s="1">
        <v>0</v>
      </c>
      <c r="E37" s="1">
        <v>800</v>
      </c>
    </row>
    <row r="38" spans="1:5" x14ac:dyDescent="0.25">
      <c r="A38" t="s">
        <v>406</v>
      </c>
      <c r="B38" s="1">
        <v>609000</v>
      </c>
      <c r="C38" s="1">
        <v>0</v>
      </c>
      <c r="D38" s="1">
        <v>0</v>
      </c>
      <c r="E38" s="1">
        <v>0</v>
      </c>
    </row>
    <row r="39" spans="1:5" x14ac:dyDescent="0.25">
      <c r="A39" t="s">
        <v>411</v>
      </c>
      <c r="B39" s="1">
        <v>41200</v>
      </c>
      <c r="C39" s="1">
        <v>0</v>
      </c>
      <c r="D39" s="1">
        <v>0</v>
      </c>
      <c r="E39" s="1">
        <v>0</v>
      </c>
    </row>
    <row r="40" spans="1:5" x14ac:dyDescent="0.25">
      <c r="A40" t="s">
        <v>418</v>
      </c>
      <c r="B40" s="1">
        <v>239700</v>
      </c>
      <c r="C40" s="1">
        <v>0</v>
      </c>
      <c r="D40" s="1">
        <v>0</v>
      </c>
      <c r="E40" s="1">
        <v>0</v>
      </c>
    </row>
    <row r="41" spans="1:5" x14ac:dyDescent="0.25">
      <c r="A41" t="s">
        <v>420</v>
      </c>
      <c r="B41" s="1">
        <v>148300</v>
      </c>
      <c r="C41" s="1">
        <v>0</v>
      </c>
      <c r="D41" s="1">
        <v>0</v>
      </c>
      <c r="E41" s="1">
        <v>0</v>
      </c>
    </row>
    <row r="42" spans="1:5" x14ac:dyDescent="0.25">
      <c r="A42" t="s">
        <v>431</v>
      </c>
      <c r="B42" s="1">
        <v>1221100</v>
      </c>
      <c r="C42" s="1">
        <v>0</v>
      </c>
      <c r="D42" s="1">
        <v>0</v>
      </c>
      <c r="E42" s="1">
        <v>0</v>
      </c>
    </row>
    <row r="43" spans="1:5" x14ac:dyDescent="0.25">
      <c r="A43" t="s">
        <v>436</v>
      </c>
      <c r="B43" s="1">
        <v>0</v>
      </c>
      <c r="C43" s="1">
        <v>0</v>
      </c>
      <c r="D43" s="1">
        <v>4900</v>
      </c>
      <c r="E43" s="1">
        <v>0</v>
      </c>
    </row>
    <row r="44" spans="1:5" x14ac:dyDescent="0.25">
      <c r="A44" t="s">
        <v>446</v>
      </c>
      <c r="B44" s="1">
        <v>49400</v>
      </c>
      <c r="C44" s="1">
        <v>0</v>
      </c>
      <c r="D44" s="1">
        <v>0</v>
      </c>
      <c r="E44" s="1">
        <v>0</v>
      </c>
    </row>
    <row r="45" spans="1:5" x14ac:dyDescent="0.25">
      <c r="A45" t="s">
        <v>447</v>
      </c>
      <c r="B45" s="1">
        <v>367400</v>
      </c>
      <c r="C45" s="1">
        <v>0</v>
      </c>
      <c r="D45" s="1">
        <v>0</v>
      </c>
      <c r="E45" s="1">
        <v>0</v>
      </c>
    </row>
    <row r="46" spans="1:5" x14ac:dyDescent="0.25">
      <c r="A46" t="s">
        <v>451</v>
      </c>
      <c r="B46" s="1">
        <v>73600</v>
      </c>
      <c r="C46" s="1">
        <v>0</v>
      </c>
      <c r="D46" s="1">
        <v>0</v>
      </c>
      <c r="E46" s="1">
        <v>0</v>
      </c>
    </row>
    <row r="47" spans="1:5" x14ac:dyDescent="0.25">
      <c r="A47" t="s">
        <v>460</v>
      </c>
      <c r="B47" s="1">
        <v>0</v>
      </c>
      <c r="C47" s="1">
        <v>0</v>
      </c>
      <c r="D47" s="1">
        <v>3000</v>
      </c>
      <c r="E47" s="1">
        <v>0</v>
      </c>
    </row>
    <row r="48" spans="1:5" x14ac:dyDescent="0.25">
      <c r="A48" t="s">
        <v>461</v>
      </c>
      <c r="B48" s="1">
        <v>0</v>
      </c>
      <c r="C48" s="1">
        <v>1400</v>
      </c>
      <c r="D48" s="1">
        <v>0</v>
      </c>
      <c r="E48" s="1">
        <v>0</v>
      </c>
    </row>
    <row r="49" spans="1:5" x14ac:dyDescent="0.25">
      <c r="A49" t="s">
        <v>464</v>
      </c>
      <c r="B49" s="1">
        <v>455300</v>
      </c>
      <c r="C49" s="1">
        <v>0</v>
      </c>
      <c r="D49" s="1">
        <v>0</v>
      </c>
      <c r="E49" s="1">
        <v>0</v>
      </c>
    </row>
    <row r="50" spans="1:5" x14ac:dyDescent="0.25">
      <c r="A50" t="s">
        <v>492</v>
      </c>
      <c r="B50" s="1">
        <v>0</v>
      </c>
      <c r="C50" s="1">
        <v>0</v>
      </c>
      <c r="D50" s="1">
        <v>0</v>
      </c>
      <c r="E50" s="1">
        <v>24400</v>
      </c>
    </row>
    <row r="51" spans="1:5" x14ac:dyDescent="0.25">
      <c r="A51" t="s">
        <v>496</v>
      </c>
      <c r="B51" s="1">
        <v>2790200</v>
      </c>
      <c r="C51" s="1">
        <v>0</v>
      </c>
      <c r="D51" s="1">
        <v>0</v>
      </c>
      <c r="E51" s="1"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8"/>
  <sheetViews>
    <sheetView tabSelected="1" zoomScale="85" zoomScaleNormal="70" workbookViewId="0">
      <selection activeCell="H55" sqref="H55"/>
    </sheetView>
  </sheetViews>
  <sheetFormatPr defaultRowHeight="13.2" x14ac:dyDescent="0.25"/>
  <cols>
    <col min="1" max="1" width="6.5546875" customWidth="1"/>
    <col min="2" max="2" width="3" customWidth="1"/>
    <col min="3" max="3" width="10.33203125" customWidth="1"/>
    <col min="4" max="4" width="11.5546875" bestFit="1" customWidth="1"/>
    <col min="5" max="5" width="11.33203125" bestFit="1" customWidth="1"/>
    <col min="6" max="6" width="3" customWidth="1"/>
    <col min="7" max="7" width="10.33203125" customWidth="1"/>
    <col min="8" max="8" width="12.88671875" bestFit="1" customWidth="1"/>
    <col min="9" max="9" width="11.5546875" bestFit="1" customWidth="1"/>
    <col min="10" max="10" width="3" customWidth="1"/>
    <col min="11" max="11" width="10.33203125" customWidth="1"/>
    <col min="12" max="13" width="11.5546875" bestFit="1" customWidth="1"/>
  </cols>
  <sheetData>
    <row r="1" spans="1:13" x14ac:dyDescent="0.25">
      <c r="A1" s="3" t="s">
        <v>503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11">
        <v>2007</v>
      </c>
      <c r="D3" s="11"/>
      <c r="E3" s="11"/>
      <c r="G3" s="11">
        <v>2008</v>
      </c>
      <c r="H3" s="11"/>
      <c r="I3" s="11"/>
      <c r="K3" s="11">
        <v>2009</v>
      </c>
      <c r="L3" s="11"/>
      <c r="M3" s="11"/>
    </row>
    <row r="4" spans="1:13" x14ac:dyDescent="0.25">
      <c r="C4" s="12" t="s">
        <v>505</v>
      </c>
      <c r="D4" s="12"/>
      <c r="E4" s="4" t="s">
        <v>504</v>
      </c>
      <c r="G4" s="7" t="s">
        <v>505</v>
      </c>
      <c r="H4" s="7"/>
      <c r="I4" s="4" t="s">
        <v>504</v>
      </c>
      <c r="K4" s="7" t="s">
        <v>505</v>
      </c>
      <c r="L4" s="7"/>
      <c r="M4" s="4" t="s">
        <v>504</v>
      </c>
    </row>
    <row r="5" spans="1:13" x14ac:dyDescent="0.25">
      <c r="A5" s="6" t="s">
        <v>507</v>
      </c>
      <c r="C5" s="5" t="s">
        <v>501</v>
      </c>
      <c r="D5" s="5" t="s">
        <v>506</v>
      </c>
      <c r="E5" s="5" t="s">
        <v>506</v>
      </c>
      <c r="G5" s="5" t="s">
        <v>501</v>
      </c>
      <c r="H5" s="5" t="s">
        <v>506</v>
      </c>
      <c r="I5" s="5" t="s">
        <v>506</v>
      </c>
      <c r="K5" s="5" t="s">
        <v>501</v>
      </c>
      <c r="L5" s="5" t="s">
        <v>506</v>
      </c>
      <c r="M5" s="5" t="s">
        <v>506</v>
      </c>
    </row>
    <row r="6" spans="1:13" x14ac:dyDescent="0.25">
      <c r="A6" t="s">
        <v>11</v>
      </c>
      <c r="C6">
        <f>SUM(IF('Investment Yield Calculation'!$A6 = 'ABC  Company Holdings'!$A4,'ABC  Company Holdings'!$B4:$C4,0))</f>
        <v>275800</v>
      </c>
      <c r="D6">
        <f>VLOOKUP($A6,'S&amp;P 500'!$A$2:$I$502,2,FALSE)</f>
        <v>11.11</v>
      </c>
      <c r="E6">
        <f>VLOOKUP($A6,'S&amp;P 500'!$A$2:$I$502,3,FALSE)</f>
        <v>11.84</v>
      </c>
      <c r="G6">
        <f>SUM(IF('Investment Yield Calculation'!$A6 = 'ABC  Company Holdings'!$A4,'ABC  Company Holdings'!$B4:$D4,0))</f>
        <v>275800</v>
      </c>
      <c r="H6">
        <f>VLOOKUP($A6,'S&amp;P 500'!$A$2:$I$502,3,FALSE)</f>
        <v>11.84</v>
      </c>
      <c r="I6">
        <f>VLOOKUP($A6,'S&amp;P 500'!$A$2:$I$502,4,FALSE)</f>
        <v>12.62</v>
      </c>
      <c r="K6">
        <f>SUM(IF('Investment Yield Calculation'!$A6 = 'ABC  Company Holdings'!$A4,'ABC  Company Holdings'!$B4:$E4,0))</f>
        <v>275800</v>
      </c>
      <c r="L6">
        <f>VLOOKUP($A6,'S&amp;P 500'!$A$2:$I$502,4,FALSE)</f>
        <v>12.62</v>
      </c>
      <c r="M6">
        <f>VLOOKUP($A6,'S&amp;P 500'!$A$2:$I$502,5,FALSE)</f>
        <v>13.34</v>
      </c>
    </row>
    <row r="7" spans="1:13" x14ac:dyDescent="0.25">
      <c r="A7" t="s">
        <v>13</v>
      </c>
      <c r="C7">
        <f>SUM(IF('Investment Yield Calculation'!$A7 = 'ABC  Company Holdings'!$A5,'ABC  Company Holdings'!$B5:$C5,0))</f>
        <v>193800</v>
      </c>
      <c r="D7">
        <f>VLOOKUP($A7,'S&amp;P 500'!$A$2:$I$502,2,FALSE)</f>
        <v>27.8</v>
      </c>
      <c r="E7">
        <f>VLOOKUP($A7,'S&amp;P 500'!$A$2:$I$502,3,FALSE)</f>
        <v>30.34</v>
      </c>
      <c r="G7">
        <f>SUM(IF('Investment Yield Calculation'!$A7 = 'ABC  Company Holdings'!$A5,'ABC  Company Holdings'!$B5:$D5,0))</f>
        <v>193800</v>
      </c>
      <c r="H7">
        <f>VLOOKUP($A7,'S&amp;P 500'!$A$2:$I$502,3,FALSE)</f>
        <v>30.34</v>
      </c>
      <c r="I7">
        <f>VLOOKUP($A7,'S&amp;P 500'!$A$2:$I$502,4,FALSE)</f>
        <v>32.93</v>
      </c>
      <c r="K7">
        <f>SUM(IF('Investment Yield Calculation'!$A7 = 'ABC  Company Holdings'!$A5,'ABC  Company Holdings'!$B5:$E5,0))</f>
        <v>193800</v>
      </c>
      <c r="L7">
        <f>VLOOKUP($A7,'S&amp;P 500'!$A$2:$I$502,4,FALSE)</f>
        <v>32.93</v>
      </c>
      <c r="M7">
        <f>VLOOKUP($A7,'S&amp;P 500'!$A$2:$I$502,5,FALSE)</f>
        <v>35.950000000000003</v>
      </c>
    </row>
    <row r="8" spans="1:13" x14ac:dyDescent="0.25">
      <c r="A8" t="s">
        <v>17</v>
      </c>
      <c r="C8">
        <f>SUM(IF('Investment Yield Calculation'!$A8 = 'ABC  Company Holdings'!$A6,'ABC  Company Holdings'!$B6:$C6,0))</f>
        <v>81500</v>
      </c>
      <c r="D8">
        <f>VLOOKUP($A8,'S&amp;P 500'!$A$2:$I$502,2,FALSE)</f>
        <v>35.979999999999997</v>
      </c>
      <c r="E8">
        <f>VLOOKUP($A8,'S&amp;P 500'!$A$2:$I$502,3,FALSE)</f>
        <v>36.94</v>
      </c>
      <c r="G8">
        <f>SUM(IF('Investment Yield Calculation'!$A8 = 'ABC  Company Holdings'!$A6,'ABC  Company Holdings'!$B6:$D6,0))</f>
        <v>81500</v>
      </c>
      <c r="H8">
        <f>VLOOKUP($A8,'S&amp;P 500'!$A$2:$I$502,3,FALSE)</f>
        <v>36.94</v>
      </c>
      <c r="I8">
        <f>VLOOKUP($A8,'S&amp;P 500'!$A$2:$I$502,4,FALSE)</f>
        <v>38.01</v>
      </c>
      <c r="K8">
        <f>SUM(IF('Investment Yield Calculation'!$A8 = 'ABC  Company Holdings'!$A6,'ABC  Company Holdings'!$B6:$E6,0))</f>
        <v>81500</v>
      </c>
      <c r="L8">
        <f>VLOOKUP($A8,'S&amp;P 500'!$A$2:$I$502,4,FALSE)</f>
        <v>38.01</v>
      </c>
      <c r="M8">
        <f>VLOOKUP($A8,'S&amp;P 500'!$A$2:$I$502,5,FALSE)</f>
        <v>39.33</v>
      </c>
    </row>
    <row r="9" spans="1:13" x14ac:dyDescent="0.25">
      <c r="A9" t="s">
        <v>24</v>
      </c>
      <c r="C9">
        <f>SUM(IF('Investment Yield Calculation'!$A9 = 'ABC  Company Holdings'!$A7,'ABC  Company Holdings'!$B7:$C7,0))</f>
        <v>133600</v>
      </c>
      <c r="D9">
        <f>VLOOKUP($A9,'S&amp;P 500'!$A$2:$I$502,2,FALSE)</f>
        <v>53.12</v>
      </c>
      <c r="E9">
        <f>VLOOKUP($A9,'S&amp;P 500'!$A$2:$I$502,3,FALSE)</f>
        <v>56.03</v>
      </c>
      <c r="G9">
        <f>SUM(IF('Investment Yield Calculation'!$A9 = 'ABC  Company Holdings'!$A7,'ABC  Company Holdings'!$B7:$D7,0))</f>
        <v>133600</v>
      </c>
      <c r="H9">
        <f>VLOOKUP($A9,'S&amp;P 500'!$A$2:$I$502,3,FALSE)</f>
        <v>56.03</v>
      </c>
      <c r="I9">
        <f>VLOOKUP($A9,'S&amp;P 500'!$A$2:$I$502,4,FALSE)</f>
        <v>58.25</v>
      </c>
      <c r="K9">
        <f>SUM(IF('Investment Yield Calculation'!$A9 = 'ABC  Company Holdings'!$A7,'ABC  Company Holdings'!$B7:$E7,0))</f>
        <v>133600</v>
      </c>
      <c r="L9">
        <f>VLOOKUP($A9,'S&amp;P 500'!$A$2:$I$502,4,FALSE)</f>
        <v>58.25</v>
      </c>
      <c r="M9">
        <f>VLOOKUP($A9,'S&amp;P 500'!$A$2:$I$502,5,FALSE)</f>
        <v>60.21</v>
      </c>
    </row>
    <row r="10" spans="1:13" x14ac:dyDescent="0.25">
      <c r="A10" t="s">
        <v>25</v>
      </c>
      <c r="C10">
        <f>SUM(IF('Investment Yield Calculation'!$A10 = 'ABC  Company Holdings'!$A8,'ABC  Company Holdings'!$B8:$C8,0))</f>
        <v>749400</v>
      </c>
      <c r="D10">
        <f>VLOOKUP($A10,'S&amp;P 500'!$A$2:$I$502,2,FALSE)</f>
        <v>13.97</v>
      </c>
      <c r="E10">
        <f>VLOOKUP($A10,'S&amp;P 500'!$A$2:$I$502,3,FALSE)</f>
        <v>14.72</v>
      </c>
      <c r="G10">
        <f>SUM(IF('Investment Yield Calculation'!$A10 = 'ABC  Company Holdings'!$A8,'ABC  Company Holdings'!$B8:$D8,0))</f>
        <v>749400</v>
      </c>
      <c r="H10">
        <f>VLOOKUP($A10,'S&amp;P 500'!$A$2:$I$502,3,FALSE)</f>
        <v>14.72</v>
      </c>
      <c r="I10">
        <f>VLOOKUP($A10,'S&amp;P 500'!$A$2:$I$502,4,FALSE)</f>
        <v>15.6</v>
      </c>
      <c r="K10">
        <f>SUM(IF('Investment Yield Calculation'!$A10 = 'ABC  Company Holdings'!$A8,'ABC  Company Holdings'!$B8:$E8,0))</f>
        <v>749400</v>
      </c>
      <c r="L10">
        <f>VLOOKUP($A10,'S&amp;P 500'!$A$2:$I$502,4,FALSE)</f>
        <v>15.6</v>
      </c>
      <c r="M10">
        <f>VLOOKUP($A10,'S&amp;P 500'!$A$2:$I$502,5,FALSE)</f>
        <v>16.78</v>
      </c>
    </row>
    <row r="11" spans="1:13" x14ac:dyDescent="0.25">
      <c r="A11" t="s">
        <v>26</v>
      </c>
      <c r="C11">
        <f>SUM(IF('Investment Yield Calculation'!$A11 = 'ABC  Company Holdings'!$A9,'ABC  Company Holdings'!$B9:$C9,0))</f>
        <v>3817500</v>
      </c>
      <c r="D11">
        <f>VLOOKUP($A11,'S&amp;P 500'!$A$2:$I$502,2,FALSE)</f>
        <v>10.53</v>
      </c>
      <c r="E11">
        <f>VLOOKUP($A11,'S&amp;P 500'!$A$2:$I$502,3,FALSE)</f>
        <v>11.99</v>
      </c>
      <c r="G11">
        <f>SUM(IF('Investment Yield Calculation'!$A11 = 'ABC  Company Holdings'!$A9,'ABC  Company Holdings'!$B9:$D9,0))</f>
        <v>3817500</v>
      </c>
      <c r="H11">
        <f>VLOOKUP($A11,'S&amp;P 500'!$A$2:$I$502,3,FALSE)</f>
        <v>11.99</v>
      </c>
      <c r="I11">
        <f>VLOOKUP($A11,'S&amp;P 500'!$A$2:$I$502,4,FALSE)</f>
        <v>13.52</v>
      </c>
      <c r="K11">
        <f>SUM(IF('Investment Yield Calculation'!$A11 = 'ABC  Company Holdings'!$A9,'ABC  Company Holdings'!$B9:$E9,0))</f>
        <v>3817500</v>
      </c>
      <c r="L11">
        <f>VLOOKUP($A11,'S&amp;P 500'!$A$2:$I$502,4,FALSE)</f>
        <v>13.52</v>
      </c>
      <c r="M11">
        <f>VLOOKUP($A11,'S&amp;P 500'!$A$2:$I$502,5,FALSE)</f>
        <v>15.15</v>
      </c>
    </row>
    <row r="12" spans="1:13" x14ac:dyDescent="0.25">
      <c r="A12" t="s">
        <v>27</v>
      </c>
      <c r="C12">
        <f>SUM(IF('Investment Yield Calculation'!$A12 = 'ABC  Company Holdings'!$A10,'ABC  Company Holdings'!$B10:$C10,0))</f>
        <v>100500</v>
      </c>
      <c r="D12">
        <f>VLOOKUP($A12,'S&amp;P 500'!$A$2:$I$502,2,FALSE)</f>
        <v>24.3</v>
      </c>
      <c r="E12">
        <f>VLOOKUP($A12,'S&amp;P 500'!$A$2:$I$502,3,FALSE)</f>
        <v>23.03</v>
      </c>
      <c r="G12">
        <f>SUM(IF('Investment Yield Calculation'!$A12 = 'ABC  Company Holdings'!$A10,'ABC  Company Holdings'!$B10:$D10,0))</f>
        <v>100500</v>
      </c>
      <c r="H12">
        <f>VLOOKUP($A12,'S&amp;P 500'!$A$2:$I$502,3,FALSE)</f>
        <v>23.03</v>
      </c>
      <c r="I12">
        <f>VLOOKUP($A12,'S&amp;P 500'!$A$2:$I$502,4,FALSE)</f>
        <v>22.09</v>
      </c>
      <c r="K12">
        <f>SUM(IF('Investment Yield Calculation'!$A12 = 'ABC  Company Holdings'!$A10,'ABC  Company Holdings'!$B10:$E10,0))</f>
        <v>100500</v>
      </c>
      <c r="L12">
        <f>VLOOKUP($A12,'S&amp;P 500'!$A$2:$I$502,4,FALSE)</f>
        <v>22.09</v>
      </c>
      <c r="M12">
        <f>VLOOKUP($A12,'S&amp;P 500'!$A$2:$I$502,5,FALSE)</f>
        <v>21.44</v>
      </c>
    </row>
    <row r="13" spans="1:13" x14ac:dyDescent="0.25">
      <c r="A13" t="s">
        <v>32</v>
      </c>
      <c r="C13">
        <f>SUM(IF('Investment Yield Calculation'!$A13 = 'ABC  Company Holdings'!$A11,'ABC  Company Holdings'!$B11:$C11,0))</f>
        <v>53400</v>
      </c>
      <c r="D13">
        <f>VLOOKUP($A13,'S&amp;P 500'!$A$2:$I$502,2,FALSE)</f>
        <v>29.71</v>
      </c>
      <c r="E13">
        <f>VLOOKUP($A13,'S&amp;P 500'!$A$2:$I$502,3,FALSE)</f>
        <v>30.95</v>
      </c>
      <c r="G13">
        <f>SUM(IF('Investment Yield Calculation'!$A13 = 'ABC  Company Holdings'!$A11,'ABC  Company Holdings'!$B11:$D11,0))</f>
        <v>53400</v>
      </c>
      <c r="H13">
        <f>VLOOKUP($A13,'S&amp;P 500'!$A$2:$I$502,3,FALSE)</f>
        <v>30.95</v>
      </c>
      <c r="I13">
        <f>VLOOKUP($A13,'S&amp;P 500'!$A$2:$I$502,4,FALSE)</f>
        <v>32.21</v>
      </c>
      <c r="K13">
        <f>SUM(IF('Investment Yield Calculation'!$A13 = 'ABC  Company Holdings'!$A11,'ABC  Company Holdings'!$B11:$E11,0))</f>
        <v>53400</v>
      </c>
      <c r="L13">
        <f>VLOOKUP($A13,'S&amp;P 500'!$A$2:$I$502,4,FALSE)</f>
        <v>32.21</v>
      </c>
      <c r="M13">
        <f>VLOOKUP($A13,'S&amp;P 500'!$A$2:$I$502,5,FALSE)</f>
        <v>33.56</v>
      </c>
    </row>
    <row r="14" spans="1:13" x14ac:dyDescent="0.25">
      <c r="A14" t="s">
        <v>72</v>
      </c>
      <c r="C14">
        <f>SUM(IF('Investment Yield Calculation'!$A14 = 'ABC  Company Holdings'!$A12,'ABC  Company Holdings'!$B12:$C12,0))</f>
        <v>31400</v>
      </c>
      <c r="D14">
        <f>VLOOKUP($A14,'S&amp;P 500'!$A$2:$I$502,2,FALSE)</f>
        <v>24.67</v>
      </c>
      <c r="E14">
        <f>VLOOKUP($A14,'S&amp;P 500'!$A$2:$I$502,3,FALSE)</f>
        <v>26.46</v>
      </c>
      <c r="G14">
        <f>SUM(IF('Investment Yield Calculation'!$A14 = 'ABC  Company Holdings'!$A12,'ABC  Company Holdings'!$B12:$D12,0))</f>
        <v>31400</v>
      </c>
      <c r="H14">
        <f>VLOOKUP($A14,'S&amp;P 500'!$A$2:$I$502,3,FALSE)</f>
        <v>26.46</v>
      </c>
      <c r="I14">
        <f>VLOOKUP($A14,'S&amp;P 500'!$A$2:$I$502,4,FALSE)</f>
        <v>28.32</v>
      </c>
      <c r="K14">
        <f>SUM(IF('Investment Yield Calculation'!$A14 = 'ABC  Company Holdings'!$A12,'ABC  Company Holdings'!$B12:$E12,0))</f>
        <v>31400</v>
      </c>
      <c r="L14">
        <f>VLOOKUP($A14,'S&amp;P 500'!$A$2:$I$502,4,FALSE)</f>
        <v>28.32</v>
      </c>
      <c r="M14">
        <f>VLOOKUP($A14,'S&amp;P 500'!$A$2:$I$502,5,FALSE)</f>
        <v>30.89</v>
      </c>
    </row>
    <row r="15" spans="1:13" x14ac:dyDescent="0.25">
      <c r="A15" t="s">
        <v>82</v>
      </c>
      <c r="C15">
        <f>SUM(IF('Investment Yield Calculation'!$A15 = 'ABC  Company Holdings'!$A13,'ABC  Company Holdings'!$B13:$C13,0))</f>
        <v>776800</v>
      </c>
      <c r="D15">
        <f>VLOOKUP($A15,'S&amp;P 500'!$A$2:$I$502,2,FALSE)</f>
        <v>44.82</v>
      </c>
      <c r="E15">
        <f>VLOOKUP($A15,'S&amp;P 500'!$A$2:$I$502,3,FALSE)</f>
        <v>46.15</v>
      </c>
      <c r="G15">
        <f>SUM(IF('Investment Yield Calculation'!$A15 = 'ABC  Company Holdings'!$A13,'ABC  Company Holdings'!$B13:$D13,0))</f>
        <v>776800</v>
      </c>
      <c r="H15">
        <f>VLOOKUP($A15,'S&amp;P 500'!$A$2:$I$502,3,FALSE)</f>
        <v>46.15</v>
      </c>
      <c r="I15">
        <f>VLOOKUP($A15,'S&amp;P 500'!$A$2:$I$502,4,FALSE)</f>
        <v>47.8</v>
      </c>
      <c r="K15">
        <f>SUM(IF('Investment Yield Calculation'!$A15 = 'ABC  Company Holdings'!$A13,'ABC  Company Holdings'!$B13:$E13,0))</f>
        <v>776800</v>
      </c>
      <c r="L15">
        <f>VLOOKUP($A15,'S&amp;P 500'!$A$2:$I$502,4,FALSE)</f>
        <v>47.8</v>
      </c>
      <c r="M15">
        <f>VLOOKUP($A15,'S&amp;P 500'!$A$2:$I$502,5,FALSE)</f>
        <v>48.72</v>
      </c>
    </row>
    <row r="16" spans="1:13" x14ac:dyDescent="0.25">
      <c r="A16" t="s">
        <v>101</v>
      </c>
      <c r="C16">
        <f>SUM(IF('Investment Yield Calculation'!$A16 = 'ABC  Company Holdings'!$A14,'ABC  Company Holdings'!$B14:$C14,0))</f>
        <v>900</v>
      </c>
      <c r="D16">
        <f>VLOOKUP($A16,'S&amp;P 500'!$A$2:$I$502,2,FALSE)</f>
        <v>36.340000000000003</v>
      </c>
      <c r="E16">
        <f>VLOOKUP($A16,'S&amp;P 500'!$A$2:$I$502,3,FALSE)</f>
        <v>38.39</v>
      </c>
      <c r="G16">
        <f>SUM(IF('Investment Yield Calculation'!$A16 = 'ABC  Company Holdings'!$A14,'ABC  Company Holdings'!$B14:$D14,0))</f>
        <v>900</v>
      </c>
      <c r="H16">
        <f>VLOOKUP($A16,'S&amp;P 500'!$A$2:$I$502,3,FALSE)</f>
        <v>38.39</v>
      </c>
      <c r="I16">
        <f>VLOOKUP($A16,'S&amp;P 500'!$A$2:$I$502,4,FALSE)</f>
        <v>40.67</v>
      </c>
      <c r="K16">
        <f>SUM(IF('Investment Yield Calculation'!$A16 = 'ABC  Company Holdings'!$A14,'ABC  Company Holdings'!$B14:$E14,0))</f>
        <v>900</v>
      </c>
      <c r="L16">
        <f>VLOOKUP($A16,'S&amp;P 500'!$A$2:$I$502,4,FALSE)</f>
        <v>40.67</v>
      </c>
      <c r="M16">
        <f>VLOOKUP($A16,'S&amp;P 500'!$A$2:$I$502,5,FALSE)</f>
        <v>43.57</v>
      </c>
    </row>
    <row r="17" spans="1:13" x14ac:dyDescent="0.25">
      <c r="A17" t="s">
        <v>114</v>
      </c>
      <c r="C17">
        <f>SUM(IF('Investment Yield Calculation'!$A17 = 'ABC  Company Holdings'!$A15,'ABC  Company Holdings'!$B15:$C15,0))</f>
        <v>66800</v>
      </c>
      <c r="D17">
        <f>VLOOKUP($A17,'S&amp;P 500'!$A$2:$I$502,2,FALSE)</f>
        <v>87.45</v>
      </c>
      <c r="E17">
        <f>VLOOKUP($A17,'S&amp;P 500'!$A$2:$I$502,3,FALSE)</f>
        <v>85.66</v>
      </c>
      <c r="G17">
        <f>SUM(IF('Investment Yield Calculation'!$A17 = 'ABC  Company Holdings'!$A15,'ABC  Company Holdings'!$B15:$D15,0))</f>
        <v>66800</v>
      </c>
      <c r="H17">
        <f>VLOOKUP($A17,'S&amp;P 500'!$A$2:$I$502,3,FALSE)</f>
        <v>85.66</v>
      </c>
      <c r="I17">
        <f>VLOOKUP($A17,'S&amp;P 500'!$A$2:$I$502,4,FALSE)</f>
        <v>83.84</v>
      </c>
      <c r="K17">
        <f>SUM(IF('Investment Yield Calculation'!$A17 = 'ABC  Company Holdings'!$A15,'ABC  Company Holdings'!$B15:$E15,0))</f>
        <v>66800</v>
      </c>
      <c r="L17">
        <f>VLOOKUP($A17,'S&amp;P 500'!$A$2:$I$502,4,FALSE)</f>
        <v>83.84</v>
      </c>
      <c r="M17">
        <f>VLOOKUP($A17,'S&amp;P 500'!$A$2:$I$502,5,FALSE)</f>
        <v>82.54</v>
      </c>
    </row>
    <row r="18" spans="1:13" x14ac:dyDescent="0.25">
      <c r="A18" t="s">
        <v>127</v>
      </c>
      <c r="C18">
        <f>SUM(IF('Investment Yield Calculation'!$A18 = 'ABC  Company Holdings'!$A16,'ABC  Company Holdings'!$B16:$C16,0))</f>
        <v>0</v>
      </c>
      <c r="D18">
        <f>VLOOKUP($A18,'S&amp;P 500'!$A$2:$I$502,2,FALSE)</f>
        <v>22.35</v>
      </c>
      <c r="E18">
        <f>VLOOKUP($A18,'S&amp;P 500'!$A$2:$I$502,3,FALSE)</f>
        <v>23.9</v>
      </c>
      <c r="G18">
        <f>SUM(IF('Investment Yield Calculation'!$A18 = 'ABC  Company Holdings'!$A16,'ABC  Company Holdings'!$B16:$D16,0))</f>
        <v>0</v>
      </c>
      <c r="H18">
        <f>VLOOKUP($A18,'S&amp;P 500'!$A$2:$I$502,3,FALSE)</f>
        <v>23.9</v>
      </c>
      <c r="I18">
        <f>VLOOKUP($A18,'S&amp;P 500'!$A$2:$I$502,4,FALSE)</f>
        <v>25.44</v>
      </c>
      <c r="K18">
        <f>SUM(IF('Investment Yield Calculation'!$A18 = 'ABC  Company Holdings'!$A16,'ABC  Company Holdings'!$B16:$E16,0))</f>
        <v>7700</v>
      </c>
      <c r="L18">
        <f>VLOOKUP($A18,'S&amp;P 500'!$A$2:$I$502,4,FALSE)</f>
        <v>25.44</v>
      </c>
      <c r="M18">
        <f>VLOOKUP($A18,'S&amp;P 500'!$A$2:$I$502,5,FALSE)</f>
        <v>27.3</v>
      </c>
    </row>
    <row r="19" spans="1:13" x14ac:dyDescent="0.25">
      <c r="A19" t="s">
        <v>144</v>
      </c>
      <c r="C19">
        <f>SUM(IF('Investment Yield Calculation'!$A19 = 'ABC  Company Holdings'!$A17,'ABC  Company Holdings'!$B17:$C17,0))</f>
        <v>146500</v>
      </c>
      <c r="D19">
        <f>VLOOKUP($A19,'S&amp;P 500'!$A$2:$I$502,2,FALSE)</f>
        <v>32.869999999999997</v>
      </c>
      <c r="E19">
        <f>VLOOKUP($A19,'S&amp;P 500'!$A$2:$I$502,3,FALSE)</f>
        <v>33.53</v>
      </c>
      <c r="G19">
        <f>SUM(IF('Investment Yield Calculation'!$A19 = 'ABC  Company Holdings'!$A17,'ABC  Company Holdings'!$B17:$D17,0))</f>
        <v>146500</v>
      </c>
      <c r="H19">
        <f>VLOOKUP($A19,'S&amp;P 500'!$A$2:$I$502,3,FALSE)</f>
        <v>33.53</v>
      </c>
      <c r="I19">
        <f>VLOOKUP($A19,'S&amp;P 500'!$A$2:$I$502,4,FALSE)</f>
        <v>34.19</v>
      </c>
      <c r="K19">
        <f>SUM(IF('Investment Yield Calculation'!$A19 = 'ABC  Company Holdings'!$A17,'ABC  Company Holdings'!$B17:$E17,0))</f>
        <v>146500</v>
      </c>
      <c r="L19">
        <f>VLOOKUP($A19,'S&amp;P 500'!$A$2:$I$502,4,FALSE)</f>
        <v>34.19</v>
      </c>
      <c r="M19">
        <f>VLOOKUP($A19,'S&amp;P 500'!$A$2:$I$502,5,FALSE)</f>
        <v>34.83</v>
      </c>
    </row>
    <row r="20" spans="1:13" x14ac:dyDescent="0.25">
      <c r="A20" t="s">
        <v>156</v>
      </c>
      <c r="C20">
        <f>SUM(IF('Investment Yield Calculation'!$A20 = 'ABC  Company Holdings'!$A18,'ABC  Company Holdings'!$B18:$C18,0))</f>
        <v>54400</v>
      </c>
      <c r="D20">
        <f>VLOOKUP($A20,'S&amp;P 500'!$A$2:$I$502,2,FALSE)</f>
        <v>34.229999999999997</v>
      </c>
      <c r="E20">
        <f>VLOOKUP($A20,'S&amp;P 500'!$A$2:$I$502,3,FALSE)</f>
        <v>34.74</v>
      </c>
      <c r="G20">
        <f>SUM(IF('Investment Yield Calculation'!$A20 = 'ABC  Company Holdings'!$A18,'ABC  Company Holdings'!$B18:$D18,0))</f>
        <v>56000</v>
      </c>
      <c r="H20">
        <f>VLOOKUP($A20,'S&amp;P 500'!$A$2:$I$502,3,FALSE)</f>
        <v>34.74</v>
      </c>
      <c r="I20">
        <f>VLOOKUP($A20,'S&amp;P 500'!$A$2:$I$502,4,FALSE)</f>
        <v>35.369999999999997</v>
      </c>
      <c r="K20">
        <f>SUM(IF('Investment Yield Calculation'!$A20 = 'ABC  Company Holdings'!$A18,'ABC  Company Holdings'!$B18:$E18,0))</f>
        <v>56000</v>
      </c>
      <c r="L20">
        <f>VLOOKUP($A20,'S&amp;P 500'!$A$2:$I$502,4,FALSE)</f>
        <v>35.369999999999997</v>
      </c>
      <c r="M20">
        <f>VLOOKUP($A20,'S&amp;P 500'!$A$2:$I$502,5,FALSE)</f>
        <v>36.18</v>
      </c>
    </row>
    <row r="21" spans="1:13" x14ac:dyDescent="0.25">
      <c r="A21" t="s">
        <v>196</v>
      </c>
      <c r="C21">
        <f>SUM(IF('Investment Yield Calculation'!$A21 = 'ABC  Company Holdings'!$A19,'ABC  Company Holdings'!$B19:$C19,0))</f>
        <v>0</v>
      </c>
      <c r="D21">
        <f>VLOOKUP($A21,'S&amp;P 500'!$A$2:$I$502,2,FALSE)</f>
        <v>31.88</v>
      </c>
      <c r="E21">
        <f>VLOOKUP($A21,'S&amp;P 500'!$A$2:$I$502,3,FALSE)</f>
        <v>33.090000000000003</v>
      </c>
      <c r="G21">
        <f>SUM(IF('Investment Yield Calculation'!$A21 = 'ABC  Company Holdings'!$A19,'ABC  Company Holdings'!$B19:$D19,0))</f>
        <v>57400</v>
      </c>
      <c r="H21">
        <f>VLOOKUP($A21,'S&amp;P 500'!$A$2:$I$502,3,FALSE)</f>
        <v>33.090000000000003</v>
      </c>
      <c r="I21">
        <f>VLOOKUP($A21,'S&amp;P 500'!$A$2:$I$502,4,FALSE)</f>
        <v>34.020000000000003</v>
      </c>
      <c r="K21">
        <f>SUM(IF('Investment Yield Calculation'!$A21 = 'ABC  Company Holdings'!$A19,'ABC  Company Holdings'!$B19:$E19,0))</f>
        <v>57400</v>
      </c>
      <c r="L21">
        <f>VLOOKUP($A21,'S&amp;P 500'!$A$2:$I$502,4,FALSE)</f>
        <v>34.020000000000003</v>
      </c>
      <c r="M21">
        <f>VLOOKUP($A21,'S&amp;P 500'!$A$2:$I$502,5,FALSE)</f>
        <v>34.58</v>
      </c>
    </row>
    <row r="22" spans="1:13" x14ac:dyDescent="0.25">
      <c r="A22" t="s">
        <v>227</v>
      </c>
      <c r="C22">
        <f>SUM(IF('Investment Yield Calculation'!$A22 = 'ABC  Company Holdings'!$A20,'ABC  Company Holdings'!$B20:$C20,0))</f>
        <v>5100</v>
      </c>
      <c r="D22">
        <f>VLOOKUP($A22,'S&amp;P 500'!$A$2:$I$502,2,FALSE)</f>
        <v>14.51</v>
      </c>
      <c r="E22">
        <f>VLOOKUP($A22,'S&amp;P 500'!$A$2:$I$502,3,FALSE)</f>
        <v>14.96</v>
      </c>
      <c r="G22">
        <f>SUM(IF('Investment Yield Calculation'!$A22 = 'ABC  Company Holdings'!$A20,'ABC  Company Holdings'!$B20:$D20,0))</f>
        <v>5100</v>
      </c>
      <c r="H22">
        <f>VLOOKUP($A22,'S&amp;P 500'!$A$2:$I$502,3,FALSE)</f>
        <v>14.96</v>
      </c>
      <c r="I22">
        <f>VLOOKUP($A22,'S&amp;P 500'!$A$2:$I$502,4,FALSE)</f>
        <v>15.75</v>
      </c>
      <c r="K22">
        <f>SUM(IF('Investment Yield Calculation'!$A22 = 'ABC  Company Holdings'!$A20,'ABC  Company Holdings'!$B20:$E20,0))</f>
        <v>5100</v>
      </c>
      <c r="L22">
        <f>VLOOKUP($A22,'S&amp;P 500'!$A$2:$I$502,4,FALSE)</f>
        <v>15.75</v>
      </c>
      <c r="M22">
        <f>VLOOKUP($A22,'S&amp;P 500'!$A$2:$I$502,5,FALSE)</f>
        <v>16.670000000000002</v>
      </c>
    </row>
    <row r="23" spans="1:13" x14ac:dyDescent="0.25">
      <c r="A23" t="s">
        <v>240</v>
      </c>
      <c r="C23">
        <f>SUM(IF('Investment Yield Calculation'!$A23 = 'ABC  Company Holdings'!$A21,'ABC  Company Holdings'!$B21:$C21,0))</f>
        <v>811200</v>
      </c>
      <c r="D23">
        <f>VLOOKUP($A23,'S&amp;P 500'!$A$2:$I$502,2,FALSE)</f>
        <v>35.65</v>
      </c>
      <c r="E23">
        <f>VLOOKUP($A23,'S&amp;P 500'!$A$2:$I$502,3,FALSE)</f>
        <v>35.869999999999997</v>
      </c>
      <c r="G23">
        <f>SUM(IF('Investment Yield Calculation'!$A23 = 'ABC  Company Holdings'!$A21,'ABC  Company Holdings'!$B21:$D21,0))</f>
        <v>811200</v>
      </c>
      <c r="H23">
        <f>VLOOKUP($A23,'S&amp;P 500'!$A$2:$I$502,3,FALSE)</f>
        <v>35.869999999999997</v>
      </c>
      <c r="I23">
        <f>VLOOKUP($A23,'S&amp;P 500'!$A$2:$I$502,4,FALSE)</f>
        <v>35.79</v>
      </c>
      <c r="K23">
        <f>SUM(IF('Investment Yield Calculation'!$A23 = 'ABC  Company Holdings'!$A21,'ABC  Company Holdings'!$B21:$E21,0))</f>
        <v>811200</v>
      </c>
      <c r="L23">
        <f>VLOOKUP($A23,'S&amp;P 500'!$A$2:$I$502,4,FALSE)</f>
        <v>35.79</v>
      </c>
      <c r="M23">
        <f>VLOOKUP($A23,'S&amp;P 500'!$A$2:$I$502,5,FALSE)</f>
        <v>35.5</v>
      </c>
    </row>
    <row r="24" spans="1:13" x14ac:dyDescent="0.25">
      <c r="A24" t="s">
        <v>246</v>
      </c>
      <c r="C24">
        <f>SUM(IF('Investment Yield Calculation'!$A24 = 'ABC  Company Holdings'!$A22,'ABC  Company Holdings'!$B22:$C22,0))</f>
        <v>0</v>
      </c>
      <c r="D24">
        <f>VLOOKUP($A24,'S&amp;P 500'!$A$2:$I$502,2,FALSE)</f>
        <v>14.86</v>
      </c>
      <c r="E24">
        <f>VLOOKUP($A24,'S&amp;P 500'!$A$2:$I$502,3,FALSE)</f>
        <v>14.73</v>
      </c>
      <c r="G24">
        <f>SUM(IF('Investment Yield Calculation'!$A24 = 'ABC  Company Holdings'!$A22,'ABC  Company Holdings'!$B22:$D22,0))</f>
        <v>20200</v>
      </c>
      <c r="H24">
        <f>VLOOKUP($A24,'S&amp;P 500'!$A$2:$I$502,3,FALSE)</f>
        <v>14.73</v>
      </c>
      <c r="I24">
        <f>VLOOKUP($A24,'S&amp;P 500'!$A$2:$I$502,4,FALSE)</f>
        <v>14.55</v>
      </c>
      <c r="K24">
        <f>SUM(IF('Investment Yield Calculation'!$A24 = 'ABC  Company Holdings'!$A22,'ABC  Company Holdings'!$B22:$E22,0))</f>
        <v>20200</v>
      </c>
      <c r="L24">
        <f>VLOOKUP($A24,'S&amp;P 500'!$A$2:$I$502,4,FALSE)</f>
        <v>14.55</v>
      </c>
      <c r="M24">
        <f>VLOOKUP($A24,'S&amp;P 500'!$A$2:$I$502,5,FALSE)</f>
        <v>14.57</v>
      </c>
    </row>
    <row r="25" spans="1:13" x14ac:dyDescent="0.25">
      <c r="A25" t="s">
        <v>264</v>
      </c>
      <c r="C25">
        <f>SUM(IF('Investment Yield Calculation'!$A25 = 'ABC  Company Holdings'!$A23,'ABC  Company Holdings'!$B23:$C23,0))</f>
        <v>77600</v>
      </c>
      <c r="D25">
        <f>VLOOKUP($A25,'S&amp;P 500'!$A$2:$I$502,2,FALSE)</f>
        <v>53.81</v>
      </c>
      <c r="E25">
        <f>VLOOKUP($A25,'S&amp;P 500'!$A$2:$I$502,3,FALSE)</f>
        <v>56.86</v>
      </c>
      <c r="G25">
        <f>SUM(IF('Investment Yield Calculation'!$A25 = 'ABC  Company Holdings'!$A23,'ABC  Company Holdings'!$B23:$D23,0))</f>
        <v>77600</v>
      </c>
      <c r="H25">
        <f>VLOOKUP($A25,'S&amp;P 500'!$A$2:$I$502,3,FALSE)</f>
        <v>56.86</v>
      </c>
      <c r="I25">
        <f>VLOOKUP($A25,'S&amp;P 500'!$A$2:$I$502,4,FALSE)</f>
        <v>60.87</v>
      </c>
      <c r="K25">
        <f>SUM(IF('Investment Yield Calculation'!$A25 = 'ABC  Company Holdings'!$A23,'ABC  Company Holdings'!$B23:$E23,0))</f>
        <v>77600</v>
      </c>
      <c r="L25">
        <f>VLOOKUP($A25,'S&amp;P 500'!$A$2:$I$502,4,FALSE)</f>
        <v>60.87</v>
      </c>
      <c r="M25">
        <f>VLOOKUP($A25,'S&amp;P 500'!$A$2:$I$502,5,FALSE)</f>
        <v>65.650000000000006</v>
      </c>
    </row>
    <row r="26" spans="1:13" x14ac:dyDescent="0.25">
      <c r="A26" t="s">
        <v>271</v>
      </c>
      <c r="C26">
        <f>SUM(IF('Investment Yield Calculation'!$A26 = 'ABC  Company Holdings'!$A24,'ABC  Company Holdings'!$B24:$C24,0))</f>
        <v>408200</v>
      </c>
      <c r="D26">
        <f>VLOOKUP($A26,'S&amp;P 500'!$A$2:$I$502,2,FALSE)</f>
        <v>24.69</v>
      </c>
      <c r="E26">
        <f>VLOOKUP($A26,'S&amp;P 500'!$A$2:$I$502,3,FALSE)</f>
        <v>26.04</v>
      </c>
      <c r="G26">
        <f>SUM(IF('Investment Yield Calculation'!$A26 = 'ABC  Company Holdings'!$A24,'ABC  Company Holdings'!$B24:$D24,0))</f>
        <v>408200</v>
      </c>
      <c r="H26">
        <f>VLOOKUP($A26,'S&amp;P 500'!$A$2:$I$502,3,FALSE)</f>
        <v>26.04</v>
      </c>
      <c r="I26">
        <f>VLOOKUP($A26,'S&amp;P 500'!$A$2:$I$502,4,FALSE)</f>
        <v>27.54</v>
      </c>
      <c r="K26">
        <f>SUM(IF('Investment Yield Calculation'!$A26 = 'ABC  Company Holdings'!$A24,'ABC  Company Holdings'!$B24:$E24,0))</f>
        <v>408200</v>
      </c>
      <c r="L26">
        <f>VLOOKUP($A26,'S&amp;P 500'!$A$2:$I$502,4,FALSE)</f>
        <v>27.54</v>
      </c>
      <c r="M26">
        <f>VLOOKUP($A26,'S&amp;P 500'!$A$2:$I$502,5,FALSE)</f>
        <v>29.2</v>
      </c>
    </row>
    <row r="27" spans="1:13" x14ac:dyDescent="0.25">
      <c r="A27" t="s">
        <v>281</v>
      </c>
      <c r="C27">
        <f>SUM(IF('Investment Yield Calculation'!$A27 = 'ABC  Company Holdings'!$A25,'ABC  Company Holdings'!$B25:$C25,0))</f>
        <v>22427200</v>
      </c>
      <c r="D27">
        <f>VLOOKUP($A27,'S&amp;P 500'!$A$2:$I$502,2,FALSE)</f>
        <v>2.25</v>
      </c>
      <c r="E27">
        <f>VLOOKUP($A27,'S&amp;P 500'!$A$2:$I$502,3,FALSE)</f>
        <v>2.3199999999999998</v>
      </c>
      <c r="G27">
        <f>SUM(IF('Investment Yield Calculation'!$A27 = 'ABC  Company Holdings'!$A25,'ABC  Company Holdings'!$B25:$D25,0))</f>
        <v>22427200</v>
      </c>
      <c r="H27">
        <f>VLOOKUP($A27,'S&amp;P 500'!$A$2:$I$502,3,FALSE)</f>
        <v>2.3199999999999998</v>
      </c>
      <c r="I27">
        <f>VLOOKUP($A27,'S&amp;P 500'!$A$2:$I$502,4,FALSE)</f>
        <v>2.35</v>
      </c>
      <c r="K27">
        <f>SUM(IF('Investment Yield Calculation'!$A27 = 'ABC  Company Holdings'!$A25,'ABC  Company Holdings'!$B25:$E25,0))</f>
        <v>22427200</v>
      </c>
      <c r="L27">
        <f>VLOOKUP($A27,'S&amp;P 500'!$A$2:$I$502,4,FALSE)</f>
        <v>2.35</v>
      </c>
      <c r="M27">
        <f>VLOOKUP($A27,'S&amp;P 500'!$A$2:$I$502,5,FALSE)</f>
        <v>2.39</v>
      </c>
    </row>
    <row r="28" spans="1:13" x14ac:dyDescent="0.25">
      <c r="A28" t="s">
        <v>319</v>
      </c>
      <c r="C28">
        <f>SUM(IF('Investment Yield Calculation'!$A28 = 'ABC  Company Holdings'!$A26,'ABC  Company Holdings'!$B26:$C26,0))</f>
        <v>110800</v>
      </c>
      <c r="D28">
        <f>VLOOKUP($A28,'S&amp;P 500'!$A$2:$I$502,2,FALSE)</f>
        <v>16.54</v>
      </c>
      <c r="E28">
        <f>VLOOKUP($A28,'S&amp;P 500'!$A$2:$I$502,3,FALSE)</f>
        <v>17.5</v>
      </c>
      <c r="G28">
        <f>SUM(IF('Investment Yield Calculation'!$A28 = 'ABC  Company Holdings'!$A26,'ABC  Company Holdings'!$B26:$D26,0))</f>
        <v>110800</v>
      </c>
      <c r="H28">
        <f>VLOOKUP($A28,'S&amp;P 500'!$A$2:$I$502,3,FALSE)</f>
        <v>17.5</v>
      </c>
      <c r="I28">
        <f>VLOOKUP($A28,'S&amp;P 500'!$A$2:$I$502,4,FALSE)</f>
        <v>18.62</v>
      </c>
      <c r="K28">
        <f>SUM(IF('Investment Yield Calculation'!$A28 = 'ABC  Company Holdings'!$A26,'ABC  Company Holdings'!$B26:$E26,0))</f>
        <v>110800</v>
      </c>
      <c r="L28">
        <f>VLOOKUP($A28,'S&amp;P 500'!$A$2:$I$502,4,FALSE)</f>
        <v>18.62</v>
      </c>
      <c r="M28">
        <f>VLOOKUP($A28,'S&amp;P 500'!$A$2:$I$502,5,FALSE)</f>
        <v>19.87</v>
      </c>
    </row>
    <row r="29" spans="1:13" x14ac:dyDescent="0.25">
      <c r="A29" t="s">
        <v>335</v>
      </c>
      <c r="C29">
        <f>SUM(IF('Investment Yield Calculation'!$A29 = 'ABC  Company Holdings'!$A27,'ABC  Company Holdings'!$B27:$C27,0))</f>
        <v>31600</v>
      </c>
      <c r="D29">
        <f>VLOOKUP($A29,'S&amp;P 500'!$A$2:$I$502,2,FALSE)</f>
        <v>63.05</v>
      </c>
      <c r="E29">
        <f>VLOOKUP($A29,'S&amp;P 500'!$A$2:$I$502,3,FALSE)</f>
        <v>60.86</v>
      </c>
      <c r="G29">
        <f>SUM(IF('Investment Yield Calculation'!$A29 = 'ABC  Company Holdings'!$A27,'ABC  Company Holdings'!$B27:$D27,0))</f>
        <v>31600</v>
      </c>
      <c r="H29">
        <f>VLOOKUP($A29,'S&amp;P 500'!$A$2:$I$502,3,FALSE)</f>
        <v>60.86</v>
      </c>
      <c r="I29">
        <f>VLOOKUP($A29,'S&amp;P 500'!$A$2:$I$502,4,FALSE)</f>
        <v>59.3</v>
      </c>
      <c r="K29">
        <f>SUM(IF('Investment Yield Calculation'!$A29 = 'ABC  Company Holdings'!$A27,'ABC  Company Holdings'!$B27:$E27,0))</f>
        <v>31600</v>
      </c>
      <c r="L29">
        <f>VLOOKUP($A29,'S&amp;P 500'!$A$2:$I$502,4,FALSE)</f>
        <v>59.3</v>
      </c>
      <c r="M29">
        <f>VLOOKUP($A29,'S&amp;P 500'!$A$2:$I$502,5,FALSE)</f>
        <v>58.09</v>
      </c>
    </row>
    <row r="30" spans="1:13" x14ac:dyDescent="0.25">
      <c r="A30" t="s">
        <v>338</v>
      </c>
      <c r="C30">
        <f>SUM(IF('Investment Yield Calculation'!$A30 = 'ABC  Company Holdings'!$A28,'ABC  Company Holdings'!$B28:$C28,0))</f>
        <v>449200</v>
      </c>
      <c r="D30">
        <f>VLOOKUP($A30,'S&amp;P 500'!$A$2:$I$502,2,FALSE)</f>
        <v>21.35</v>
      </c>
      <c r="E30">
        <f>VLOOKUP($A30,'S&amp;P 500'!$A$2:$I$502,3,FALSE)</f>
        <v>22.92</v>
      </c>
      <c r="G30">
        <f>SUM(IF('Investment Yield Calculation'!$A30 = 'ABC  Company Holdings'!$A28,'ABC  Company Holdings'!$B28:$D28,0))</f>
        <v>449200</v>
      </c>
      <c r="H30">
        <f>VLOOKUP($A30,'S&amp;P 500'!$A$2:$I$502,3,FALSE)</f>
        <v>22.92</v>
      </c>
      <c r="I30">
        <f>VLOOKUP($A30,'S&amp;P 500'!$A$2:$I$502,4,FALSE)</f>
        <v>24.52</v>
      </c>
      <c r="K30">
        <f>SUM(IF('Investment Yield Calculation'!$A30 = 'ABC  Company Holdings'!$A28,'ABC  Company Holdings'!$B28:$E28,0))</f>
        <v>449200</v>
      </c>
      <c r="L30">
        <f>VLOOKUP($A30,'S&amp;P 500'!$A$2:$I$502,4,FALSE)</f>
        <v>24.52</v>
      </c>
      <c r="M30">
        <f>VLOOKUP($A30,'S&amp;P 500'!$A$2:$I$502,5,FALSE)</f>
        <v>26.18</v>
      </c>
    </row>
    <row r="31" spans="1:13" x14ac:dyDescent="0.25">
      <c r="A31" t="s">
        <v>340</v>
      </c>
      <c r="C31">
        <f>SUM(IF('Investment Yield Calculation'!$A31 = 'ABC  Company Holdings'!$A29,'ABC  Company Holdings'!$B29:$C29,0))</f>
        <v>13800</v>
      </c>
      <c r="D31">
        <f>VLOOKUP($A31,'S&amp;P 500'!$A$2:$I$502,2,FALSE)</f>
        <v>18.07</v>
      </c>
      <c r="E31">
        <f>VLOOKUP($A31,'S&amp;P 500'!$A$2:$I$502,3,FALSE)</f>
        <v>18.760000000000002</v>
      </c>
      <c r="G31">
        <f>SUM(IF('Investment Yield Calculation'!$A31 = 'ABC  Company Holdings'!$A29,'ABC  Company Holdings'!$B29:$D29,0))</f>
        <v>13800</v>
      </c>
      <c r="H31">
        <f>VLOOKUP($A31,'S&amp;P 500'!$A$2:$I$502,3,FALSE)</f>
        <v>18.760000000000002</v>
      </c>
      <c r="I31">
        <f>VLOOKUP($A31,'S&amp;P 500'!$A$2:$I$502,4,FALSE)</f>
        <v>19.420000000000002</v>
      </c>
      <c r="K31">
        <f>SUM(IF('Investment Yield Calculation'!$A31 = 'ABC  Company Holdings'!$A29,'ABC  Company Holdings'!$B29:$E29,0))</f>
        <v>13800</v>
      </c>
      <c r="L31">
        <f>VLOOKUP($A31,'S&amp;P 500'!$A$2:$I$502,4,FALSE)</f>
        <v>19.420000000000002</v>
      </c>
      <c r="M31">
        <f>VLOOKUP($A31,'S&amp;P 500'!$A$2:$I$502,5,FALSE)</f>
        <v>20.21</v>
      </c>
    </row>
    <row r="32" spans="1:13" x14ac:dyDescent="0.25">
      <c r="A32" t="s">
        <v>347</v>
      </c>
      <c r="C32">
        <f>SUM(IF('Investment Yield Calculation'!$A32 = 'ABC  Company Holdings'!$A30,'ABC  Company Holdings'!$B30:$C30,0))</f>
        <v>84800</v>
      </c>
      <c r="D32">
        <f>VLOOKUP($A32,'S&amp;P 500'!$A$2:$I$502,2,FALSE)</f>
        <v>40.65</v>
      </c>
      <c r="E32">
        <f>VLOOKUP($A32,'S&amp;P 500'!$A$2:$I$502,3,FALSE)</f>
        <v>40.61</v>
      </c>
      <c r="G32">
        <f>SUM(IF('Investment Yield Calculation'!$A32 = 'ABC  Company Holdings'!$A30,'ABC  Company Holdings'!$B30:$D30,0))</f>
        <v>84800</v>
      </c>
      <c r="H32">
        <f>VLOOKUP($A32,'S&amp;P 500'!$A$2:$I$502,3,FALSE)</f>
        <v>40.61</v>
      </c>
      <c r="I32">
        <f>VLOOKUP($A32,'S&amp;P 500'!$A$2:$I$502,4,FALSE)</f>
        <v>40.08</v>
      </c>
      <c r="K32">
        <f>SUM(IF('Investment Yield Calculation'!$A32 = 'ABC  Company Holdings'!$A30,'ABC  Company Holdings'!$B30:$E30,0))</f>
        <v>84800</v>
      </c>
      <c r="L32">
        <f>VLOOKUP($A32,'S&amp;P 500'!$A$2:$I$502,4,FALSE)</f>
        <v>40.08</v>
      </c>
      <c r="M32">
        <f>VLOOKUP($A32,'S&amp;P 500'!$A$2:$I$502,5,FALSE)</f>
        <v>39.549999999999997</v>
      </c>
    </row>
    <row r="33" spans="1:13" x14ac:dyDescent="0.25">
      <c r="A33" t="s">
        <v>353</v>
      </c>
      <c r="C33">
        <f>SUM(IF('Investment Yield Calculation'!$A33 = 'ABC  Company Holdings'!$A31,'ABC  Company Holdings'!$B31:$C31,0))</f>
        <v>0</v>
      </c>
      <c r="D33">
        <f>VLOOKUP($A33,'S&amp;P 500'!$A$2:$I$502,2,FALSE)</f>
        <v>100.95</v>
      </c>
      <c r="E33">
        <f>VLOOKUP($A33,'S&amp;P 500'!$A$2:$I$502,3,FALSE)</f>
        <v>100.78</v>
      </c>
      <c r="G33">
        <f>SUM(IF('Investment Yield Calculation'!$A33 = 'ABC  Company Holdings'!$A31,'ABC  Company Holdings'!$B31:$D31,0))</f>
        <v>3400</v>
      </c>
      <c r="H33">
        <f>VLOOKUP($A33,'S&amp;P 500'!$A$2:$I$502,3,FALSE)</f>
        <v>100.78</v>
      </c>
      <c r="I33">
        <f>VLOOKUP($A33,'S&amp;P 500'!$A$2:$I$502,4,FALSE)</f>
        <v>99.68</v>
      </c>
      <c r="K33">
        <f>SUM(IF('Investment Yield Calculation'!$A33 = 'ABC  Company Holdings'!$A31,'ABC  Company Holdings'!$B31:$E31,0))</f>
        <v>3400</v>
      </c>
      <c r="L33">
        <f>VLOOKUP($A33,'S&amp;P 500'!$A$2:$I$502,4,FALSE)</f>
        <v>99.68</v>
      </c>
      <c r="M33">
        <f>VLOOKUP($A33,'S&amp;P 500'!$A$2:$I$502,5,FALSE)</f>
        <v>98.76</v>
      </c>
    </row>
    <row r="34" spans="1:13" x14ac:dyDescent="0.25">
      <c r="A34" t="s">
        <v>376</v>
      </c>
      <c r="C34">
        <f>SUM(IF('Investment Yield Calculation'!$A34 = 'ABC  Company Holdings'!$A32,'ABC  Company Holdings'!$B32:$C32,0))</f>
        <v>89000</v>
      </c>
      <c r="D34">
        <f>VLOOKUP($A34,'S&amp;P 500'!$A$2:$I$502,2,FALSE)</f>
        <v>27.03</v>
      </c>
      <c r="E34">
        <f>VLOOKUP($A34,'S&amp;P 500'!$A$2:$I$502,3,FALSE)</f>
        <v>27.8</v>
      </c>
      <c r="G34">
        <f>SUM(IF('Investment Yield Calculation'!$A34 = 'ABC  Company Holdings'!$A32,'ABC  Company Holdings'!$B32:$D32,0))</f>
        <v>89000</v>
      </c>
      <c r="H34">
        <f>VLOOKUP($A34,'S&amp;P 500'!$A$2:$I$502,3,FALSE)</f>
        <v>27.8</v>
      </c>
      <c r="I34">
        <f>VLOOKUP($A34,'S&amp;P 500'!$A$2:$I$502,4,FALSE)</f>
        <v>28.53</v>
      </c>
      <c r="K34">
        <f>SUM(IF('Investment Yield Calculation'!$A34 = 'ABC  Company Holdings'!$A32,'ABC  Company Holdings'!$B32:$E32,0))</f>
        <v>89000</v>
      </c>
      <c r="L34">
        <f>VLOOKUP($A34,'S&amp;P 500'!$A$2:$I$502,4,FALSE)</f>
        <v>28.53</v>
      </c>
      <c r="M34">
        <f>VLOOKUP($A34,'S&amp;P 500'!$A$2:$I$502,5,FALSE)</f>
        <v>29.5</v>
      </c>
    </row>
    <row r="35" spans="1:13" x14ac:dyDescent="0.25">
      <c r="A35" t="s">
        <v>381</v>
      </c>
      <c r="C35">
        <f>SUM(IF('Investment Yield Calculation'!$A35 = 'ABC  Company Holdings'!$A33,'ABC  Company Holdings'!$B33:$C33,0))</f>
        <v>20400</v>
      </c>
      <c r="D35">
        <f>VLOOKUP($A35,'S&amp;P 500'!$A$2:$I$502,2,FALSE)</f>
        <v>42.82</v>
      </c>
      <c r="E35">
        <f>VLOOKUP($A35,'S&amp;P 500'!$A$2:$I$502,3,FALSE)</f>
        <v>45.25</v>
      </c>
      <c r="G35">
        <f>SUM(IF('Investment Yield Calculation'!$A35 = 'ABC  Company Holdings'!$A33,'ABC  Company Holdings'!$B33:$D33,0))</f>
        <v>20400</v>
      </c>
      <c r="H35">
        <f>VLOOKUP($A35,'S&amp;P 500'!$A$2:$I$502,3,FALSE)</f>
        <v>45.25</v>
      </c>
      <c r="I35">
        <f>VLOOKUP($A35,'S&amp;P 500'!$A$2:$I$502,4,FALSE)</f>
        <v>48.14</v>
      </c>
      <c r="K35">
        <f>SUM(IF('Investment Yield Calculation'!$A35 = 'ABC  Company Holdings'!$A33,'ABC  Company Holdings'!$B33:$E33,0))</f>
        <v>20400</v>
      </c>
      <c r="L35">
        <f>VLOOKUP($A35,'S&amp;P 500'!$A$2:$I$502,4,FALSE)</f>
        <v>48.14</v>
      </c>
      <c r="M35">
        <f>VLOOKUP($A35,'S&amp;P 500'!$A$2:$I$502,5,FALSE)</f>
        <v>50.81</v>
      </c>
    </row>
    <row r="36" spans="1:13" x14ac:dyDescent="0.25">
      <c r="A36" t="s">
        <v>388</v>
      </c>
      <c r="C36">
        <f>SUM(IF('Investment Yield Calculation'!$A36 = 'ABC  Company Holdings'!$A34,'ABC  Company Holdings'!$B34:$C34,0))</f>
        <v>71200</v>
      </c>
      <c r="D36">
        <f>VLOOKUP($A36,'S&amp;P 500'!$A$2:$I$502,2,FALSE)</f>
        <v>58.46</v>
      </c>
      <c r="E36">
        <f>VLOOKUP($A36,'S&amp;P 500'!$A$2:$I$502,3,FALSE)</f>
        <v>59.29</v>
      </c>
      <c r="G36">
        <f>SUM(IF('Investment Yield Calculation'!$A36 = 'ABC  Company Holdings'!$A34,'ABC  Company Holdings'!$B34:$D34,0))</f>
        <v>71200</v>
      </c>
      <c r="H36">
        <f>VLOOKUP($A36,'S&amp;P 500'!$A$2:$I$502,3,FALSE)</f>
        <v>59.29</v>
      </c>
      <c r="I36">
        <f>VLOOKUP($A36,'S&amp;P 500'!$A$2:$I$502,4,FALSE)</f>
        <v>60.29</v>
      </c>
      <c r="K36">
        <f>SUM(IF('Investment Yield Calculation'!$A36 = 'ABC  Company Holdings'!$A34,'ABC  Company Holdings'!$B34:$E34,0))</f>
        <v>71200</v>
      </c>
      <c r="L36">
        <f>VLOOKUP($A36,'S&amp;P 500'!$A$2:$I$502,4,FALSE)</f>
        <v>60.29</v>
      </c>
      <c r="M36">
        <f>VLOOKUP($A36,'S&amp;P 500'!$A$2:$I$502,5,FALSE)</f>
        <v>61.6</v>
      </c>
    </row>
    <row r="37" spans="1:13" x14ac:dyDescent="0.25">
      <c r="A37" t="s">
        <v>391</v>
      </c>
      <c r="C37">
        <f>SUM(IF('Investment Yield Calculation'!$A37 = 'ABC  Company Holdings'!$A35,'ABC  Company Holdings'!$B35:$C35,0))</f>
        <v>134500</v>
      </c>
      <c r="D37">
        <f>VLOOKUP($A37,'S&amp;P 500'!$A$2:$I$502,2,FALSE)</f>
        <v>36.159999999999997</v>
      </c>
      <c r="E37">
        <f>VLOOKUP($A37,'S&amp;P 500'!$A$2:$I$502,3,FALSE)</f>
        <v>39.22</v>
      </c>
      <c r="G37">
        <f>SUM(IF('Investment Yield Calculation'!$A37 = 'ABC  Company Holdings'!$A35,'ABC  Company Holdings'!$B35:$D35,0))</f>
        <v>134500</v>
      </c>
      <c r="H37">
        <f>VLOOKUP($A37,'S&amp;P 500'!$A$2:$I$502,3,FALSE)</f>
        <v>39.22</v>
      </c>
      <c r="I37">
        <f>VLOOKUP($A37,'S&amp;P 500'!$A$2:$I$502,4,FALSE)</f>
        <v>42.06</v>
      </c>
      <c r="K37">
        <f>SUM(IF('Investment Yield Calculation'!$A37 = 'ABC  Company Holdings'!$A35,'ABC  Company Holdings'!$B35:$E35,0))</f>
        <v>134500</v>
      </c>
      <c r="L37">
        <f>VLOOKUP($A37,'S&amp;P 500'!$A$2:$I$502,4,FALSE)</f>
        <v>42.06</v>
      </c>
      <c r="M37">
        <f>VLOOKUP($A37,'S&amp;P 500'!$A$2:$I$502,5,FALSE)</f>
        <v>44.97</v>
      </c>
    </row>
    <row r="38" spans="1:13" x14ac:dyDescent="0.25">
      <c r="A38" t="s">
        <v>393</v>
      </c>
      <c r="C38">
        <f>SUM(IF('Investment Yield Calculation'!$A38 = 'ABC  Company Holdings'!$A36,'ABC  Company Holdings'!$B36:$C36,0))</f>
        <v>4244400</v>
      </c>
      <c r="D38">
        <f>VLOOKUP($A38,'S&amp;P 500'!$A$2:$I$502,2,FALSE)</f>
        <v>25.98</v>
      </c>
      <c r="E38">
        <f>VLOOKUP($A38,'S&amp;P 500'!$A$2:$I$502,3,FALSE)</f>
        <v>23.55</v>
      </c>
      <c r="G38">
        <f>SUM(IF('Investment Yield Calculation'!$A38 = 'ABC  Company Holdings'!$A36,'ABC  Company Holdings'!$B36:$D36,0))</f>
        <v>4244400</v>
      </c>
      <c r="H38">
        <f>VLOOKUP($A38,'S&amp;P 500'!$A$2:$I$502,3,FALSE)</f>
        <v>23.55</v>
      </c>
      <c r="I38">
        <f>VLOOKUP($A38,'S&amp;P 500'!$A$2:$I$502,4,FALSE)</f>
        <v>21.79</v>
      </c>
      <c r="K38">
        <f>SUM(IF('Investment Yield Calculation'!$A38 = 'ABC  Company Holdings'!$A36,'ABC  Company Holdings'!$B36:$E36,0))</f>
        <v>4244400</v>
      </c>
      <c r="L38">
        <f>VLOOKUP($A38,'S&amp;P 500'!$A$2:$I$502,4,FALSE)</f>
        <v>21.79</v>
      </c>
      <c r="M38">
        <f>VLOOKUP($A38,'S&amp;P 500'!$A$2:$I$502,5,FALSE)</f>
        <v>20.149999999999999</v>
      </c>
    </row>
    <row r="39" spans="1:13" x14ac:dyDescent="0.25">
      <c r="A39" t="s">
        <v>394</v>
      </c>
      <c r="C39">
        <f>SUM(IF('Investment Yield Calculation'!$A39 = 'ABC  Company Holdings'!$A37,'ABC  Company Holdings'!$B37:$C37,0))</f>
        <v>0</v>
      </c>
      <c r="D39">
        <f>VLOOKUP($A39,'S&amp;P 500'!$A$2:$I$502,2,FALSE)</f>
        <v>46</v>
      </c>
      <c r="E39">
        <f>VLOOKUP($A39,'S&amp;P 500'!$A$2:$I$502,3,FALSE)</f>
        <v>48.68</v>
      </c>
      <c r="G39">
        <f>SUM(IF('Investment Yield Calculation'!$A39 = 'ABC  Company Holdings'!$A37,'ABC  Company Holdings'!$B37:$D37,0))</f>
        <v>0</v>
      </c>
      <c r="H39">
        <f>VLOOKUP($A39,'S&amp;P 500'!$A$2:$I$502,3,FALSE)</f>
        <v>48.68</v>
      </c>
      <c r="I39">
        <f>VLOOKUP($A39,'S&amp;P 500'!$A$2:$I$502,4,FALSE)</f>
        <v>51.84</v>
      </c>
      <c r="K39">
        <f>SUM(IF('Investment Yield Calculation'!$A39 = 'ABC  Company Holdings'!$A37,'ABC  Company Holdings'!$B37:$E37,0))</f>
        <v>800</v>
      </c>
      <c r="L39">
        <f>VLOOKUP($A39,'S&amp;P 500'!$A$2:$I$502,4,FALSE)</f>
        <v>51.84</v>
      </c>
      <c r="M39">
        <f>VLOOKUP($A39,'S&amp;P 500'!$A$2:$I$502,5,FALSE)</f>
        <v>55.74</v>
      </c>
    </row>
    <row r="40" spans="1:13" x14ac:dyDescent="0.25">
      <c r="A40" t="s">
        <v>406</v>
      </c>
      <c r="C40">
        <f>SUM(IF('Investment Yield Calculation'!$A40 = 'ABC  Company Holdings'!$A38,'ABC  Company Holdings'!$B38:$C38,0))</f>
        <v>609000</v>
      </c>
      <c r="D40">
        <f>VLOOKUP($A40,'S&amp;P 500'!$A$2:$I$502,2,FALSE)</f>
        <v>15.12</v>
      </c>
      <c r="E40">
        <f>VLOOKUP($A40,'S&amp;P 500'!$A$2:$I$502,3,FALSE)</f>
        <v>15.83</v>
      </c>
      <c r="G40">
        <f>SUM(IF('Investment Yield Calculation'!$A40 = 'ABC  Company Holdings'!$A38,'ABC  Company Holdings'!$B38:$D38,0))</f>
        <v>609000</v>
      </c>
      <c r="H40">
        <f>VLOOKUP($A40,'S&amp;P 500'!$A$2:$I$502,3,FALSE)</f>
        <v>15.83</v>
      </c>
      <c r="I40">
        <f>VLOOKUP($A40,'S&amp;P 500'!$A$2:$I$502,4,FALSE)</f>
        <v>16.260000000000002</v>
      </c>
      <c r="K40">
        <f>SUM(IF('Investment Yield Calculation'!$A40 = 'ABC  Company Holdings'!$A38,'ABC  Company Holdings'!$B38:$E38,0))</f>
        <v>609000</v>
      </c>
      <c r="L40">
        <f>VLOOKUP($A40,'S&amp;P 500'!$A$2:$I$502,4,FALSE)</f>
        <v>16.260000000000002</v>
      </c>
      <c r="M40">
        <f>VLOOKUP($A40,'S&amp;P 500'!$A$2:$I$502,5,FALSE)</f>
        <v>16.68</v>
      </c>
    </row>
    <row r="41" spans="1:13" x14ac:dyDescent="0.25">
      <c r="A41" t="s">
        <v>411</v>
      </c>
      <c r="C41">
        <f>SUM(IF('Investment Yield Calculation'!$A41 = 'ABC  Company Holdings'!$A39,'ABC  Company Holdings'!$B39:$C39,0))</f>
        <v>41200</v>
      </c>
      <c r="D41">
        <f>VLOOKUP($A41,'S&amp;P 500'!$A$2:$I$502,2,FALSE)</f>
        <v>21.59</v>
      </c>
      <c r="E41">
        <f>VLOOKUP($A41,'S&amp;P 500'!$A$2:$I$502,3,FALSE)</f>
        <v>23.36</v>
      </c>
      <c r="G41">
        <f>SUM(IF('Investment Yield Calculation'!$A41 = 'ABC  Company Holdings'!$A39,'ABC  Company Holdings'!$B39:$D39,0))</f>
        <v>41200</v>
      </c>
      <c r="H41">
        <f>VLOOKUP($A41,'S&amp;P 500'!$A$2:$I$502,3,FALSE)</f>
        <v>23.36</v>
      </c>
      <c r="I41">
        <f>VLOOKUP($A41,'S&amp;P 500'!$A$2:$I$502,4,FALSE)</f>
        <v>25.4</v>
      </c>
      <c r="K41">
        <f>SUM(IF('Investment Yield Calculation'!$A41 = 'ABC  Company Holdings'!$A39,'ABC  Company Holdings'!$B39:$E39,0))</f>
        <v>41200</v>
      </c>
      <c r="L41">
        <f>VLOOKUP($A41,'S&amp;P 500'!$A$2:$I$502,4,FALSE)</f>
        <v>25.4</v>
      </c>
      <c r="M41">
        <f>VLOOKUP($A41,'S&amp;P 500'!$A$2:$I$502,5,FALSE)</f>
        <v>27.43</v>
      </c>
    </row>
    <row r="42" spans="1:13" x14ac:dyDescent="0.25">
      <c r="A42" t="s">
        <v>418</v>
      </c>
      <c r="C42">
        <f>SUM(IF('Investment Yield Calculation'!$A42 = 'ABC  Company Holdings'!$A40,'ABC  Company Holdings'!$B40:$C40,0))</f>
        <v>239700</v>
      </c>
      <c r="D42">
        <f>VLOOKUP($A42,'S&amp;P 500'!$A$2:$I$502,2,FALSE)</f>
        <v>37.630000000000003</v>
      </c>
      <c r="E42">
        <f>VLOOKUP($A42,'S&amp;P 500'!$A$2:$I$502,3,FALSE)</f>
        <v>40.06</v>
      </c>
      <c r="G42">
        <f>SUM(IF('Investment Yield Calculation'!$A42 = 'ABC  Company Holdings'!$A40,'ABC  Company Holdings'!$B40:$D40,0))</f>
        <v>239700</v>
      </c>
      <c r="H42">
        <f>VLOOKUP($A42,'S&amp;P 500'!$A$2:$I$502,3,FALSE)</f>
        <v>40.06</v>
      </c>
      <c r="I42">
        <f>VLOOKUP($A42,'S&amp;P 500'!$A$2:$I$502,4,FALSE)</f>
        <v>42.37</v>
      </c>
      <c r="K42">
        <f>SUM(IF('Investment Yield Calculation'!$A42 = 'ABC  Company Holdings'!$A40,'ABC  Company Holdings'!$B40:$E40,0))</f>
        <v>239700</v>
      </c>
      <c r="L42">
        <f>VLOOKUP($A42,'S&amp;P 500'!$A$2:$I$502,4,FALSE)</f>
        <v>42.37</v>
      </c>
      <c r="M42">
        <f>VLOOKUP($A42,'S&amp;P 500'!$A$2:$I$502,5,FALSE)</f>
        <v>45.44</v>
      </c>
    </row>
    <row r="43" spans="1:13" x14ac:dyDescent="0.25">
      <c r="A43" t="s">
        <v>420</v>
      </c>
      <c r="C43">
        <f>SUM(IF('Investment Yield Calculation'!$A43 = 'ABC  Company Holdings'!$A41,'ABC  Company Holdings'!$B41:$C41,0))</f>
        <v>148300</v>
      </c>
      <c r="D43">
        <f>VLOOKUP($A43,'S&amp;P 500'!$A$2:$I$502,2,FALSE)</f>
        <v>27.51</v>
      </c>
      <c r="E43">
        <f>VLOOKUP($A43,'S&amp;P 500'!$A$2:$I$502,3,FALSE)</f>
        <v>29.11</v>
      </c>
      <c r="G43">
        <f>SUM(IF('Investment Yield Calculation'!$A43 = 'ABC  Company Holdings'!$A41,'ABC  Company Holdings'!$B41:$D41,0))</f>
        <v>148300</v>
      </c>
      <c r="H43">
        <f>VLOOKUP($A43,'S&amp;P 500'!$A$2:$I$502,3,FALSE)</f>
        <v>29.11</v>
      </c>
      <c r="I43">
        <f>VLOOKUP($A43,'S&amp;P 500'!$A$2:$I$502,4,FALSE)</f>
        <v>30.67</v>
      </c>
      <c r="K43">
        <f>SUM(IF('Investment Yield Calculation'!$A43 = 'ABC  Company Holdings'!$A41,'ABC  Company Holdings'!$B41:$E41,0))</f>
        <v>148300</v>
      </c>
      <c r="L43">
        <f>VLOOKUP($A43,'S&amp;P 500'!$A$2:$I$502,4,FALSE)</f>
        <v>30.67</v>
      </c>
      <c r="M43">
        <f>VLOOKUP($A43,'S&amp;P 500'!$A$2:$I$502,5,FALSE)</f>
        <v>32.21</v>
      </c>
    </row>
    <row r="44" spans="1:13" x14ac:dyDescent="0.25">
      <c r="A44" t="s">
        <v>431</v>
      </c>
      <c r="C44">
        <f>SUM(IF('Investment Yield Calculation'!$A44 = 'ABC  Company Holdings'!$A42,'ABC  Company Holdings'!$B42:$C42,0))</f>
        <v>1221100</v>
      </c>
      <c r="D44">
        <f>VLOOKUP($A44,'S&amp;P 500'!$A$2:$I$502,2,FALSE)</f>
        <v>29.45</v>
      </c>
      <c r="E44">
        <f>VLOOKUP($A44,'S&amp;P 500'!$A$2:$I$502,3,FALSE)</f>
        <v>30.49</v>
      </c>
      <c r="G44">
        <f>SUM(IF('Investment Yield Calculation'!$A44 = 'ABC  Company Holdings'!$A42,'ABC  Company Holdings'!$B42:$D42,0))</f>
        <v>1221100</v>
      </c>
      <c r="H44">
        <f>VLOOKUP($A44,'S&amp;P 500'!$A$2:$I$502,3,FALSE)</f>
        <v>30.49</v>
      </c>
      <c r="I44">
        <f>VLOOKUP($A44,'S&amp;P 500'!$A$2:$I$502,4,FALSE)</f>
        <v>31.72</v>
      </c>
      <c r="K44">
        <f>SUM(IF('Investment Yield Calculation'!$A44 = 'ABC  Company Holdings'!$A42,'ABC  Company Holdings'!$B42:$E42,0))</f>
        <v>1221100</v>
      </c>
      <c r="L44">
        <f>VLOOKUP($A44,'S&amp;P 500'!$A$2:$I$502,4,FALSE)</f>
        <v>31.72</v>
      </c>
      <c r="M44">
        <f>VLOOKUP($A44,'S&amp;P 500'!$A$2:$I$502,5,FALSE)</f>
        <v>32.78</v>
      </c>
    </row>
    <row r="45" spans="1:13" x14ac:dyDescent="0.25">
      <c r="A45" t="s">
        <v>436</v>
      </c>
      <c r="C45">
        <f>SUM(IF('Investment Yield Calculation'!$A45 = 'ABC  Company Holdings'!$A43,'ABC  Company Holdings'!$B43:$C43,0))</f>
        <v>0</v>
      </c>
      <c r="D45">
        <f>VLOOKUP($A45,'S&amp;P 500'!$A$2:$I$502,2,FALSE)</f>
        <v>53.33</v>
      </c>
      <c r="E45">
        <f>VLOOKUP($A45,'S&amp;P 500'!$A$2:$I$502,3,FALSE)</f>
        <v>55.03</v>
      </c>
      <c r="G45">
        <f>SUM(IF('Investment Yield Calculation'!$A45 = 'ABC  Company Holdings'!$A43,'ABC  Company Holdings'!$B43:$D43,0))</f>
        <v>4900</v>
      </c>
      <c r="H45">
        <f>VLOOKUP($A45,'S&amp;P 500'!$A$2:$I$502,3,FALSE)</f>
        <v>55.03</v>
      </c>
      <c r="I45">
        <f>VLOOKUP($A45,'S&amp;P 500'!$A$2:$I$502,4,FALSE)</f>
        <v>56.29</v>
      </c>
      <c r="K45">
        <f>SUM(IF('Investment Yield Calculation'!$A45 = 'ABC  Company Holdings'!$A43,'ABC  Company Holdings'!$B43:$E43,0))</f>
        <v>4900</v>
      </c>
      <c r="L45">
        <f>VLOOKUP($A45,'S&amp;P 500'!$A$2:$I$502,4,FALSE)</f>
        <v>56.29</v>
      </c>
      <c r="M45">
        <f>VLOOKUP($A45,'S&amp;P 500'!$A$2:$I$502,5,FALSE)</f>
        <v>57.68</v>
      </c>
    </row>
    <row r="46" spans="1:13" x14ac:dyDescent="0.25">
      <c r="A46" t="s">
        <v>446</v>
      </c>
      <c r="C46">
        <f>SUM(IF('Investment Yield Calculation'!$A46 = 'ABC  Company Holdings'!$A44,'ABC  Company Holdings'!$B44:$C44,0))</f>
        <v>49400</v>
      </c>
      <c r="D46">
        <f>VLOOKUP($A46,'S&amp;P 500'!$A$2:$I$502,2,FALSE)</f>
        <v>21.58</v>
      </c>
      <c r="E46">
        <f>VLOOKUP($A46,'S&amp;P 500'!$A$2:$I$502,3,FALSE)</f>
        <v>22.35</v>
      </c>
      <c r="G46">
        <f>SUM(IF('Investment Yield Calculation'!$A46 = 'ABC  Company Holdings'!$A44,'ABC  Company Holdings'!$B44:$D44,0))</f>
        <v>49400</v>
      </c>
      <c r="H46">
        <f>VLOOKUP($A46,'S&amp;P 500'!$A$2:$I$502,3,FALSE)</f>
        <v>22.35</v>
      </c>
      <c r="I46">
        <f>VLOOKUP($A46,'S&amp;P 500'!$A$2:$I$502,4,FALSE)</f>
        <v>23.23</v>
      </c>
      <c r="K46">
        <f>SUM(IF('Investment Yield Calculation'!$A46 = 'ABC  Company Holdings'!$A44,'ABC  Company Holdings'!$B44:$E44,0))</f>
        <v>49400</v>
      </c>
      <c r="L46">
        <f>VLOOKUP($A46,'S&amp;P 500'!$A$2:$I$502,4,FALSE)</f>
        <v>23.23</v>
      </c>
      <c r="M46">
        <f>VLOOKUP($A46,'S&amp;P 500'!$A$2:$I$502,5,FALSE)</f>
        <v>24.06</v>
      </c>
    </row>
    <row r="47" spans="1:13" x14ac:dyDescent="0.25">
      <c r="A47" t="s">
        <v>447</v>
      </c>
      <c r="C47">
        <f>SUM(IF('Investment Yield Calculation'!$A47 = 'ABC  Company Holdings'!$A45,'ABC  Company Holdings'!$B45:$C45,0))</f>
        <v>367400</v>
      </c>
      <c r="D47">
        <f>VLOOKUP($A47,'S&amp;P 500'!$A$2:$I$502,2,FALSE)</f>
        <v>19.32</v>
      </c>
      <c r="E47">
        <f>VLOOKUP($A47,'S&amp;P 500'!$A$2:$I$502,3,FALSE)</f>
        <v>17.920000000000002</v>
      </c>
      <c r="G47">
        <f>SUM(IF('Investment Yield Calculation'!$A47 = 'ABC  Company Holdings'!$A45,'ABC  Company Holdings'!$B45:$D45,0))</f>
        <v>367400</v>
      </c>
      <c r="H47">
        <f>VLOOKUP($A47,'S&amp;P 500'!$A$2:$I$502,3,FALSE)</f>
        <v>17.920000000000002</v>
      </c>
      <c r="I47">
        <f>VLOOKUP($A47,'S&amp;P 500'!$A$2:$I$502,4,FALSE)</f>
        <v>16.559999999999999</v>
      </c>
      <c r="K47">
        <f>SUM(IF('Investment Yield Calculation'!$A47 = 'ABC  Company Holdings'!$A45,'ABC  Company Holdings'!$B45:$E45,0))</f>
        <v>367400</v>
      </c>
      <c r="L47">
        <f>VLOOKUP($A47,'S&amp;P 500'!$A$2:$I$502,4,FALSE)</f>
        <v>16.559999999999999</v>
      </c>
      <c r="M47">
        <f>VLOOKUP($A47,'S&amp;P 500'!$A$2:$I$502,5,FALSE)</f>
        <v>15.4</v>
      </c>
    </row>
    <row r="48" spans="1:13" x14ac:dyDescent="0.25">
      <c r="A48" t="s">
        <v>451</v>
      </c>
      <c r="C48">
        <f>SUM(IF('Investment Yield Calculation'!$A48 = 'ABC  Company Holdings'!$A46,'ABC  Company Holdings'!$B46:$C46,0))</f>
        <v>73600</v>
      </c>
      <c r="D48">
        <f>VLOOKUP($A48,'S&amp;P 500'!$A$2:$I$502,2,FALSE)</f>
        <v>51.53</v>
      </c>
      <c r="E48">
        <f>VLOOKUP($A48,'S&amp;P 500'!$A$2:$I$502,3,FALSE)</f>
        <v>54.4</v>
      </c>
      <c r="G48">
        <f>SUM(IF('Investment Yield Calculation'!$A48 = 'ABC  Company Holdings'!$A46,'ABC  Company Holdings'!$B46:$D46,0))</f>
        <v>73600</v>
      </c>
      <c r="H48">
        <f>VLOOKUP($A48,'S&amp;P 500'!$A$2:$I$502,3,FALSE)</f>
        <v>54.4</v>
      </c>
      <c r="I48">
        <f>VLOOKUP($A48,'S&amp;P 500'!$A$2:$I$502,4,FALSE)</f>
        <v>57.31</v>
      </c>
      <c r="K48">
        <f>SUM(IF('Investment Yield Calculation'!$A48 = 'ABC  Company Holdings'!$A46,'ABC  Company Holdings'!$B46:$E46,0))</f>
        <v>73600</v>
      </c>
      <c r="L48">
        <f>VLOOKUP($A48,'S&amp;P 500'!$A$2:$I$502,4,FALSE)</f>
        <v>57.31</v>
      </c>
      <c r="M48">
        <f>VLOOKUP($A48,'S&amp;P 500'!$A$2:$I$502,5,FALSE)</f>
        <v>60.44</v>
      </c>
    </row>
    <row r="49" spans="1:13" x14ac:dyDescent="0.25">
      <c r="A49" t="s">
        <v>460</v>
      </c>
      <c r="C49">
        <f>SUM(IF('Investment Yield Calculation'!$A49 = 'ABC  Company Holdings'!$A47,'ABC  Company Holdings'!$B47:$C47,0))</f>
        <v>0</v>
      </c>
      <c r="D49">
        <f>VLOOKUP($A49,'S&amp;P 500'!$A$2:$I$502,2,FALSE)</f>
        <v>60.21</v>
      </c>
      <c r="E49">
        <f>VLOOKUP($A49,'S&amp;P 500'!$A$2:$I$502,3,FALSE)</f>
        <v>61.76</v>
      </c>
      <c r="G49">
        <f>SUM(IF('Investment Yield Calculation'!$A49 = 'ABC  Company Holdings'!$A47,'ABC  Company Holdings'!$B47:$D47,0))</f>
        <v>3000</v>
      </c>
      <c r="H49">
        <f>VLOOKUP($A49,'S&amp;P 500'!$A$2:$I$502,3,FALSE)</f>
        <v>61.76</v>
      </c>
      <c r="I49">
        <f>VLOOKUP($A49,'S&amp;P 500'!$A$2:$I$502,4,FALSE)</f>
        <v>63.08</v>
      </c>
      <c r="K49">
        <f>SUM(IF('Investment Yield Calculation'!$A49 = 'ABC  Company Holdings'!$A47,'ABC  Company Holdings'!$B47:$E47,0))</f>
        <v>3000</v>
      </c>
      <c r="L49">
        <f>VLOOKUP($A49,'S&amp;P 500'!$A$2:$I$502,4,FALSE)</f>
        <v>63.08</v>
      </c>
      <c r="M49">
        <f>VLOOKUP($A49,'S&amp;P 500'!$A$2:$I$502,5,FALSE)</f>
        <v>63.84</v>
      </c>
    </row>
    <row r="50" spans="1:13" x14ac:dyDescent="0.25">
      <c r="A50" t="s">
        <v>461</v>
      </c>
      <c r="C50">
        <f>SUM(IF('Investment Yield Calculation'!$A50 = 'ABC  Company Holdings'!$A48,'ABC  Company Holdings'!$B48:$C48,0))</f>
        <v>1400</v>
      </c>
      <c r="D50">
        <f>VLOOKUP($A50,'S&amp;P 500'!$A$2:$I$502,2,FALSE)</f>
        <v>32.450000000000003</v>
      </c>
      <c r="E50">
        <f>VLOOKUP($A50,'S&amp;P 500'!$A$2:$I$502,3,FALSE)</f>
        <v>33.03</v>
      </c>
      <c r="G50">
        <f>SUM(IF('Investment Yield Calculation'!$A50 = 'ABC  Company Holdings'!$A48,'ABC  Company Holdings'!$B48:$D48,0))</f>
        <v>1400</v>
      </c>
      <c r="H50">
        <f>VLOOKUP($A50,'S&amp;P 500'!$A$2:$I$502,3,FALSE)</f>
        <v>33.03</v>
      </c>
      <c r="I50">
        <f>VLOOKUP($A50,'S&amp;P 500'!$A$2:$I$502,4,FALSE)</f>
        <v>33.630000000000003</v>
      </c>
      <c r="K50">
        <f>SUM(IF('Investment Yield Calculation'!$A50 = 'ABC  Company Holdings'!$A48,'ABC  Company Holdings'!$B48:$E48,0))</f>
        <v>1400</v>
      </c>
      <c r="L50">
        <f>VLOOKUP($A50,'S&amp;P 500'!$A$2:$I$502,4,FALSE)</f>
        <v>33.630000000000003</v>
      </c>
      <c r="M50">
        <f>VLOOKUP($A50,'S&amp;P 500'!$A$2:$I$502,5,FALSE)</f>
        <v>34.4</v>
      </c>
    </row>
    <row r="51" spans="1:13" x14ac:dyDescent="0.25">
      <c r="A51" t="s">
        <v>464</v>
      </c>
      <c r="C51">
        <f>SUM(IF('Investment Yield Calculation'!$A51 = 'ABC  Company Holdings'!$A49,'ABC  Company Holdings'!$B49:$C49,0))</f>
        <v>455300</v>
      </c>
      <c r="D51">
        <f>VLOOKUP($A51,'S&amp;P 500'!$A$2:$I$502,2,FALSE)</f>
        <v>58.98</v>
      </c>
      <c r="E51">
        <f>VLOOKUP($A51,'S&amp;P 500'!$A$2:$I$502,3,FALSE)</f>
        <v>56.12</v>
      </c>
      <c r="G51">
        <f>SUM(IF('Investment Yield Calculation'!$A51 = 'ABC  Company Holdings'!$A49,'ABC  Company Holdings'!$B49:$D49,0))</f>
        <v>455300</v>
      </c>
      <c r="H51">
        <f>VLOOKUP($A51,'S&amp;P 500'!$A$2:$I$502,3,FALSE)</f>
        <v>56.12</v>
      </c>
      <c r="I51">
        <f>VLOOKUP($A51,'S&amp;P 500'!$A$2:$I$502,4,FALSE)</f>
        <v>54.32</v>
      </c>
      <c r="K51">
        <f>SUM(IF('Investment Yield Calculation'!$A51 = 'ABC  Company Holdings'!$A49,'ABC  Company Holdings'!$B49:$E49,0))</f>
        <v>455300</v>
      </c>
      <c r="L51">
        <f>VLOOKUP($A51,'S&amp;P 500'!$A$2:$I$502,4,FALSE)</f>
        <v>54.32</v>
      </c>
      <c r="M51">
        <f>VLOOKUP($A51,'S&amp;P 500'!$A$2:$I$502,5,FALSE)</f>
        <v>53.49</v>
      </c>
    </row>
    <row r="52" spans="1:13" x14ac:dyDescent="0.25">
      <c r="A52" t="s">
        <v>492</v>
      </c>
      <c r="C52">
        <f>SUM(IF('Investment Yield Calculation'!$A52 = 'ABC  Company Holdings'!$A50,'ABC  Company Holdings'!$B50:$C50,0))</f>
        <v>0</v>
      </c>
      <c r="D52">
        <f>VLOOKUP($A52,'S&amp;P 500'!$A$2:$I$502,2,FALSE)</f>
        <v>29.51</v>
      </c>
      <c r="E52">
        <f>VLOOKUP($A52,'S&amp;P 500'!$A$2:$I$502,3,FALSE)</f>
        <v>28.6</v>
      </c>
      <c r="G52">
        <f>SUM(IF('Investment Yield Calculation'!$A52 = 'ABC  Company Holdings'!$A50,'ABC  Company Holdings'!$B50:$D50,0))</f>
        <v>0</v>
      </c>
      <c r="H52">
        <f>VLOOKUP($A52,'S&amp;P 500'!$A$2:$I$502,3,FALSE)</f>
        <v>28.6</v>
      </c>
      <c r="I52">
        <f>VLOOKUP($A52,'S&amp;P 500'!$A$2:$I$502,4,FALSE)</f>
        <v>27.6</v>
      </c>
      <c r="K52">
        <f>SUM(IF('Investment Yield Calculation'!$A52 = 'ABC  Company Holdings'!$A50,'ABC  Company Holdings'!$B50:$E50,0))</f>
        <v>24400</v>
      </c>
      <c r="L52">
        <f>VLOOKUP($A52,'S&amp;P 500'!$A$2:$I$502,4,FALSE)</f>
        <v>27.6</v>
      </c>
      <c r="M52">
        <f>VLOOKUP($A52,'S&amp;P 500'!$A$2:$I$502,5,FALSE)</f>
        <v>26.34</v>
      </c>
    </row>
    <row r="53" spans="1:13" x14ac:dyDescent="0.25">
      <c r="A53" t="s">
        <v>496</v>
      </c>
      <c r="C53">
        <f>SUM(IF('Investment Yield Calculation'!$A53 = 'ABC  Company Holdings'!$A51,'ABC  Company Holdings'!$B51:$C51,0))</f>
        <v>2790200</v>
      </c>
      <c r="D53">
        <f>VLOOKUP($A53,'S&amp;P 500'!$A$2:$I$502,2,FALSE)</f>
        <v>18.47</v>
      </c>
      <c r="E53">
        <f>VLOOKUP($A53,'S&amp;P 500'!$A$2:$I$502,3,FALSE)</f>
        <v>20.059999999999999</v>
      </c>
      <c r="G53">
        <f>SUM(IF('Investment Yield Calculation'!$A53 = 'ABC  Company Holdings'!$A51,'ABC  Company Holdings'!$B51:$D51,0))</f>
        <v>2790200</v>
      </c>
      <c r="H53">
        <f>VLOOKUP($A53,'S&amp;P 500'!$A$2:$I$502,3,FALSE)</f>
        <v>20.059999999999999</v>
      </c>
      <c r="I53">
        <f>VLOOKUP($A53,'S&amp;P 500'!$A$2:$I$502,4,FALSE)</f>
        <v>21.87</v>
      </c>
      <c r="K53">
        <f>SUM(IF('Investment Yield Calculation'!$A53 = 'ABC  Company Holdings'!$A51,'ABC  Company Holdings'!$B51:$E51,0))</f>
        <v>2790200</v>
      </c>
      <c r="L53">
        <f>VLOOKUP($A53,'S&amp;P 500'!$A$2:$I$502,4,FALSE)</f>
        <v>21.87</v>
      </c>
      <c r="M53">
        <f>VLOOKUP($A53,'S&amp;P 500'!$A$2:$I$502,5,FALSE)</f>
        <v>23.48</v>
      </c>
    </row>
    <row r="55" spans="1:13" x14ac:dyDescent="0.25">
      <c r="A55" t="s">
        <v>510</v>
      </c>
      <c r="D55">
        <f>SUMPRODUCT($C$6:$C$53,D$6:D$53)</f>
        <v>504264352</v>
      </c>
      <c r="E55">
        <f>SUMPRODUCT($C$6:$C$53,E$6:E$53)</f>
        <v>511622010</v>
      </c>
      <c r="H55">
        <f>SUMPRODUCT($G$6:$G$53,H$6:H$53)</f>
        <v>514672085</v>
      </c>
      <c r="I55">
        <f>SUMPRODUCT($G$6:$G$53,I$6:I$53)</f>
        <v>525677262</v>
      </c>
      <c r="L55">
        <f>SUMPRODUCT(K$6:K$53,L$6:L$53)</f>
        <v>526588062</v>
      </c>
      <c r="M55">
        <f>SUMPRODUCT(K6:K53,M6:M53)</f>
        <v>538480630</v>
      </c>
    </row>
    <row r="56" spans="1:13" x14ac:dyDescent="0.25">
      <c r="A56" t="s">
        <v>511</v>
      </c>
      <c r="E56" s="13">
        <f>(E55-D55)/D55</f>
        <v>1.4590874748171768E-2</v>
      </c>
      <c r="I56" s="13">
        <f>(I55-H55)/H55</f>
        <v>2.138289081678094E-2</v>
      </c>
      <c r="M56" s="13">
        <f>(M55-L55)/L55</f>
        <v>2.2584195993413918E-2</v>
      </c>
    </row>
    <row r="58" spans="1:13" x14ac:dyDescent="0.25">
      <c r="A58" s="8" t="s">
        <v>508</v>
      </c>
      <c r="B58" s="9"/>
      <c r="C58" s="9"/>
      <c r="D58" s="9"/>
      <c r="E58" s="10">
        <f>AVERAGE(E56,I56,M56)</f>
        <v>1.9519320519455541E-2</v>
      </c>
    </row>
  </sheetData>
  <mergeCells count="1">
    <mergeCell ref="C4:D4"/>
  </mergeCells>
  <phoneticPr fontId="2" type="noConversion"/>
  <pageMargins left="0.25" right="0.25" top="0.5" bottom="0.5" header="0.5" footer="0.5"/>
  <pageSetup scale="88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S&amp;P 500</vt:lpstr>
      <vt:lpstr>ABC  Company Holdings</vt:lpstr>
      <vt:lpstr>Investment Yield Calculation</vt:lpstr>
      <vt:lpstr>'Investment Yield Calculation'!Print_Area</vt:lpstr>
    </vt:vector>
  </TitlesOfParts>
  <Company>State Farm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Duvvuri</dc:creator>
  <cp:lastModifiedBy>obeng.daniel@hotmail.com</cp:lastModifiedBy>
  <cp:lastPrinted>2006-10-31T02:19:10Z</cp:lastPrinted>
  <dcterms:created xsi:type="dcterms:W3CDTF">2006-10-30T23:38:04Z</dcterms:created>
  <dcterms:modified xsi:type="dcterms:W3CDTF">2016-12-09T02:11:57Z</dcterms:modified>
</cp:coreProperties>
</file>