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tha\Desktop\Revised del#3\FINAL\"/>
    </mc:Choice>
  </mc:AlternateContent>
  <xr:revisionPtr revIDLastSave="0" documentId="13_ncr:1_{4F6CB44A-625F-45B3-B49C-BB748DC47B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" l="1"/>
  <c r="E34" i="1"/>
  <c r="F36" i="1"/>
  <c r="E36" i="1"/>
  <c r="D34" i="1"/>
  <c r="D36" i="1" s="1"/>
  <c r="C34" i="1"/>
  <c r="C36" i="1" s="1"/>
  <c r="B48" i="1"/>
  <c r="B16" i="1"/>
  <c r="B17" i="1" s="1"/>
  <c r="B47" i="1" s="1"/>
  <c r="B31" i="1"/>
  <c r="F29" i="1"/>
  <c r="F31" i="1" s="1"/>
  <c r="E29" i="1"/>
  <c r="E31" i="1" s="1"/>
  <c r="D29" i="1"/>
  <c r="D31" i="1" s="1"/>
  <c r="C29" i="1"/>
  <c r="C31" i="1" s="1"/>
  <c r="B28" i="1"/>
  <c r="F21" i="1"/>
  <c r="E21" i="1"/>
  <c r="D21" i="1"/>
  <c r="C21" i="1"/>
  <c r="C22" i="1" s="1"/>
  <c r="C48" i="1" s="1"/>
  <c r="F16" i="1"/>
  <c r="E16" i="1"/>
  <c r="D16" i="1"/>
  <c r="C16" i="1"/>
  <c r="D22" i="1" l="1"/>
  <c r="D48" i="1" s="1"/>
  <c r="B23" i="1"/>
  <c r="C17" i="1"/>
  <c r="D17" i="1" l="1"/>
  <c r="D23" i="1" s="1"/>
  <c r="C47" i="1"/>
  <c r="C23" i="1"/>
  <c r="E22" i="1"/>
  <c r="E48" i="1" s="1"/>
  <c r="E17" i="1" l="1"/>
  <c r="E23" i="1" s="1"/>
  <c r="D47" i="1"/>
  <c r="F22" i="1"/>
  <c r="F48" i="1" l="1"/>
  <c r="G37" i="1"/>
  <c r="F17" i="1"/>
  <c r="E47" i="1"/>
  <c r="G32" i="1" l="1"/>
  <c r="G39" i="1" s="1"/>
  <c r="E42" i="1" s="1"/>
  <c r="F47" i="1"/>
  <c r="F23" i="1"/>
</calcChain>
</file>

<file path=xl/sharedStrings.xml><?xml version="1.0" encoding="utf-8"?>
<sst xmlns="http://schemas.openxmlformats.org/spreadsheetml/2006/main" count="56" uniqueCount="37">
  <si>
    <t>Year 1</t>
  </si>
  <si>
    <t>Year 2</t>
  </si>
  <si>
    <t>Year 3</t>
  </si>
  <si>
    <t>Year 4</t>
  </si>
  <si>
    <t>Funds</t>
  </si>
  <si>
    <t>$110,000</t>
  </si>
  <si>
    <t xml:space="preserve">IT Dept Salaries </t>
  </si>
  <si>
    <t>Contingency</t>
  </si>
  <si>
    <t>Proposed Plan</t>
  </si>
  <si>
    <t>Total Surplus</t>
  </si>
  <si>
    <t xml:space="preserve">COST BENEFIT ANALYSIS </t>
  </si>
  <si>
    <t xml:space="preserve">Cash Flow Description </t>
  </si>
  <si>
    <t>Year 0</t>
  </si>
  <si>
    <t>Year1</t>
  </si>
  <si>
    <t xml:space="preserve">Year 3 </t>
  </si>
  <si>
    <t xml:space="preserve">Year 4 </t>
  </si>
  <si>
    <t xml:space="preserve">Development cost </t>
  </si>
  <si>
    <t>Operation and Maintanance cost</t>
  </si>
  <si>
    <t xml:space="preserve">Discount factor 12 % </t>
  </si>
  <si>
    <t xml:space="preserve">Time adjusted costs (adjusted to present value) </t>
  </si>
  <si>
    <t xml:space="preserve">Cumulative time adjusted costs over lifetime </t>
  </si>
  <si>
    <t xml:space="preserve">benefits derived from operation of new system </t>
  </si>
  <si>
    <t xml:space="preserve">Time adjusted benefits (adjusted to present value) </t>
  </si>
  <si>
    <t xml:space="preserve">Cumulative time adjusted benefits over lifetime </t>
  </si>
  <si>
    <t xml:space="preserve">Cumulative lifetime adjusted costs+ benefits </t>
  </si>
  <si>
    <t xml:space="preserve">NET PRESENT VALUE (NPV) </t>
  </si>
  <si>
    <t>TOTAL</t>
  </si>
  <si>
    <t>TOTAL PRESENT VALUE OF LIFETIME COSTS</t>
  </si>
  <si>
    <t>RETURN ON INVESTMENT =</t>
  </si>
  <si>
    <t>NPV/TOTAL PRESENT VALUE OF LIFETIME COSTS</t>
  </si>
  <si>
    <t xml:space="preserve">PAYBACK </t>
  </si>
  <si>
    <t xml:space="preserve">year </t>
  </si>
  <si>
    <t xml:space="preserve">cost </t>
  </si>
  <si>
    <t>benefits</t>
  </si>
  <si>
    <t>Personnel Salaries</t>
  </si>
  <si>
    <t>BUDGET-BASELINE</t>
  </si>
  <si>
    <t>TOTAL PRESENT VALUE OF LIFETIME BENEFITS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</si>
</sst>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-[$$-409]* #,##0.00_ ;_-[$$-409]* \-#,##0.00\ ;_-[$$-409]* &quot;-&quot;??_ ;_-@_ "/>
    <numFmt numFmtId="165" formatCode="_-[$$-409]* #,##0_ ;_-[$$-409]* \-#,##0\ ;_-[$$-409]* &quot;-&quot;??_ ;_-@_ "/>
    <numFmt numFmtId="166" formatCode="_(&quot;$&quot;* #,##0_);_(&quot;$&quot;* \(#,##0\);_(&quot;$&quot;* &quot;-&quot;??_);_(@_)"/>
    <numFmt numFmtId="167" formatCode="0.000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6" fontId="3" fillId="0" borderId="0" xfId="0" applyNumberFormat="1" applyFont="1"/>
    <xf numFmtId="44" fontId="3" fillId="0" borderId="0" xfId="0" applyNumberFormat="1" applyFont="1"/>
    <xf numFmtId="44" fontId="3" fillId="0" borderId="6" xfId="0" applyNumberFormat="1" applyFont="1" applyBorder="1"/>
    <xf numFmtId="3" fontId="1" fillId="0" borderId="0" xfId="0" applyNumberFormat="1" applyFont="1"/>
    <xf numFmtId="0" fontId="3" fillId="0" borderId="5" xfId="0" applyFont="1" applyBorder="1" applyAlignment="1">
      <alignment horizontal="center"/>
    </xf>
    <xf numFmtId="166" fontId="3" fillId="0" borderId="6" xfId="0" applyNumberFormat="1" applyFont="1" applyBorder="1"/>
    <xf numFmtId="0" fontId="3" fillId="0" borderId="0" xfId="0" applyFont="1"/>
    <xf numFmtId="0" fontId="3" fillId="0" borderId="6" xfId="0" applyFont="1" applyBorder="1"/>
    <xf numFmtId="164" fontId="3" fillId="0" borderId="0" xfId="0" applyNumberFormat="1" applyFont="1"/>
    <xf numFmtId="164" fontId="3" fillId="0" borderId="6" xfId="0" applyNumberFormat="1" applyFont="1" applyBorder="1"/>
    <xf numFmtId="1" fontId="3" fillId="0" borderId="0" xfId="0" applyNumberFormat="1" applyFont="1"/>
    <xf numFmtId="165" fontId="3" fillId="0" borderId="0" xfId="0" applyNumberFormat="1" applyFont="1"/>
    <xf numFmtId="165" fontId="3" fillId="0" borderId="6" xfId="0" applyNumberFormat="1" applyFont="1" applyBorder="1"/>
    <xf numFmtId="0" fontId="2" fillId="0" borderId="7" xfId="0" applyFont="1" applyBorder="1" applyAlignment="1">
      <alignment horizontal="center"/>
    </xf>
    <xf numFmtId="166" fontId="3" fillId="0" borderId="8" xfId="0" applyNumberFormat="1" applyFont="1" applyBorder="1"/>
    <xf numFmtId="165" fontId="3" fillId="0" borderId="9" xfId="0" applyNumberFormat="1" applyFont="1" applyBorder="1"/>
    <xf numFmtId="0" fontId="1" fillId="0" borderId="6" xfId="0" applyFont="1" applyBorder="1"/>
    <xf numFmtId="166" fontId="1" fillId="0" borderId="6" xfId="0" applyNumberFormat="1" applyFont="1" applyBorder="1"/>
    <xf numFmtId="165" fontId="1" fillId="0" borderId="6" xfId="0" applyNumberFormat="1" applyFont="1" applyBorder="1"/>
    <xf numFmtId="0" fontId="1" fillId="0" borderId="8" xfId="0" applyFont="1" applyBorder="1"/>
    <xf numFmtId="3" fontId="1" fillId="0" borderId="9" xfId="0" applyNumberFormat="1" applyFont="1" applyBorder="1"/>
    <xf numFmtId="167" fontId="1" fillId="0" borderId="12" xfId="0" applyNumberFormat="1" applyFont="1" applyBorder="1"/>
    <xf numFmtId="0" fontId="2" fillId="0" borderId="10" xfId="0" applyFont="1" applyBorder="1"/>
    <xf numFmtId="0" fontId="2" fillId="0" borderId="0" xfId="0" applyFont="1"/>
    <xf numFmtId="167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5" fontId="1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6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payback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cost 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Sheet1!$B$46:$F$46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Sheet1!$B$47:$F$47</c:f>
              <c:numCache>
                <c:formatCode>_("$"* #,##0_);_("$"* \(#,##0\);_("$"* "-"??_);_(@_)</c:formatCode>
                <c:ptCount val="5"/>
                <c:pt idx="0">
                  <c:v>80175</c:v>
                </c:pt>
                <c:pt idx="1">
                  <c:v>152826.6</c:v>
                </c:pt>
                <c:pt idx="2">
                  <c:v>217690.61250000002</c:v>
                </c:pt>
                <c:pt idx="3">
                  <c:v>275605.2</c:v>
                </c:pt>
                <c:pt idx="4">
                  <c:v>327319.01250000001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D8-4695-9DB1-4D2AE8B8E85F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benefits</c:v>
                </c:pt>
              </c:strCache>
            </c:strRef>
          </c:tx>
          <c:spPr>
            <a:ln w="19050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4472C4"/>
              </a:solidFill>
              <a:ln w="9525">
                <a:solidFill>
                  <a:srgbClr val="4472C4"/>
                </a:solidFill>
                <a:prstDash val="solid"/>
              </a:ln>
              <a:effectLst/>
            </c:spPr>
          </c:marker>
          <c:xVal>
            <c:numRef>
              <c:f>Sheet1!$B$46:$F$46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Sheet1!$B$48:$F$48</c:f>
              <c:numCache>
                <c:formatCode>_-[$$-409]* #,##0_ ;_-[$$-409]* \-#,##0\ ;_-[$$-409]* "-"??_ ;_-@_ </c:formatCode>
                <c:ptCount val="5"/>
                <c:pt idx="0" formatCode="0">
                  <c:v>0</c:v>
                </c:pt>
                <c:pt idx="1">
                  <c:v>92851.199999999997</c:v>
                </c:pt>
                <c:pt idx="2">
                  <c:v>181727.85</c:v>
                </c:pt>
                <c:pt idx="3">
                  <c:v>266420.15000000002</c:v>
                </c:pt>
                <c:pt idx="4">
                  <c:v>346810.9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D8-4695-9DB1-4D2AE8B8E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74071"/>
        <c:axId val="15753847"/>
      </c:scatterChart>
      <c:valAx>
        <c:axId val="409674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3847"/>
        <c:crosses val="autoZero"/>
        <c:crossBetween val="midCat"/>
        <c:majorUnit val="1"/>
      </c:valAx>
      <c:valAx>
        <c:axId val="15753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74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1190625</xdr:colOff>
      <xdr:row>49</xdr:row>
      <xdr:rowOff>9525</xdr:rowOff>
    </xdr:from>
    <xdr:to>
      <xdr:col>3</xdr:col>
      <xdr:colOff>695325</xdr:colOff>
      <xdr:row>63</xdr:row>
      <xdr:rowOff>85725</xdr:rowOff>
    </xdr:to>
    <xdr:graphicFrame macro="">
      <xdr:nvGraphicFramePr>
        <xdr:cNvPr id="8" name="Chart 31">
          <a:extLst>
            <a:ext uri="{FF2B5EF4-FFF2-40B4-BE49-F238E27FC236}">
              <a16:creationId xmlns:a16="http://schemas.microsoft.com/office/drawing/2014/main" id="{76986E9C-1CEF-42FE-AA5D-FF46A7959BB4}"/>
            </a:ext>
            <a:ext uri="{147F2762-F138-4A5C-976F-8EAC2B608ADB}">
              <a16:predDERef xmlns:a16="http://schemas.microsoft.com/office/drawing/2014/main" pred="{15269F2A-E749-4A41-BE68-B8FE8EBD6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abSelected="1" zoomScale="120" zoomScaleNormal="120" workbookViewId="0">
      <selection activeCell="H12" sqref="H12"/>
    </sheetView>
  </sheetViews>
  <sheetFormatPr defaultColWidth="8.88671875" defaultRowHeight="15.6" x14ac:dyDescent="0.3"/>
  <cols>
    <col min="1" max="1" width="45.6640625" style="1" customWidth="1"/>
    <col min="2" max="2" width="16.44140625" style="1" customWidth="1"/>
    <col min="3" max="3" width="13.88671875" style="1" customWidth="1"/>
    <col min="4" max="4" width="21" style="1" customWidth="1"/>
    <col min="5" max="7" width="13.88671875" style="1" bestFit="1" customWidth="1"/>
    <col min="8" max="16384" width="8.88671875" style="1"/>
  </cols>
  <sheetData>
    <row r="1" spans="1:8" x14ac:dyDescent="0.3">
      <c r="A1" s="37" t="s">
        <v>35</v>
      </c>
      <c r="B1" s="38"/>
      <c r="C1" s="38"/>
      <c r="D1" s="38"/>
      <c r="E1" s="39"/>
    </row>
    <row r="2" spans="1:8" x14ac:dyDescent="0.3">
      <c r="A2" s="34"/>
      <c r="B2" s="35" t="s">
        <v>0</v>
      </c>
      <c r="C2" s="35" t="s">
        <v>1</v>
      </c>
      <c r="D2" s="35" t="s">
        <v>2</v>
      </c>
      <c r="E2" s="35" t="s">
        <v>3</v>
      </c>
    </row>
    <row r="3" spans="1:8" x14ac:dyDescent="0.3">
      <c r="A3" s="34" t="s">
        <v>4</v>
      </c>
      <c r="B3" s="34" t="s">
        <v>5</v>
      </c>
      <c r="C3" s="34" t="s">
        <v>5</v>
      </c>
      <c r="D3" s="34" t="s">
        <v>5</v>
      </c>
      <c r="E3" s="34" t="s">
        <v>5</v>
      </c>
    </row>
    <row r="4" spans="1:8" x14ac:dyDescent="0.3">
      <c r="A4" s="34" t="s">
        <v>6</v>
      </c>
      <c r="B4" s="36">
        <v>-3392</v>
      </c>
      <c r="C4" s="36">
        <v>-3392</v>
      </c>
      <c r="D4" s="36">
        <v>-3392</v>
      </c>
      <c r="E4" s="36">
        <v>-3392</v>
      </c>
    </row>
    <row r="5" spans="1:8" x14ac:dyDescent="0.3">
      <c r="A5" s="34" t="s">
        <v>34</v>
      </c>
      <c r="B5" s="36">
        <v>-38272</v>
      </c>
      <c r="C5" s="36">
        <v>-38272</v>
      </c>
      <c r="D5" s="36">
        <v>-38272</v>
      </c>
      <c r="E5" s="36">
        <v>-38272</v>
      </c>
    </row>
    <row r="6" spans="1:8" x14ac:dyDescent="0.3">
      <c r="A6" s="34" t="s">
        <v>7</v>
      </c>
      <c r="B6" s="36">
        <v>-5000</v>
      </c>
      <c r="C6" s="36">
        <v>-5000</v>
      </c>
      <c r="D6" s="36">
        <v>-5000</v>
      </c>
      <c r="E6" s="36">
        <v>-5000</v>
      </c>
    </row>
    <row r="7" spans="1:8" x14ac:dyDescent="0.3">
      <c r="A7" s="34" t="s">
        <v>8</v>
      </c>
      <c r="B7" s="36">
        <v>-34711</v>
      </c>
      <c r="C7" s="36">
        <v>-34711</v>
      </c>
      <c r="D7" s="36">
        <v>-34711</v>
      </c>
      <c r="E7" s="36">
        <v>-34711</v>
      </c>
    </row>
    <row r="8" spans="1:8" x14ac:dyDescent="0.3">
      <c r="A8" s="34" t="s">
        <v>9</v>
      </c>
      <c r="B8" s="36">
        <v>28625</v>
      </c>
      <c r="C8" s="36">
        <v>28625</v>
      </c>
      <c r="D8" s="36">
        <v>28625</v>
      </c>
      <c r="E8" s="36">
        <v>28625</v>
      </c>
    </row>
    <row r="10" spans="1:8" ht="16.2" thickBot="1" x14ac:dyDescent="0.35"/>
    <row r="11" spans="1:8" ht="16.2" thickBot="1" x14ac:dyDescent="0.35">
      <c r="A11" s="40" t="s">
        <v>10</v>
      </c>
      <c r="B11" s="41"/>
      <c r="C11" s="41"/>
      <c r="D11" s="41"/>
      <c r="E11" s="41"/>
      <c r="F11" s="42"/>
    </row>
    <row r="12" spans="1:8" x14ac:dyDescent="0.3">
      <c r="A12" s="2" t="s">
        <v>11</v>
      </c>
      <c r="B12" s="45" t="s">
        <v>12</v>
      </c>
      <c r="C12" s="45" t="s">
        <v>13</v>
      </c>
      <c r="D12" s="45" t="s">
        <v>1</v>
      </c>
      <c r="E12" s="45" t="s">
        <v>14</v>
      </c>
      <c r="F12" s="46" t="s">
        <v>15</v>
      </c>
    </row>
    <row r="13" spans="1:8" x14ac:dyDescent="0.3">
      <c r="A13" s="3" t="s">
        <v>16</v>
      </c>
      <c r="B13" s="4">
        <v>-80175</v>
      </c>
      <c r="C13" s="5"/>
      <c r="D13" s="5"/>
      <c r="E13" s="5"/>
      <c r="F13" s="6"/>
      <c r="G13" s="7"/>
    </row>
    <row r="14" spans="1:8" x14ac:dyDescent="0.3">
      <c r="A14" s="8" t="s">
        <v>17</v>
      </c>
      <c r="B14" s="4"/>
      <c r="C14" s="4">
        <v>-81375</v>
      </c>
      <c r="D14" s="4">
        <v>-81375</v>
      </c>
      <c r="E14" s="4">
        <v>-81375</v>
      </c>
      <c r="F14" s="9">
        <v>-81375</v>
      </c>
      <c r="H14" s="7"/>
    </row>
    <row r="15" spans="1:8" x14ac:dyDescent="0.3">
      <c r="A15" s="3" t="s">
        <v>18</v>
      </c>
      <c r="B15" s="10">
        <v>1</v>
      </c>
      <c r="C15" s="10">
        <v>0.89280000000000004</v>
      </c>
      <c r="D15" s="10">
        <v>0.79710000000000003</v>
      </c>
      <c r="E15" s="10">
        <v>0.7117</v>
      </c>
      <c r="F15" s="11">
        <v>0.63549999999999995</v>
      </c>
    </row>
    <row r="16" spans="1:8" x14ac:dyDescent="0.3">
      <c r="A16" s="3" t="s">
        <v>19</v>
      </c>
      <c r="B16" s="4">
        <f>B13</f>
        <v>-80175</v>
      </c>
      <c r="C16" s="4">
        <f>C14*C15</f>
        <v>-72651.600000000006</v>
      </c>
      <c r="D16" s="4">
        <f>D14*D15</f>
        <v>-64864.012500000004</v>
      </c>
      <c r="E16" s="4">
        <f>E14*E15</f>
        <v>-57914.587500000001</v>
      </c>
      <c r="F16" s="9">
        <f>F14*F15</f>
        <v>-51713.812499999993</v>
      </c>
    </row>
    <row r="17" spans="1:9" ht="24.75" customHeight="1" x14ac:dyDescent="0.3">
      <c r="A17" s="3" t="s">
        <v>20</v>
      </c>
      <c r="B17" s="4">
        <f>B16</f>
        <v>-80175</v>
      </c>
      <c r="C17" s="4">
        <f>B17+C16</f>
        <v>-152826.6</v>
      </c>
      <c r="D17" s="4">
        <f>C17+D16</f>
        <v>-217690.61250000002</v>
      </c>
      <c r="E17" s="4">
        <f>D17+E16</f>
        <v>-275605.2</v>
      </c>
      <c r="F17" s="9">
        <f>E17+F16</f>
        <v>-327319.01250000001</v>
      </c>
    </row>
    <row r="18" spans="1:9" x14ac:dyDescent="0.3">
      <c r="A18" s="3"/>
      <c r="B18" s="12"/>
      <c r="C18" s="12"/>
      <c r="D18" s="12"/>
      <c r="E18" s="12"/>
      <c r="F18" s="13"/>
    </row>
    <row r="19" spans="1:9" x14ac:dyDescent="0.3">
      <c r="A19" s="3" t="s">
        <v>21</v>
      </c>
      <c r="B19" s="14">
        <v>0</v>
      </c>
      <c r="C19" s="15">
        <v>104000</v>
      </c>
      <c r="D19" s="15">
        <v>111500</v>
      </c>
      <c r="E19" s="15">
        <v>119000</v>
      </c>
      <c r="F19" s="16">
        <v>126500</v>
      </c>
      <c r="I19" s="7"/>
    </row>
    <row r="20" spans="1:9" x14ac:dyDescent="0.3">
      <c r="A20" s="3" t="s">
        <v>18</v>
      </c>
      <c r="B20" s="10">
        <v>1</v>
      </c>
      <c r="C20" s="10">
        <v>0.89280000000000004</v>
      </c>
      <c r="D20" s="10">
        <v>0.79710000000000003</v>
      </c>
      <c r="E20" s="10">
        <v>0.7117</v>
      </c>
      <c r="F20" s="11">
        <v>0.63549999999999995</v>
      </c>
    </row>
    <row r="21" spans="1:9" x14ac:dyDescent="0.3">
      <c r="A21" s="3" t="s">
        <v>22</v>
      </c>
      <c r="B21" s="14">
        <v>0</v>
      </c>
      <c r="C21" s="15">
        <f>C19*C20</f>
        <v>92851.199999999997</v>
      </c>
      <c r="D21" s="15">
        <f>D19*D20</f>
        <v>88876.650000000009</v>
      </c>
      <c r="E21" s="15">
        <f>E19*E20</f>
        <v>84692.3</v>
      </c>
      <c r="F21" s="16">
        <f>F19*F20</f>
        <v>80390.75</v>
      </c>
    </row>
    <row r="22" spans="1:9" x14ac:dyDescent="0.3">
      <c r="A22" s="3" t="s">
        <v>23</v>
      </c>
      <c r="B22" s="14">
        <v>0</v>
      </c>
      <c r="C22" s="15">
        <f>B22+C21</f>
        <v>92851.199999999997</v>
      </c>
      <c r="D22" s="15">
        <f>C22+D21</f>
        <v>181727.85</v>
      </c>
      <c r="E22" s="15">
        <f>D22+E21</f>
        <v>266420.15000000002</v>
      </c>
      <c r="F22" s="16">
        <f>E22+F21</f>
        <v>346810.9</v>
      </c>
    </row>
    <row r="23" spans="1:9" ht="16.2" thickBot="1" x14ac:dyDescent="0.35">
      <c r="A23" s="17" t="s">
        <v>24</v>
      </c>
      <c r="B23" s="18">
        <f>B17</f>
        <v>-80175</v>
      </c>
      <c r="C23" s="18">
        <f>C22+C17</f>
        <v>-59975.400000000009</v>
      </c>
      <c r="D23" s="18">
        <f>D22+D17</f>
        <v>-35962.762500000012</v>
      </c>
      <c r="E23" s="18">
        <f>E22+E17</f>
        <v>-9185.0499999999884</v>
      </c>
      <c r="F23" s="19">
        <f>F22+F17</f>
        <v>19491.887500000012</v>
      </c>
    </row>
    <row r="26" spans="1:9" ht="16.2" thickBot="1" x14ac:dyDescent="0.35">
      <c r="A26" s="37" t="s">
        <v>25</v>
      </c>
      <c r="B26" s="38"/>
      <c r="C26" s="38"/>
      <c r="D26" s="38"/>
      <c r="E26" s="38"/>
      <c r="F26" s="38"/>
      <c r="G26" s="39"/>
    </row>
    <row r="27" spans="1:9" x14ac:dyDescent="0.3">
      <c r="A27" s="2" t="s">
        <v>11</v>
      </c>
      <c r="B27" s="45" t="s">
        <v>12</v>
      </c>
      <c r="C27" s="45" t="s">
        <v>13</v>
      </c>
      <c r="D27" s="45" t="s">
        <v>1</v>
      </c>
      <c r="E27" s="45" t="s">
        <v>14</v>
      </c>
      <c r="F27" s="45" t="s">
        <v>15</v>
      </c>
      <c r="G27" s="46" t="s">
        <v>26</v>
      </c>
    </row>
    <row r="28" spans="1:9" x14ac:dyDescent="0.3">
      <c r="A28" s="3" t="s">
        <v>16</v>
      </c>
      <c r="B28" s="4">
        <f>B13</f>
        <v>-80175</v>
      </c>
      <c r="C28" s="5"/>
      <c r="D28" s="5"/>
      <c r="E28" s="5"/>
      <c r="F28" s="5"/>
      <c r="G28" s="20"/>
    </row>
    <row r="29" spans="1:9" x14ac:dyDescent="0.3">
      <c r="A29" s="8" t="s">
        <v>17</v>
      </c>
      <c r="B29" s="4"/>
      <c r="C29" s="4">
        <f>C14</f>
        <v>-81375</v>
      </c>
      <c r="D29" s="4">
        <f>D14</f>
        <v>-81375</v>
      </c>
      <c r="E29" s="4">
        <f>E14</f>
        <v>-81375</v>
      </c>
      <c r="F29" s="4">
        <f>F14</f>
        <v>-81375</v>
      </c>
      <c r="G29" s="20"/>
    </row>
    <row r="30" spans="1:9" x14ac:dyDescent="0.3">
      <c r="A30" s="3" t="s">
        <v>18</v>
      </c>
      <c r="B30" s="10">
        <v>1</v>
      </c>
      <c r="C30" s="10">
        <v>0.89280000000000004</v>
      </c>
      <c r="D30" s="10">
        <v>0.79710000000000003</v>
      </c>
      <c r="E30" s="10">
        <v>0.7117</v>
      </c>
      <c r="F30" s="10">
        <v>0.63549999999999995</v>
      </c>
      <c r="G30" s="20"/>
    </row>
    <row r="31" spans="1:9" x14ac:dyDescent="0.3">
      <c r="A31" s="3" t="s">
        <v>19</v>
      </c>
      <c r="B31" s="4">
        <f>-B46</f>
        <v>0</v>
      </c>
      <c r="C31" s="4">
        <f>C29*C30</f>
        <v>-72651.600000000006</v>
      </c>
      <c r="D31" s="4">
        <f>D29*D30</f>
        <v>-64864.012500000004</v>
      </c>
      <c r="E31" s="4">
        <f>E29*E30</f>
        <v>-57914.587500000001</v>
      </c>
      <c r="F31" s="9">
        <f>F29*F30</f>
        <v>-51713.812499999993</v>
      </c>
      <c r="G31" s="20"/>
    </row>
    <row r="32" spans="1:9" x14ac:dyDescent="0.3">
      <c r="A32" s="3" t="s">
        <v>27</v>
      </c>
      <c r="G32" s="21">
        <f>F17</f>
        <v>-327319.01250000001</v>
      </c>
    </row>
    <row r="33" spans="1:7" x14ac:dyDescent="0.3">
      <c r="A33" s="3"/>
      <c r="G33" s="20"/>
    </row>
    <row r="34" spans="1:7" x14ac:dyDescent="0.3">
      <c r="A34" s="3" t="s">
        <v>21</v>
      </c>
      <c r="B34" s="14">
        <v>0</v>
      </c>
      <c r="C34" s="15">
        <f>C19</f>
        <v>104000</v>
      </c>
      <c r="D34" s="15">
        <f>D19</f>
        <v>111500</v>
      </c>
      <c r="E34" s="15">
        <f>E19</f>
        <v>119000</v>
      </c>
      <c r="F34" s="15">
        <f>F19</f>
        <v>126500</v>
      </c>
      <c r="G34" s="20"/>
    </row>
    <row r="35" spans="1:7" x14ac:dyDescent="0.3">
      <c r="A35" s="3" t="s">
        <v>18</v>
      </c>
      <c r="B35" s="10">
        <v>1</v>
      </c>
      <c r="C35" s="10">
        <v>0.89280000000000004</v>
      </c>
      <c r="D35" s="10">
        <v>0.79710000000000003</v>
      </c>
      <c r="E35" s="10">
        <v>0.7117</v>
      </c>
      <c r="F35" s="10">
        <v>0.63549999999999995</v>
      </c>
      <c r="G35" s="20"/>
    </row>
    <row r="36" spans="1:7" x14ac:dyDescent="0.3">
      <c r="A36" s="3" t="s">
        <v>22</v>
      </c>
      <c r="B36" s="14">
        <v>0</v>
      </c>
      <c r="C36" s="15">
        <f>C34*C35</f>
        <v>92851.199999999997</v>
      </c>
      <c r="D36" s="15">
        <f>D34*D35</f>
        <v>88876.650000000009</v>
      </c>
      <c r="E36" s="15">
        <f>E34*E35</f>
        <v>84692.3</v>
      </c>
      <c r="F36" s="15">
        <f>F34*F35</f>
        <v>80390.75</v>
      </c>
      <c r="G36" s="20"/>
    </row>
    <row r="37" spans="1:7" x14ac:dyDescent="0.3">
      <c r="A37" s="3" t="s">
        <v>36</v>
      </c>
      <c r="G37" s="22">
        <f>F22</f>
        <v>346810.9</v>
      </c>
    </row>
    <row r="38" spans="1:7" x14ac:dyDescent="0.3">
      <c r="A38" s="3"/>
      <c r="G38" s="20"/>
    </row>
    <row r="39" spans="1:7" ht="16.2" thickBot="1" x14ac:dyDescent="0.35">
      <c r="A39" s="17" t="s">
        <v>25</v>
      </c>
      <c r="B39" s="23"/>
      <c r="C39" s="23"/>
      <c r="D39" s="23"/>
      <c r="E39" s="23"/>
      <c r="F39" s="23"/>
      <c r="G39" s="24">
        <f>G37+G32</f>
        <v>19491.887500000012</v>
      </c>
    </row>
    <row r="41" spans="1:7" ht="16.2" thickBot="1" x14ac:dyDescent="0.35"/>
    <row r="42" spans="1:7" ht="16.2" thickBot="1" x14ac:dyDescent="0.35">
      <c r="A42" s="26" t="s">
        <v>28</v>
      </c>
      <c r="B42" s="44" t="s">
        <v>29</v>
      </c>
      <c r="C42" s="44"/>
      <c r="D42" s="44"/>
      <c r="E42" s="25">
        <f>-G39/G32</f>
        <v>5.955012313866128E-2</v>
      </c>
    </row>
    <row r="43" spans="1:7" x14ac:dyDescent="0.3">
      <c r="A43" s="27"/>
      <c r="E43" s="28"/>
    </row>
    <row r="45" spans="1:7" x14ac:dyDescent="0.3">
      <c r="A45" s="43" t="s">
        <v>30</v>
      </c>
      <c r="B45" s="43"/>
      <c r="C45" s="43"/>
      <c r="D45" s="43"/>
      <c r="E45" s="43"/>
      <c r="F45" s="43"/>
    </row>
    <row r="46" spans="1:7" x14ac:dyDescent="0.3">
      <c r="A46" s="29" t="s">
        <v>31</v>
      </c>
      <c r="B46" s="30">
        <v>0</v>
      </c>
      <c r="C46" s="30">
        <v>1</v>
      </c>
      <c r="D46" s="30">
        <v>2</v>
      </c>
      <c r="E46" s="30">
        <v>3</v>
      </c>
      <c r="F46" s="30">
        <v>4</v>
      </c>
    </row>
    <row r="47" spans="1:7" x14ac:dyDescent="0.3">
      <c r="A47" s="29" t="s">
        <v>32</v>
      </c>
      <c r="B47" s="31">
        <f>-B17</f>
        <v>80175</v>
      </c>
      <c r="C47" s="31">
        <f>-C17</f>
        <v>152826.6</v>
      </c>
      <c r="D47" s="31">
        <f>-D17</f>
        <v>217690.61250000002</v>
      </c>
      <c r="E47" s="31">
        <f>-E17</f>
        <v>275605.2</v>
      </c>
      <c r="F47" s="31">
        <f>-F17</f>
        <v>327319.01250000001</v>
      </c>
    </row>
    <row r="48" spans="1:7" x14ac:dyDescent="0.3">
      <c r="A48" s="29" t="s">
        <v>33</v>
      </c>
      <c r="B48" s="32">
        <f>B22</f>
        <v>0</v>
      </c>
      <c r="C48" s="33">
        <f>C22</f>
        <v>92851.199999999997</v>
      </c>
      <c r="D48" s="33">
        <f>D22</f>
        <v>181727.85</v>
      </c>
      <c r="E48" s="33">
        <f>E22</f>
        <v>266420.15000000002</v>
      </c>
      <c r="F48" s="33">
        <f>F22</f>
        <v>346810.9</v>
      </c>
    </row>
  </sheetData>
  <mergeCells count="5">
    <mergeCell ref="A1:E1"/>
    <mergeCell ref="A11:F11"/>
    <mergeCell ref="A26:G26"/>
    <mergeCell ref="A45:F45"/>
    <mergeCell ref="B42:D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Anitha</dc:creator>
  <cp:keywords/>
  <dc:description/>
  <cp:lastModifiedBy>Anitha</cp:lastModifiedBy>
  <cp:revision/>
  <dcterms:created xsi:type="dcterms:W3CDTF">2021-09-26T21:22:12Z</dcterms:created>
  <dcterms:modified xsi:type="dcterms:W3CDTF">2021-12-08T01:37:34Z</dcterms:modified>
  <cp:category/>
  <cp:contentStatus/>
</cp:coreProperties>
</file>