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e9a100d61ad313/Desktop/Deliverable 3/"/>
    </mc:Choice>
  </mc:AlternateContent>
  <xr:revisionPtr revIDLastSave="2" documentId="13_ncr:1_{D02A49EB-5B92-4183-AECC-E50384D9FD83}" xr6:coauthVersionLast="47" xr6:coauthVersionMax="47" xr10:uidLastSave="{842D1DC4-8450-426F-9E8D-5389A566353D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35" i="1"/>
  <c r="E35" i="1"/>
  <c r="D35" i="1"/>
  <c r="C35" i="1"/>
  <c r="E9" i="1" l="1"/>
  <c r="D9" i="1"/>
  <c r="C9" i="1"/>
  <c r="B9" i="1"/>
  <c r="B49" i="1" l="1"/>
  <c r="B17" i="1"/>
  <c r="B18" i="1" s="1"/>
  <c r="B48" i="1" s="1"/>
  <c r="B32" i="1"/>
  <c r="F30" i="1"/>
  <c r="F32" i="1" s="1"/>
  <c r="E30" i="1"/>
  <c r="E32" i="1" s="1"/>
  <c r="D30" i="1"/>
  <c r="D32" i="1" s="1"/>
  <c r="C30" i="1"/>
  <c r="C32" i="1" s="1"/>
  <c r="B29" i="1"/>
  <c r="F22" i="1"/>
  <c r="E22" i="1"/>
  <c r="D22" i="1"/>
  <c r="C22" i="1"/>
  <c r="C23" i="1" s="1"/>
  <c r="C49" i="1" s="1"/>
  <c r="F17" i="1"/>
  <c r="E17" i="1"/>
  <c r="D17" i="1"/>
  <c r="C17" i="1"/>
  <c r="F37" i="1"/>
  <c r="E37" i="1"/>
  <c r="D37" i="1"/>
  <c r="C37" i="1"/>
  <c r="D23" i="1" l="1"/>
  <c r="D49" i="1" s="1"/>
  <c r="B24" i="1"/>
  <c r="C18" i="1"/>
  <c r="D18" i="1" l="1"/>
  <c r="D24" i="1" s="1"/>
  <c r="C48" i="1"/>
  <c r="C24" i="1"/>
  <c r="E23" i="1"/>
  <c r="E49" i="1" s="1"/>
  <c r="E18" i="1" l="1"/>
  <c r="E24" i="1" s="1"/>
  <c r="D48" i="1"/>
  <c r="F23" i="1"/>
  <c r="F49" i="1" l="1"/>
  <c r="G38" i="1"/>
  <c r="F18" i="1"/>
  <c r="E48" i="1"/>
  <c r="G33" i="1" l="1"/>
  <c r="G40" i="1" s="1"/>
  <c r="F48" i="1"/>
  <c r="F24" i="1"/>
</calcChain>
</file>

<file path=xl/sharedStrings.xml><?xml version="1.0" encoding="utf-8"?>
<sst xmlns="http://schemas.openxmlformats.org/spreadsheetml/2006/main" count="52" uniqueCount="36">
  <si>
    <t>Year 1</t>
  </si>
  <si>
    <t>Year 2</t>
  </si>
  <si>
    <t>Year 3</t>
  </si>
  <si>
    <t>Year 4</t>
  </si>
  <si>
    <t>Funds</t>
  </si>
  <si>
    <t xml:space="preserve">IT Dept Salaries </t>
  </si>
  <si>
    <t>Contingency</t>
  </si>
  <si>
    <t>Proposed Plan</t>
  </si>
  <si>
    <t>Total Surplus</t>
  </si>
  <si>
    <t xml:space="preserve">COST BENEFIT ANALYSIS </t>
  </si>
  <si>
    <t xml:space="preserve">Cash Flow Description </t>
  </si>
  <si>
    <t>Year 0</t>
  </si>
  <si>
    <t>Year1</t>
  </si>
  <si>
    <t xml:space="preserve">Year 3 </t>
  </si>
  <si>
    <t xml:space="preserve">Year 4 </t>
  </si>
  <si>
    <t xml:space="preserve">Development cost </t>
  </si>
  <si>
    <t>Operation and Maintanance cost</t>
  </si>
  <si>
    <t xml:space="preserve">Discount factor 12 % </t>
  </si>
  <si>
    <t xml:space="preserve">Time adjusted costs (adjusted to present value) </t>
  </si>
  <si>
    <t xml:space="preserve">Cumulative time adjusted costs over lifetime </t>
  </si>
  <si>
    <t xml:space="preserve">benefits derived from operation of new system </t>
  </si>
  <si>
    <t xml:space="preserve">Time adjusted benefits (adjusted to present value) </t>
  </si>
  <si>
    <t xml:space="preserve">Cumulative time adjusted benefits over lifetime </t>
  </si>
  <si>
    <t xml:space="preserve">Cumulative lifetime adjusted costs+ benefits </t>
  </si>
  <si>
    <t xml:space="preserve">NET PRESENT VALUE (NPV) </t>
  </si>
  <si>
    <t>TOTAL</t>
  </si>
  <si>
    <t>TOTAL PRESENT VALUE OF LIFETIME COSTS</t>
  </si>
  <si>
    <t>RETURN ON INVESTMENT =</t>
  </si>
  <si>
    <t xml:space="preserve">PAYBACK </t>
  </si>
  <si>
    <t xml:space="preserve">year </t>
  </si>
  <si>
    <t xml:space="preserve">cost </t>
  </si>
  <si>
    <t>benefits</t>
  </si>
  <si>
    <t>Personnel Salaries</t>
  </si>
  <si>
    <t>IT Security Consultant</t>
  </si>
  <si>
    <t>REVISED-BUDGET</t>
  </si>
  <si>
    <t>NPV/TOTAL PRESENT VALUE OF LIFETIME COSTS=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</si>
</sst>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(&quot;$&quot;* #,##0_);_(&quot;$&quot;* \(#,##0\);_(&quot;$&quot;* &quot;-&quot;??_);_(@_)"/>
    <numFmt numFmtId="167" formatCode="0.000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3" fillId="0" borderId="0" xfId="0" applyNumberFormat="1" applyFont="1"/>
    <xf numFmtId="44" fontId="3" fillId="0" borderId="0" xfId="0" applyNumberFormat="1" applyFont="1"/>
    <xf numFmtId="44" fontId="3" fillId="0" borderId="6" xfId="0" applyNumberFormat="1" applyFont="1" applyBorder="1"/>
    <xf numFmtId="3" fontId="1" fillId="0" borderId="0" xfId="0" applyNumberFormat="1" applyFont="1"/>
    <xf numFmtId="0" fontId="3" fillId="0" borderId="5" xfId="0" applyFont="1" applyBorder="1" applyAlignment="1">
      <alignment horizontal="center"/>
    </xf>
    <xf numFmtId="166" fontId="3" fillId="0" borderId="6" xfId="0" applyNumberFormat="1" applyFont="1" applyBorder="1"/>
    <xf numFmtId="0" fontId="3" fillId="0" borderId="0" xfId="0" applyFont="1"/>
    <xf numFmtId="0" fontId="3" fillId="0" borderId="6" xfId="0" applyFont="1" applyBorder="1"/>
    <xf numFmtId="164" fontId="3" fillId="0" borderId="0" xfId="0" applyNumberFormat="1" applyFont="1"/>
    <xf numFmtId="164" fontId="3" fillId="0" borderId="6" xfId="0" applyNumberFormat="1" applyFont="1" applyBorder="1"/>
    <xf numFmtId="1" fontId="3" fillId="0" borderId="0" xfId="0" applyNumberFormat="1" applyFont="1"/>
    <xf numFmtId="165" fontId="3" fillId="0" borderId="0" xfId="0" applyNumberFormat="1" applyFont="1"/>
    <xf numFmtId="165" fontId="3" fillId="0" borderId="6" xfId="0" applyNumberFormat="1" applyFont="1" applyBorder="1"/>
    <xf numFmtId="0" fontId="2" fillId="0" borderId="7" xfId="0" applyFont="1" applyBorder="1" applyAlignment="1">
      <alignment horizontal="center"/>
    </xf>
    <xf numFmtId="166" fontId="3" fillId="0" borderId="8" xfId="0" applyNumberFormat="1" applyFont="1" applyBorder="1"/>
    <xf numFmtId="165" fontId="3" fillId="0" borderId="9" xfId="0" applyNumberFormat="1" applyFont="1" applyBorder="1"/>
    <xf numFmtId="0" fontId="1" fillId="0" borderId="6" xfId="0" applyFont="1" applyBorder="1"/>
    <xf numFmtId="166" fontId="1" fillId="0" borderId="6" xfId="0" applyNumberFormat="1" applyFont="1" applyBorder="1"/>
    <xf numFmtId="165" fontId="1" fillId="0" borderId="6" xfId="0" applyNumberFormat="1" applyFont="1" applyBorder="1"/>
    <xf numFmtId="0" fontId="1" fillId="0" borderId="8" xfId="0" applyFont="1" applyBorder="1"/>
    <xf numFmtId="3" fontId="1" fillId="0" borderId="9" xfId="0" applyNumberFormat="1" applyFont="1" applyBorder="1"/>
    <xf numFmtId="0" fontId="2" fillId="0" borderId="10" xfId="0" applyFont="1" applyBorder="1"/>
    <xf numFmtId="0" fontId="2" fillId="0" borderId="0" xfId="0" applyFont="1"/>
    <xf numFmtId="167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7" fontId="1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cost 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Sheet1!$B$47:$F$47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Sheet1!$B$48:$F$48</c:f>
              <c:numCache>
                <c:formatCode>_("$"* #,##0_);_("$"* \(#,##0\);_("$"* "-"??_);_(@_)</c:formatCode>
                <c:ptCount val="5"/>
                <c:pt idx="0">
                  <c:v>74935</c:v>
                </c:pt>
                <c:pt idx="1">
                  <c:v>142908.32800000001</c:v>
                </c:pt>
                <c:pt idx="2">
                  <c:v>203595.53650000002</c:v>
                </c:pt>
                <c:pt idx="3">
                  <c:v>257780.81600000002</c:v>
                </c:pt>
                <c:pt idx="4">
                  <c:v>306164.60850000003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8-4695-9DB1-4D2AE8B8E85F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benefits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xVal>
            <c:numRef>
              <c:f>Sheet1!$B$47:$F$47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Sheet1!$B$49:$F$49</c:f>
              <c:numCache>
                <c:formatCode>_-[$$-409]* #,##0_ ;_-[$$-409]* \-#,##0\ ;_-[$$-409]* "-"??_ ;_-@_ </c:formatCode>
                <c:ptCount val="5"/>
                <c:pt idx="0" formatCode="0">
                  <c:v>0</c:v>
                </c:pt>
                <c:pt idx="1">
                  <c:v>84816</c:v>
                </c:pt>
                <c:pt idx="2">
                  <c:v>168511.5</c:v>
                </c:pt>
                <c:pt idx="3">
                  <c:v>250357</c:v>
                </c:pt>
                <c:pt idx="4">
                  <c:v>329794.5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8-4695-9DB1-4D2AE8B8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4071"/>
        <c:axId val="15753847"/>
      </c:scatterChart>
      <c:valAx>
        <c:axId val="409674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847"/>
        <c:crosses val="autoZero"/>
        <c:crossBetween val="midCat"/>
        <c:majorUnit val="1"/>
      </c:valAx>
      <c:valAx>
        <c:axId val="1575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4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50</xdr:row>
      <xdr:rowOff>9525</xdr:rowOff>
    </xdr:from>
    <xdr:to>
      <xdr:col>3</xdr:col>
      <xdr:colOff>695325</xdr:colOff>
      <xdr:row>64</xdr:row>
      <xdr:rowOff>85725</xdr:rowOff>
    </xdr:to>
    <xdr:graphicFrame macro="">
      <xdr:nvGraphicFramePr>
        <xdr:cNvPr id="8" name="Chart 31">
          <a:extLst>
            <a:ext uri="{FF2B5EF4-FFF2-40B4-BE49-F238E27FC236}">
              <a16:creationId xmlns:a16="http://schemas.microsoft.com/office/drawing/2014/main" id="{76986E9C-1CEF-42FE-AA5D-FF46A7959BB4}"/>
            </a:ext>
            <a:ext uri="{147F2762-F138-4A5C-976F-8EAC2B608ADB}">
              <a16:predDERef xmlns:a16="http://schemas.microsoft.com/office/drawing/2014/main" pred="{15269F2A-E749-4A41-BE68-B8FE8EBD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1" zoomScaleNormal="100" workbookViewId="0">
      <selection activeCell="H45" sqref="H45"/>
    </sheetView>
  </sheetViews>
  <sheetFormatPr defaultColWidth="8.88671875" defaultRowHeight="15.6" x14ac:dyDescent="0.3"/>
  <cols>
    <col min="1" max="1" width="45.6640625" style="1" customWidth="1"/>
    <col min="2" max="2" width="16.44140625" style="1" customWidth="1"/>
    <col min="3" max="5" width="13.88671875" style="1" bestFit="1" customWidth="1"/>
    <col min="6" max="6" width="16.5546875" style="1" customWidth="1"/>
    <col min="7" max="7" width="13.88671875" style="1" bestFit="1" customWidth="1"/>
    <col min="8" max="16384" width="8.88671875" style="1"/>
  </cols>
  <sheetData>
    <row r="1" spans="1:8" x14ac:dyDescent="0.3">
      <c r="A1" s="39" t="s">
        <v>34</v>
      </c>
      <c r="B1" s="40"/>
      <c r="C1" s="40"/>
      <c r="D1" s="40"/>
      <c r="E1" s="41"/>
    </row>
    <row r="2" spans="1:8" x14ac:dyDescent="0.3">
      <c r="A2" s="33"/>
      <c r="B2" s="34" t="s">
        <v>0</v>
      </c>
      <c r="C2" s="34" t="s">
        <v>1</v>
      </c>
      <c r="D2" s="34" t="s">
        <v>2</v>
      </c>
      <c r="E2" s="34" t="s">
        <v>3</v>
      </c>
    </row>
    <row r="3" spans="1:8" x14ac:dyDescent="0.3">
      <c r="A3" s="33" t="s">
        <v>4</v>
      </c>
      <c r="B3" s="35">
        <v>88000</v>
      </c>
      <c r="C3" s="35">
        <v>88000</v>
      </c>
      <c r="D3" s="35">
        <v>88000</v>
      </c>
      <c r="E3" s="35">
        <v>88000</v>
      </c>
    </row>
    <row r="4" spans="1:8" x14ac:dyDescent="0.3">
      <c r="A4" s="33" t="s">
        <v>5</v>
      </c>
      <c r="B4" s="35">
        <v>-3576</v>
      </c>
      <c r="C4" s="35">
        <v>-3576</v>
      </c>
      <c r="D4" s="35">
        <v>-3576</v>
      </c>
      <c r="E4" s="35">
        <v>-3576</v>
      </c>
    </row>
    <row r="5" spans="1:8" x14ac:dyDescent="0.3">
      <c r="A5" s="33" t="s">
        <v>33</v>
      </c>
      <c r="B5" s="35">
        <v>-3280</v>
      </c>
      <c r="C5" s="35">
        <v>-3280</v>
      </c>
      <c r="D5" s="35">
        <v>-3280</v>
      </c>
      <c r="E5" s="35">
        <v>-3280</v>
      </c>
    </row>
    <row r="6" spans="1:8" x14ac:dyDescent="0.3">
      <c r="A6" s="33" t="s">
        <v>32</v>
      </c>
      <c r="B6" s="35">
        <v>-29568</v>
      </c>
      <c r="C6" s="35">
        <v>-29568</v>
      </c>
      <c r="D6" s="35">
        <v>-29568</v>
      </c>
      <c r="E6" s="35">
        <v>-29568</v>
      </c>
    </row>
    <row r="7" spans="1:8" x14ac:dyDescent="0.3">
      <c r="A7" s="33" t="s">
        <v>6</v>
      </c>
      <c r="B7" s="35">
        <v>-5000</v>
      </c>
      <c r="C7" s="35">
        <v>-5000</v>
      </c>
      <c r="D7" s="35">
        <v>-5000</v>
      </c>
      <c r="E7" s="35">
        <v>-5000</v>
      </c>
    </row>
    <row r="8" spans="1:8" x14ac:dyDescent="0.3">
      <c r="A8" s="33" t="s">
        <v>7</v>
      </c>
      <c r="B8" s="35">
        <v>-34711</v>
      </c>
      <c r="C8" s="35">
        <v>-34711</v>
      </c>
      <c r="D8" s="35">
        <v>-34711</v>
      </c>
      <c r="E8" s="35">
        <v>-34711</v>
      </c>
    </row>
    <row r="9" spans="1:8" x14ac:dyDescent="0.3">
      <c r="A9" s="33" t="s">
        <v>8</v>
      </c>
      <c r="B9" s="35">
        <f>B3+B4+B5+B6+B7+B8</f>
        <v>11865</v>
      </c>
      <c r="C9" s="35">
        <f>C3+C4+C5+C6+C7+C8</f>
        <v>11865</v>
      </c>
      <c r="D9" s="35">
        <f>D3+D4+D5+D6+D7+D8</f>
        <v>11865</v>
      </c>
      <c r="E9" s="35">
        <f>E3+E4+E5+E6+E7+E8</f>
        <v>11865</v>
      </c>
    </row>
    <row r="11" spans="1:8" ht="16.2" thickBot="1" x14ac:dyDescent="0.35"/>
    <row r="12" spans="1:8" ht="16.2" thickBot="1" x14ac:dyDescent="0.35">
      <c r="A12" s="42" t="s">
        <v>9</v>
      </c>
      <c r="B12" s="43"/>
      <c r="C12" s="43"/>
      <c r="D12" s="43"/>
      <c r="E12" s="43"/>
      <c r="F12" s="44"/>
    </row>
    <row r="13" spans="1:8" x14ac:dyDescent="0.3">
      <c r="A13" s="2" t="s">
        <v>10</v>
      </c>
      <c r="B13" s="36" t="s">
        <v>11</v>
      </c>
      <c r="C13" s="36" t="s">
        <v>12</v>
      </c>
      <c r="D13" s="36" t="s">
        <v>1</v>
      </c>
      <c r="E13" s="36" t="s">
        <v>13</v>
      </c>
      <c r="F13" s="37" t="s">
        <v>14</v>
      </c>
    </row>
    <row r="14" spans="1:8" x14ac:dyDescent="0.3">
      <c r="A14" s="3" t="s">
        <v>15</v>
      </c>
      <c r="B14" s="4">
        <v>-74935</v>
      </c>
      <c r="C14" s="5"/>
      <c r="D14" s="5"/>
      <c r="E14" s="5"/>
      <c r="F14" s="6"/>
      <c r="G14" s="7"/>
    </row>
    <row r="15" spans="1:8" x14ac:dyDescent="0.3">
      <c r="A15" s="8" t="s">
        <v>16</v>
      </c>
      <c r="B15" s="4"/>
      <c r="C15" s="4">
        <v>-76135</v>
      </c>
      <c r="D15" s="4">
        <v>-76135</v>
      </c>
      <c r="E15" s="4">
        <v>-76135</v>
      </c>
      <c r="F15" s="4">
        <v>-76135</v>
      </c>
      <c r="H15" s="7"/>
    </row>
    <row r="16" spans="1:8" x14ac:dyDescent="0.3">
      <c r="A16" s="3" t="s">
        <v>17</v>
      </c>
      <c r="B16" s="10">
        <v>1</v>
      </c>
      <c r="C16" s="10">
        <v>0.89280000000000004</v>
      </c>
      <c r="D16" s="10">
        <v>0.79710000000000003</v>
      </c>
      <c r="E16" s="10">
        <v>0.7117</v>
      </c>
      <c r="F16" s="11">
        <v>0.63549999999999995</v>
      </c>
    </row>
    <row r="17" spans="1:9" x14ac:dyDescent="0.3">
      <c r="A17" s="3" t="s">
        <v>18</v>
      </c>
      <c r="B17" s="4">
        <f>B14</f>
        <v>-74935</v>
      </c>
      <c r="C17" s="4">
        <f>C15*C16</f>
        <v>-67973.328000000009</v>
      </c>
      <c r="D17" s="4">
        <f>D15*D16</f>
        <v>-60687.208500000001</v>
      </c>
      <c r="E17" s="4">
        <f>E15*E16</f>
        <v>-54185.279499999997</v>
      </c>
      <c r="F17" s="9">
        <f>F15*F16</f>
        <v>-48383.792499999996</v>
      </c>
    </row>
    <row r="18" spans="1:9" ht="24.75" customHeight="1" x14ac:dyDescent="0.3">
      <c r="A18" s="3" t="s">
        <v>19</v>
      </c>
      <c r="B18" s="4">
        <f>B17</f>
        <v>-74935</v>
      </c>
      <c r="C18" s="4">
        <f>B18+C17</f>
        <v>-142908.32800000001</v>
      </c>
      <c r="D18" s="4">
        <f>C18+D17</f>
        <v>-203595.53650000002</v>
      </c>
      <c r="E18" s="4">
        <f>D18+E17</f>
        <v>-257780.81600000002</v>
      </c>
      <c r="F18" s="9">
        <f>E18+F17</f>
        <v>-306164.60850000003</v>
      </c>
    </row>
    <row r="19" spans="1:9" x14ac:dyDescent="0.3">
      <c r="A19" s="3"/>
      <c r="B19" s="12"/>
      <c r="C19" s="12"/>
      <c r="D19" s="12"/>
      <c r="E19" s="12"/>
      <c r="F19" s="13"/>
    </row>
    <row r="20" spans="1:9" x14ac:dyDescent="0.3">
      <c r="A20" s="3" t="s">
        <v>20</v>
      </c>
      <c r="B20" s="14">
        <v>0</v>
      </c>
      <c r="C20" s="15">
        <v>95000</v>
      </c>
      <c r="D20" s="15">
        <v>105000</v>
      </c>
      <c r="E20" s="15">
        <v>115000</v>
      </c>
      <c r="F20" s="16">
        <v>125000</v>
      </c>
      <c r="I20" s="7"/>
    </row>
    <row r="21" spans="1:9" x14ac:dyDescent="0.3">
      <c r="A21" s="3" t="s">
        <v>17</v>
      </c>
      <c r="B21" s="10">
        <v>1</v>
      </c>
      <c r="C21" s="10">
        <v>0.89280000000000004</v>
      </c>
      <c r="D21" s="10">
        <v>0.79710000000000003</v>
      </c>
      <c r="E21" s="10">
        <v>0.7117</v>
      </c>
      <c r="F21" s="11">
        <v>0.63549999999999995</v>
      </c>
    </row>
    <row r="22" spans="1:9" x14ac:dyDescent="0.3">
      <c r="A22" s="3" t="s">
        <v>21</v>
      </c>
      <c r="B22" s="14">
        <v>0</v>
      </c>
      <c r="C22" s="15">
        <f>C20*C21</f>
        <v>84816</v>
      </c>
      <c r="D22" s="15">
        <f>D20*D21</f>
        <v>83695.5</v>
      </c>
      <c r="E22" s="15">
        <f>E20*E21</f>
        <v>81845.5</v>
      </c>
      <c r="F22" s="16">
        <f>F20*F21</f>
        <v>79437.5</v>
      </c>
    </row>
    <row r="23" spans="1:9" x14ac:dyDescent="0.3">
      <c r="A23" s="3" t="s">
        <v>22</v>
      </c>
      <c r="B23" s="14">
        <v>0</v>
      </c>
      <c r="C23" s="15">
        <f>B23+C22</f>
        <v>84816</v>
      </c>
      <c r="D23" s="15">
        <f>C23+D22</f>
        <v>168511.5</v>
      </c>
      <c r="E23" s="15">
        <f>D23+E22</f>
        <v>250357</v>
      </c>
      <c r="F23" s="16">
        <f>E23+F22</f>
        <v>329794.5</v>
      </c>
    </row>
    <row r="24" spans="1:9" ht="16.2" thickBot="1" x14ac:dyDescent="0.35">
      <c r="A24" s="17" t="s">
        <v>23</v>
      </c>
      <c r="B24" s="18">
        <f>B18</f>
        <v>-74935</v>
      </c>
      <c r="C24" s="18">
        <f>C23+C18</f>
        <v>-58092.328000000009</v>
      </c>
      <c r="D24" s="18">
        <f>D23+D18</f>
        <v>-35084.036500000017</v>
      </c>
      <c r="E24" s="18">
        <f>E23+E18</f>
        <v>-7423.8160000000207</v>
      </c>
      <c r="F24" s="19">
        <f>F23+F18</f>
        <v>23629.891499999969</v>
      </c>
    </row>
    <row r="27" spans="1:9" ht="16.2" thickBot="1" x14ac:dyDescent="0.35">
      <c r="A27" s="39" t="s">
        <v>24</v>
      </c>
      <c r="B27" s="40"/>
      <c r="C27" s="40"/>
      <c r="D27" s="40"/>
      <c r="E27" s="40"/>
      <c r="F27" s="40"/>
      <c r="G27" s="41"/>
    </row>
    <row r="28" spans="1:9" x14ac:dyDescent="0.3">
      <c r="A28" s="2" t="s">
        <v>10</v>
      </c>
      <c r="B28" s="36" t="s">
        <v>11</v>
      </c>
      <c r="C28" s="36" t="s">
        <v>12</v>
      </c>
      <c r="D28" s="36" t="s">
        <v>1</v>
      </c>
      <c r="E28" s="36" t="s">
        <v>13</v>
      </c>
      <c r="F28" s="36" t="s">
        <v>14</v>
      </c>
      <c r="G28" s="37" t="s">
        <v>25</v>
      </c>
    </row>
    <row r="29" spans="1:9" x14ac:dyDescent="0.3">
      <c r="A29" s="3" t="s">
        <v>15</v>
      </c>
      <c r="B29" s="4">
        <f>B14</f>
        <v>-74935</v>
      </c>
      <c r="C29" s="5"/>
      <c r="D29" s="5"/>
      <c r="E29" s="5"/>
      <c r="F29" s="5"/>
      <c r="G29" s="20"/>
    </row>
    <row r="30" spans="1:9" x14ac:dyDescent="0.3">
      <c r="A30" s="8" t="s">
        <v>16</v>
      </c>
      <c r="B30" s="4"/>
      <c r="C30" s="4">
        <f>C15</f>
        <v>-76135</v>
      </c>
      <c r="D30" s="4">
        <f>D15</f>
        <v>-76135</v>
      </c>
      <c r="E30" s="4">
        <f>E15</f>
        <v>-76135</v>
      </c>
      <c r="F30" s="4">
        <f>F15</f>
        <v>-76135</v>
      </c>
      <c r="G30" s="20"/>
    </row>
    <row r="31" spans="1:9" x14ac:dyDescent="0.3">
      <c r="A31" s="3" t="s">
        <v>17</v>
      </c>
      <c r="B31" s="10">
        <v>1</v>
      </c>
      <c r="C31" s="10">
        <v>0.89280000000000004</v>
      </c>
      <c r="D31" s="10">
        <v>0.79710000000000003</v>
      </c>
      <c r="E31" s="10">
        <v>0.7117</v>
      </c>
      <c r="F31" s="10">
        <v>0.63549999999999995</v>
      </c>
      <c r="G31" s="20"/>
    </row>
    <row r="32" spans="1:9" x14ac:dyDescent="0.3">
      <c r="A32" s="3" t="s">
        <v>18</v>
      </c>
      <c r="B32" s="4">
        <f>-B47</f>
        <v>0</v>
      </c>
      <c r="C32" s="4">
        <f>C30*C31</f>
        <v>-67973.328000000009</v>
      </c>
      <c r="D32" s="4">
        <f>D30*D31</f>
        <v>-60687.208500000001</v>
      </c>
      <c r="E32" s="4">
        <f>E30*E31</f>
        <v>-54185.279499999997</v>
      </c>
      <c r="F32" s="9">
        <f>F30*F31</f>
        <v>-48383.792499999996</v>
      </c>
      <c r="G32" s="20"/>
    </row>
    <row r="33" spans="1:7" x14ac:dyDescent="0.3">
      <c r="A33" s="3" t="s">
        <v>26</v>
      </c>
      <c r="G33" s="21">
        <f>F18</f>
        <v>-306164.60850000003</v>
      </c>
    </row>
    <row r="34" spans="1:7" x14ac:dyDescent="0.3">
      <c r="A34" s="3"/>
      <c r="G34" s="20"/>
    </row>
    <row r="35" spans="1:7" x14ac:dyDescent="0.3">
      <c r="A35" s="3" t="s">
        <v>20</v>
      </c>
      <c r="B35" s="14">
        <v>0</v>
      </c>
      <c r="C35" s="15">
        <f>C20</f>
        <v>95000</v>
      </c>
      <c r="D35" s="15">
        <f>D20</f>
        <v>105000</v>
      </c>
      <c r="E35" s="15">
        <f>E20</f>
        <v>115000</v>
      </c>
      <c r="F35" s="15">
        <f>F20</f>
        <v>125000</v>
      </c>
      <c r="G35" s="20"/>
    </row>
    <row r="36" spans="1:7" x14ac:dyDescent="0.3">
      <c r="A36" s="3" t="s">
        <v>17</v>
      </c>
      <c r="B36" s="10">
        <v>1</v>
      </c>
      <c r="C36" s="10">
        <v>0.89280000000000004</v>
      </c>
      <c r="D36" s="10">
        <v>0.79710000000000003</v>
      </c>
      <c r="E36" s="10">
        <v>0.7117</v>
      </c>
      <c r="F36" s="10">
        <v>0.63549999999999995</v>
      </c>
      <c r="G36" s="20"/>
    </row>
    <row r="37" spans="1:7" x14ac:dyDescent="0.3">
      <c r="A37" s="3" t="s">
        <v>21</v>
      </c>
      <c r="B37" s="14">
        <v>0</v>
      </c>
      <c r="C37" s="15">
        <f>C35*C36</f>
        <v>84816</v>
      </c>
      <c r="D37" s="15">
        <f>D35*D36</f>
        <v>83695.5</v>
      </c>
      <c r="E37" s="15">
        <f>E35*E36</f>
        <v>81845.5</v>
      </c>
      <c r="F37" s="15">
        <f>F35*F36</f>
        <v>79437.5</v>
      </c>
      <c r="G37" s="20"/>
    </row>
    <row r="38" spans="1:7" x14ac:dyDescent="0.3">
      <c r="A38" s="3"/>
      <c r="G38" s="22">
        <f>F23</f>
        <v>329794.5</v>
      </c>
    </row>
    <row r="39" spans="1:7" x14ac:dyDescent="0.3">
      <c r="A39" s="3"/>
      <c r="G39" s="20"/>
    </row>
    <row r="40" spans="1:7" ht="16.2" thickBot="1" x14ac:dyDescent="0.35">
      <c r="A40" s="17" t="s">
        <v>24</v>
      </c>
      <c r="B40" s="23"/>
      <c r="C40" s="23"/>
      <c r="D40" s="23"/>
      <c r="E40" s="23"/>
      <c r="F40" s="23"/>
      <c r="G40" s="24">
        <f>G38+G33</f>
        <v>23629.891499999969</v>
      </c>
    </row>
    <row r="42" spans="1:7" ht="16.2" thickBot="1" x14ac:dyDescent="0.35"/>
    <row r="43" spans="1:7" ht="16.2" thickBot="1" x14ac:dyDescent="0.35">
      <c r="A43" s="25" t="s">
        <v>27</v>
      </c>
      <c r="B43" s="46" t="s">
        <v>35</v>
      </c>
      <c r="C43" s="46"/>
      <c r="D43" s="46"/>
      <c r="E43" s="47"/>
      <c r="F43" s="38">
        <f>-G40/G33</f>
        <v>7.7180349537363219E-2</v>
      </c>
    </row>
    <row r="44" spans="1:7" x14ac:dyDescent="0.3">
      <c r="A44" s="26"/>
      <c r="E44" s="27"/>
    </row>
    <row r="46" spans="1:7" x14ac:dyDescent="0.3">
      <c r="A46" s="45" t="s">
        <v>28</v>
      </c>
      <c r="B46" s="45"/>
      <c r="C46" s="45"/>
      <c r="D46" s="45"/>
      <c r="E46" s="45"/>
      <c r="F46" s="45"/>
    </row>
    <row r="47" spans="1:7" x14ac:dyDescent="0.3">
      <c r="A47" s="28" t="s">
        <v>29</v>
      </c>
      <c r="B47" s="29">
        <v>0</v>
      </c>
      <c r="C47" s="29">
        <v>1</v>
      </c>
      <c r="D47" s="29">
        <v>2</v>
      </c>
      <c r="E47" s="29">
        <v>3</v>
      </c>
      <c r="F47" s="29">
        <v>4</v>
      </c>
    </row>
    <row r="48" spans="1:7" x14ac:dyDescent="0.3">
      <c r="A48" s="28" t="s">
        <v>30</v>
      </c>
      <c r="B48" s="30">
        <f>-B18</f>
        <v>74935</v>
      </c>
      <c r="C48" s="30">
        <f>-C18</f>
        <v>142908.32800000001</v>
      </c>
      <c r="D48" s="30">
        <f>-D18</f>
        <v>203595.53650000002</v>
      </c>
      <c r="E48" s="30">
        <f>-E18</f>
        <v>257780.81600000002</v>
      </c>
      <c r="F48" s="30">
        <f>-F18</f>
        <v>306164.60850000003</v>
      </c>
    </row>
    <row r="49" spans="1:6" x14ac:dyDescent="0.3">
      <c r="A49" s="28" t="s">
        <v>31</v>
      </c>
      <c r="B49" s="31">
        <f>B23</f>
        <v>0</v>
      </c>
      <c r="C49" s="32">
        <f>C23</f>
        <v>84816</v>
      </c>
      <c r="D49" s="32">
        <f>D23</f>
        <v>168511.5</v>
      </c>
      <c r="E49" s="32">
        <f>E23</f>
        <v>250357</v>
      </c>
      <c r="F49" s="32">
        <f>F23</f>
        <v>329794.5</v>
      </c>
    </row>
  </sheetData>
  <mergeCells count="5">
    <mergeCell ref="A1:E1"/>
    <mergeCell ref="A12:F12"/>
    <mergeCell ref="A27:G27"/>
    <mergeCell ref="A46:F46"/>
    <mergeCell ref="B43:E4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Anitha</dc:creator>
  <cp:keywords/>
  <dc:description/>
  <cp:lastModifiedBy>Eric Agyemang</cp:lastModifiedBy>
  <cp:revision/>
  <dcterms:created xsi:type="dcterms:W3CDTF">2021-09-26T21:22:12Z</dcterms:created>
  <dcterms:modified xsi:type="dcterms:W3CDTF">2021-12-08T02:01:19Z</dcterms:modified>
  <cp:category/>
  <cp:contentStatus/>
</cp:coreProperties>
</file>