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00" documentId="8_{B6337239-1A00-434D-AAD0-422EA1FEB5AE}" xr6:coauthVersionLast="47" xr6:coauthVersionMax="47" xr10:uidLastSave="{F75E5C84-EAC5-4160-B3D4-7971C365769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369" i="1" l="1"/>
  <c r="BQ369" i="1" s="1"/>
  <c r="BR370" i="1"/>
  <c r="BQ370" i="1" s="1"/>
  <c r="BR371" i="1"/>
  <c r="BQ371" i="1" s="1"/>
  <c r="AY368" i="1"/>
  <c r="BR368" i="1" s="1"/>
  <c r="AY369" i="1"/>
  <c r="AY370" i="1"/>
  <c r="Q378" i="12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T374" i="1" a="1"/>
  <c r="T374" i="1"/>
  <c r="S375" i="1" a="1"/>
  <c r="S375" i="1"/>
  <c r="T375" i="1" a="1"/>
  <c r="T375" i="1"/>
  <c r="S376" i="1" a="1"/>
  <c r="S376" i="1"/>
  <c r="T376" i="1" a="1"/>
  <c r="T376" i="1"/>
  <c r="S377" i="1" a="1"/>
  <c r="S377" i="1"/>
  <c r="T377" i="1" a="1"/>
  <c r="T377" i="1"/>
  <c r="S378" i="1" a="1"/>
  <c r="S378" i="1"/>
  <c r="T378" i="1" a="1"/>
  <c r="T378" i="1"/>
  <c r="S379" i="1" a="1"/>
  <c r="S379" i="1"/>
  <c r="T379" i="1" a="1"/>
  <c r="T379" i="1"/>
  <c r="S380" i="1" a="1"/>
  <c r="S380" i="1"/>
  <c r="T380" i="1" a="1"/>
  <c r="T380" i="1"/>
  <c r="R374" i="1"/>
  <c r="R375" i="1"/>
  <c r="R376" i="1"/>
  <c r="R377" i="1"/>
  <c r="R378" i="1"/>
  <c r="R379" i="1"/>
  <c r="R380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N380" i="1" a="1"/>
  <c r="N380" i="1" s="1"/>
  <c r="M380" i="1" a="1"/>
  <c r="M380" i="1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 s="1"/>
  <c r="M104" i="1" a="1"/>
  <c r="M104" i="1" s="1"/>
  <c r="AM104" i="1" s="1"/>
  <c r="N103" i="1" a="1"/>
  <c r="N103" i="1" s="1"/>
  <c r="M103" i="1" a="1"/>
  <c r="M103" i="1" s="1"/>
  <c r="AM103" i="1" s="1"/>
  <c r="A103" i="1"/>
  <c r="C103" i="1"/>
  <c r="A104" i="1"/>
  <c r="C104" i="1"/>
  <c r="M105" i="1" a="1"/>
  <c r="M105" i="1" s="1"/>
  <c r="AM105" i="1" s="1"/>
  <c r="N105" i="1" a="1"/>
  <c r="N105" i="1" s="1"/>
  <c r="H106" i="1" a="1"/>
  <c r="H106" i="1" s="1"/>
  <c r="AK106" i="1" s="1"/>
  <c r="K108" i="11" s="1"/>
  <c r="M106" i="1" a="1"/>
  <c r="M106" i="1" s="1"/>
  <c r="AM106" i="1" s="1"/>
  <c r="N106" i="1" a="1"/>
  <c r="N106" i="1" s="1"/>
  <c r="M107" i="1" a="1"/>
  <c r="M107" i="1" s="1"/>
  <c r="AM107" i="1" s="1"/>
  <c r="N107" i="1" a="1"/>
  <c r="N107" i="1" s="1"/>
  <c r="H108" i="1" a="1"/>
  <c r="H108" i="1" s="1"/>
  <c r="AK108" i="1" s="1"/>
  <c r="K110" i="11" s="1"/>
  <c r="M108" i="1" a="1"/>
  <c r="M108" i="1" s="1"/>
  <c r="AM108" i="1" s="1"/>
  <c r="N108" i="1" a="1"/>
  <c r="N108" i="1" s="1"/>
  <c r="L106" i="12" s="1"/>
  <c r="M110" i="1" a="1"/>
  <c r="M110" i="1" s="1"/>
  <c r="AM110" i="1" s="1"/>
  <c r="N110" i="1" a="1"/>
  <c r="N110" i="1" s="1"/>
  <c r="M111" i="1" a="1"/>
  <c r="M111" i="1" s="1"/>
  <c r="AM111" i="1" s="1"/>
  <c r="N111" i="1" a="1"/>
  <c r="N111" i="1" s="1"/>
  <c r="M112" i="1" a="1"/>
  <c r="M112" i="1" s="1"/>
  <c r="AM112" i="1" s="1"/>
  <c r="N112" i="1" a="1"/>
  <c r="N112" i="1" s="1"/>
  <c r="H113" i="1" a="1"/>
  <c r="H113" i="1" s="1"/>
  <c r="AK113" i="1" s="1"/>
  <c r="K115" i="11" s="1"/>
  <c r="M113" i="1" a="1"/>
  <c r="M113" i="1" s="1"/>
  <c r="AM113" i="1" s="1"/>
  <c r="N113" i="1" a="1"/>
  <c r="N113" i="1" s="1"/>
  <c r="L111" i="12" s="1"/>
  <c r="M114" i="1" a="1"/>
  <c r="M114" i="1" s="1"/>
  <c r="M115" i="1" a="1"/>
  <c r="M115" i="1" s="1"/>
  <c r="AM115" i="1" s="1"/>
  <c r="N115" i="1" a="1"/>
  <c r="N115" i="1" s="1"/>
  <c r="M118" i="1" a="1"/>
  <c r="M118" i="1" s="1"/>
  <c r="AM118" i="1" s="1"/>
  <c r="N118" i="1" a="1"/>
  <c r="N118" i="1" s="1"/>
  <c r="M119" i="1" a="1"/>
  <c r="M119" i="1" s="1"/>
  <c r="AM119" i="1" s="1"/>
  <c r="N119" i="1" a="1"/>
  <c r="N119" i="1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N93" i="1" a="1"/>
  <c r="N93" i="1" s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 s="1"/>
  <c r="N91" i="1" a="1"/>
  <c r="N91" i="1" s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N378" i="1" a="1"/>
  <c r="N378" i="1" s="1"/>
  <c r="L377" i="12" s="1"/>
  <c r="D377" i="12"/>
  <c r="E377" i="12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L378" i="12"/>
  <c r="D378" i="12"/>
  <c r="E378" i="12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L379" i="12"/>
  <c r="D379" i="12"/>
  <c r="E379" i="12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L382" i="12"/>
  <c r="R383" i="1"/>
  <c r="S382" i="12" s="1"/>
  <c r="S383" i="1" a="1"/>
  <c r="S383" i="1" s="1"/>
  <c r="D382" i="12" s="1"/>
  <c r="T383" i="1" a="1"/>
  <c r="T383" i="1" s="1"/>
  <c r="E382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L383" i="12"/>
  <c r="R384" i="1"/>
  <c r="S383" i="12" s="1"/>
  <c r="S384" i="1" a="1"/>
  <c r="S384" i="1" s="1"/>
  <c r="D383" i="12" s="1"/>
  <c r="T384" i="1" a="1"/>
  <c r="T384" i="1" s="1"/>
  <c r="E383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L386" i="12"/>
  <c r="R387" i="1"/>
  <c r="S387" i="1" a="1"/>
  <c r="S387" i="1" s="1"/>
  <c r="D386" i="12" s="1"/>
  <c r="T387" i="1" a="1"/>
  <c r="T387" i="1" s="1"/>
  <c r="E386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368" i="1" l="1"/>
  <c r="L104" i="12"/>
  <c r="AN106" i="1"/>
  <c r="L117" i="12"/>
  <c r="AN119" i="1"/>
  <c r="AJ380" i="1"/>
  <c r="AJ379" i="1"/>
  <c r="AJ384" i="1"/>
  <c r="L109" i="12"/>
  <c r="AN111" i="1"/>
  <c r="L103" i="12"/>
  <c r="AN105" i="1"/>
  <c r="AJ383" i="1"/>
  <c r="L110" i="12"/>
  <c r="AN112" i="1"/>
  <c r="L105" i="12"/>
  <c r="AN107" i="1"/>
  <c r="L116" i="12"/>
  <c r="AN118" i="1"/>
  <c r="L113" i="12"/>
  <c r="AN115" i="1"/>
  <c r="L108" i="12"/>
  <c r="AN110" i="1"/>
  <c r="L101" i="12"/>
  <c r="AN103" i="1"/>
  <c r="L102" i="12"/>
  <c r="AN104" i="1"/>
  <c r="AJ387" i="1"/>
  <c r="L47" i="12"/>
  <c r="AN49" i="1"/>
  <c r="L50" i="12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<sst xmlns="http://schemas.openxmlformats.org/spreadsheetml/2006/main" count="9873" uniqueCount="2019">
  <si>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</si>
  <si>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</si>
  <si>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</si>
  <si>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</si>
  <si>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</si>
  <si>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</si>
  <si>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</si>
  <si>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</si>
  <si>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</si>
  <si>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</si>
  <si>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</si>
  <si>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</si>
  <si>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</si>
  <si>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</si>
  <si>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</si>
  <si>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</si>
  <si>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</si>
  <si>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</si>
  <si>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</si>
  <si>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</si>
  <si>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</si>
  <si>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</si>
  <si>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</si>
  <si>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</si>
  <si>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</si>
  <si>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</si>
  <si>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</si>
  <si>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</si>
  <si>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</si>
  <si>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</si>
  <si>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</si>
  <si>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</si>
  <si>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</si>
  <si>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</si>
  <si>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</si>
  <si>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</si>
  <si>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</si>
  <si>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</si>
  <si>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</si>
  <si>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</si>
  <si>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</si>
  <si>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</si>
  <si>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</si>
  <si>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</si>
  <si>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</si>
  <si>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</si>
  <si>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</si>
  <si>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</si>
  <si>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</si>
  <si>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</si>
  <si>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</si>
  <si>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</si>
  <si>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</si>
  <si>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</si>
  <si>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</si>
  <si>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</si>
  <si>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</si>
  <si>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</si>
  <si>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</si>
  <si>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</si>
  <si>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</si>
  <si>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</si>
  <si>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</si>
  <si>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</si>
  <si>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</si>
  <si>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</si>
  <si>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</si>
  <si>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</si>
  <si>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</si>
  <si>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</si>
  <si>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</si>
  <si>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</si>
  <si>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</si>
  <si>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</si>
  <si>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</si>
  <si>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</si>
  <si>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</si>
  <si>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</si>
  <si>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</si>
  <si>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</si>
  <si>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</si>
  <si>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</si>
  <si>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</si>
  <si>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</si>
  <si>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</si>
  <si>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</si>
  <si>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</si>
  <si>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</si>
  <si>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</si>
  <si>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</si>
  <si>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</si>
  <si>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</si>
  <si>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</si>
  <si>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</si>
  <si>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</si>
  <si>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</si>
  <si>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</si>
  <si>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</si>
  <si>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</si>
  <si>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</si>
  <si>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</si>
  <si>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</si>
  <si>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</si>
  <si>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</si>
  <si>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</si>
  <si>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</si>
  <si>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</si>
  <si>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</si>
  <si>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</si>
  <si>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</si>
  <si>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</si>
  <si>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</si>
  <si>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</si>
  <si>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</si>
  <si>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</si>
  <si>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</si>
  <si>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</si>
  <si>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</si>
  <si>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</si>
  <si>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</si>
  <si>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</si>
  <si>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</si>
  <si>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</si>
  <si>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</si>
  <si>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</si>
  <si>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</si>
  <si>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</si>
  <si>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</si>
  <si>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</si>
  <si>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</si>
  <si>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</si>
  <si>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</si>
  <si>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</si>
  <si>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</si>
  <si>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</si>
  <si>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</si>
  <si>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</si>
  <si>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</si>
  <si>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</si>
  <si>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</si>
  <si>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</si>
  <si>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</si>
  <si>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</si>
  <si>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</si>
  <si>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</si>
  <si>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</si>
  <si>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</si>
  <si>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</si>
  <si>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</si>
  <si>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</si>
  <si>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</si>
  <si>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</si>
  <si>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</si>
  <si>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</si>
  <si>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</si>
  <si>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</si>
  <si>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</si>
  <si>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</si>
  <si>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</si>
  <si>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</si>
  <si>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</si>
  <si>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</si>
  <si>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</si>
  <si>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</si>
  <si>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</si>
  <si>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</si>
  <si>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</si>
  <si>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</si>
  <si>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</si>
  <si>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</si>
  <si>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</si>
  <si>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</si>
  <si>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</si>
  <si>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</si>
  <si>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</si>
  <si>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</si>
  <si>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</si>
  <si>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</si>
  <si>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</si>
  <si>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</si>
  <si>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</si>
  <si>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</si>
  <si>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</si>
  <si>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</si>
  <si>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</si>
  <si>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</si>
  <si>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</si>
  <si>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</si>
  <si>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</si>
  <si>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</si>
  <si>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</si>
  <si>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</si>
  <si>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</si>
  <si>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</si>
  <si>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</si>
  <si>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</si>
  <si>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</si>
  <si>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</si>
  <si>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</si>
  <si>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</si>
  <si>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</si>
  <si>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</si>
  <si>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</si>
  <si>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</si>
  <si>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</si>
  <si>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</si>
  <si>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</si>
  <si>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</si>
  <si>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</si>
  <si>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</si>
  <si>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</si>
  <si>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</si>
  <si>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</si>
  <si>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</si>
  <si>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</si>
  <si>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</si>
  <si>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</si>
  <si>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</si>
  <si>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</si>
  <si>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</si>
  <si>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</si>
  <si>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</si>
  <si>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</si>
  <si>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</si>
  <si>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</si>
  <si>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</si>
  <si>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</si>
  <si>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</si>
  <si>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</si>
  <si>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</si>
  <si>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</si>
  <si>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</si>
  <si>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</si>
  <si>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</si>
  <si>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</si>
  <si>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</si>
  <si>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</si>
  <si>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</si>
  <si>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</si>
  <si>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</si>
  <si>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</si>
  <si>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</si>
  <si>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</si>
  <si>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</si>
  <si>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</si>
  <si>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</si>
  <si>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</si>
  <si>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</si>
  <si>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</si>
  <si>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</si>
  <si>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</si>
  <si>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</si>
  <si>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</si>
  <si>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</si>
  <si>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</si>
  <si>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</si>
  <si>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</si>
  <si>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</si>
  <si>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</si>
  <si>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</si>
  <si>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</si>
  <si>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</si>
  <si>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</si>
  <si>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</si>
  <si>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</si>
  <si>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</si>
  <si>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</si>
  <si>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</si>
  <si>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</si>
  <si>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</si>
  <si>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</si>
  <si>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</si>
  <si>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</si>
  <si>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</si>
  <si>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</si>
  <si>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</si>
  <si>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</si>
  <si>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</si>
  <si>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</si>
  <si>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</si>
  <si>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</si>
  <si>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</si>
  <si>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</si>
  <si>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</si>
  <si>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</si>
  <si>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</si>
  <si>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</si>
  <si>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</si>
  <si>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</si>
  <si>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</si>
  <si>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</si>
  <si>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</si>
  <si>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</si>
  <si>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</si>
  <si>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</si>
  <si>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</si>
  <si>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</si>
  <si>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</si>
  <si>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</si>
  <si>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</si>
  <si>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</si>
  <si>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</si>
  <si>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</si>
  <si>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</si>
  <si>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</si>
  <si>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</si>
  <si>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</si>
  <si>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</si>
  <si>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</si>
  <si>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</si>
  <si>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</si>
  <si>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</si>
  <si>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</si>
  <si>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</si>
  <si>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</si>
  <si>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</si>
  <si>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</si>
  <si>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</si>
  <si>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</si>
  <si>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</si>
  <si>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</si>
  <si>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</si>
  <si>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</si>
  <si>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</si>
  <si>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</si>
  <si>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</si>
  <si>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</si>
  <si>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</si>
  <si>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</si>
  <si>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</si>
  <si>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</si>
  <si>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</si>
  <si>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</si>
  <si>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</si>
  <si>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</si>
  <si>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</si>
  <si>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</si>
  <si>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</si>
  <si>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</si>
  <si>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</si>
  <si>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</si>
  <si>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</si>
  <si>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</si>
  <si>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</si>
  <si>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</si>
  <si>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</si>
  <si>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</si>
  <si>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</si>
  <si>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</si>
  <si>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</si>
  <si>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</si>
  <si>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</si>
  <si>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</si>
  <si>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</si>
  <si>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</si>
  <si>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</si>
  <si>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</si>
  <si>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</si>
  <si>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</si>
  <si>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</si>
  <si>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</si>
  <si>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</si>
  <si>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</si>
  <si>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</si>
  <si>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</si>
  <si>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</si>
  <si>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</si>
  <si>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</si>
  <si>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</si>
  <si>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</si>
  <si>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</si>
  <si>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</si>
  <si>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</si>
  <si>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</si>
  <si>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</si>
  <si>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</si>
  <si>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</si>
  <si>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</si>
  <si>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</si>
  <si>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</si>
  <si>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</si>
  <si>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</si>
  <si>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</si>
  <si>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</si>
  <si>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</si>
  <si>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</si>
  <si>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</si>
  <si>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</si>
  <si>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</si>
  <si>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</si>
  <si>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</si>
  <si>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</si>
  <si>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</si>
  <si>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</si>
  <si>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</si>
  <si>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</si>
  <si>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</si>
  <si>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</si>
  <si>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</si>
  <si>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</si>
  <si>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</si>
  <si>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</si>
  <si>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</si>
  <si>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</si>
  <si>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</si>
  <si>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</si>
  <si>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</si>
  <si>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</si>
  <si>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</si>
  <si>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</si>
  <si>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</si>
  <si>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</si>
  <si>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</si>
  <si>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</si>
  <si>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</si>
  <si>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</si>
  <si>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</si>
  <si>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</si>
  <si>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</si>
  <si>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</si>
  <si>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</si>
  <si>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</si>
  <si>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</si>
  <si>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</si>
  <si>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</si>
  <si>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</si>
  <si>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</si>
  <si>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</si>
  <si>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</si>
  <si>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</si>
  <si>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</si>
  <si>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</si>
  <si>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</si>
  <si>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</si>
  <si>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</si>
  <si>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</si>
  <si>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</si>
  <si>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</si>
  <si>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</si>
  <si>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</si>
  <si>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</si>
  <si>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</si>
  <si>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</si>
  <si>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</si>
  <si>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</si>
  <si>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</si>
  <si>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</si>
  <si>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</si>
  <si>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</si>
  <si>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</si>
  <si>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</si>
  <si>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</si>
  <si>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</si>
  <si>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</si>
  <si>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</si>
  <si>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</si>
  <si>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</si>
  <si>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</si>
  <si>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</si>
  <si>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</si>
  <si>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</si>
  <si>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</si>
  <si>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</si>
  <si>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</si>
  <si>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</si>
  <si>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</si>
  <si>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</si>
  <si>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</si>
  <si>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</si>
  <si>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</si>
  <si>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</si>
  <si>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</si>
  <si>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</si>
  <si>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</si>
  <si>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</si>
  <si>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</si>
  <si>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</si>
  <si>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</si>
  <si>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</si>
  <si>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</si>
  <si>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</si>
  <si>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</si>
  <si>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</si>
  <si>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</si>
  <si>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</si>
  <si>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</si>
  <si>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</si>
  <si>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</si>
  <si>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</si>
  <si>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</si>
  <si>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</si>
  <si>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</si>
  <si>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</si>
  <si>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</si>
  <si>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</si>
  <si>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</si>
  <si>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</si>
  <si>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</si>
  <si>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</si>
  <si>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</si>
  <si>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</si>
  <si>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</si>
  <si>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</si>
  <si>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</si>
  <si>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</si>
  <si>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</si>
  <si>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</si>
  <si>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</si>
  <si>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</si>
  <si>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</si>
  <si>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</si>
  <si>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</si>
  <si>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</si>
  <si>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</si>
  <si>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</si>
  <si>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</si>
  <si>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</si>
  <si>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</si>
  <si>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</si>
  <si>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</si>
  <si>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</si>
  <si>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</si>
  <si>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</si>
  <si>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</si>
  <si>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</si>
  <si>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</si>
  <si>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</si>
  <si>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</si>
  <si>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</si>
  <si>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</si>
  <si>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</si>
  <si>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</si>
  <si>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</si>
  <si>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</si>
  <si>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</si>
  <si>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</si>
  <si>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</si>
  <si>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</si>
  <si>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</si>
  <si>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</si>
  <si>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</si>
  <si>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</si>
  <si>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</si>
  <si>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</si>
  <si>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</si>
  <si>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</si>
  <si>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</si>
  <si>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</si>
  <si>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</si>
  <si>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</si>
  <si>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</si>
  <si>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</si>
  <si>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</si>
  <si>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</si>
  <si>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</si>
  <si>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</si>
  <si>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</si>
  <si>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</si>
  <si>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</si>
  <si>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</si>
  <si>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</si>
  <si>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</si>
  <si>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</si>
  <si>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</si>
  <si>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</si>
  <si>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</si>
  <si>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</si>
  <si>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</si>
  <si>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</si>
  <si>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</si>
  <si>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</si>
  <si>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</si>
  <si>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</si>
  <si>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</si>
  <si>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</si>
  <si>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</si>
  <si>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</si>
  <si>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</si>
  <si>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</si>
  <si>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</si>
  <si>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</si>
  <si>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</si>
  <si>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</si>
  <si>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</si>
  <si>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</si>
  <si>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</si>
  <si>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</si>
  <si>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</si>
  <si>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</si>
  <si>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</si>
  <si>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</si>
  <si>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</si>
  <si>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</si>
  <si>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</si>
  <si>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</si>
  <si>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</si>
  <si>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</si>
  <si>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</si>
  <si>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</si>
  <si>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</si>
  <si>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</si>
  <si>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</si>
  <si>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</si>
  <si>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</si>
  <si>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</si>
  <si>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</si>
  <si>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</si>
  <si>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</si>
  <si>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</si>
  <si>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</si>
  <si>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</si>
  <si>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</si>
  <si>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</si>
  <si>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</si>
  <si>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</si>
  <si>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</si>
  <si>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</si>
  <si>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</si>
  <si>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</si>
  <si>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</si>
  <si>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</si>
  <si>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</si>
  <si>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</si>
  <si>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</si>
  <si>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</si>
  <si>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</si>
  <si>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</si>
  <si>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</si>
  <si>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</si>
  <si>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</si>
  <si>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</si>
  <si>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</si>
  <si>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</si>
  <si>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</si>
  <si>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</si>
  <si>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</si>
  <si>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</si>
  <si>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</si>
  <si>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</si>
  <si>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</si>
  <si>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</si>
  <si>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</si>
  <si>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</si>
  <si>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</si>
  <si>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</si>
  <si>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</si>
  <si>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</si>
  <si>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</si>
  <si>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</si>
  <si>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</si>
  <si>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</si>
  <si>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</si>
  <si>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</si>
  <si>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</si>
  <si>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</si>
  <si>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</si>
  <si>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</si>
  <si>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</si>
  <si>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</si>
  <si>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</si>
  <si>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</si>
  <si>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</si>
  <si>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</si>
  <si>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</si>
  <si>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</si>
  <si>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</si>
  <si>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</si>
  <si>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</si>
  <si>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</si>
  <si>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</si>
  <si>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</si>
  <si>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</si>
  <si>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</si>
  <si>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</si>
  <si>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</si>
  <si>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</si>
  <si>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</si>
  <si>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</si>
  <si>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</si>
  <si>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</si>
  <si>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</si>
  <si>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</si>
  <si>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</si>
  <si>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</si>
  <si>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</si>
  <si>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</si>
  <si>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</si>
  <si>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</si>
  <si>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</si>
  <si>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</si>
  <si>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</si>
  <si>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</si>
  <si>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</si>
  <si>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</si>
  <si>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</si>
  <si>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</si>
  <si>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</si>
  <si>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</si>
  <si>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</si>
  <si>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</si>
  <si>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</si>
  <si>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</si>
  <si>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</si>
  <si>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</si>
  <si>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</si>
  <si>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</si>
  <si>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</si>
  <si>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</si>
  <si>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</si>
  <si>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</si>
  <si>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</si>
  <si>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</si>
  <si>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</si>
  <si>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</si>
  <si>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</si>
  <si>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</si>
  <si>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</si>
  <si>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</si>
  <si>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</si>
  <si>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</si>
  <si>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</si>
  <si>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</si>
  <si>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</si>
  <si>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</si>
  <si>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</si>
  <si>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</si>
  <si>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</si>
  <si>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</si>
  <si>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</si>
  <si>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</si>
  <si>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</si>
  <si>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</si>
  <si>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</si>
  <si>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</si>
  <si>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</si>
  <si>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</si>
  <si>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</si>
  <si>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</si>
  <si>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</si>
  <si>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</si>
  <si>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</si>
  <si>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</si>
  <si>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</si>
  <si>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</si>
  <si>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</si>
  <si>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</si>
  <si>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</si>
  <si>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</si>
  <si>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</si>
  <si>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</si>
  <si>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</si>
  <si>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</si>
  <si>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</si>
  <si>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</si>
  <si>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</si>
  <si>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</si>
  <si>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</si>
  <si>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</si>
  <si>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</si>
  <si>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</si>
  <si>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</si>
  <si>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</si>
  <si>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</si>
  <si>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</si>
  <si>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</si>
  <si>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</si>
  <si>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</si>
  <si>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</si>
  <si>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</si>
  <si>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</si>
  <si>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</si>
  <si>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</si>
  <si>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</si>
  <si>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</si>
  <si>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</si>
  <si>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</si>
  <si>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</si>
  <si>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</si>
  <si>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</si>
  <si>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</si>
  <si>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</si>
  <si>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</si>
  <si>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</si>
  <si>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</si>
  <si>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</si>
  <si>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</si>
  <si>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</si>
  <si>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</si>
  <si>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</si>
  <si>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</si>
  <si>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</si>
  <si>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</si>
  <si>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</si>
  <si>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</si>
  <si>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</si>
  <si>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</si>
  <si>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</si>
  <si>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</si>
  <si>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</si>
  <si>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</si>
  <si>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</si>
  <si>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</si>
  <si>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</si>
  <si>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</si>
  <si>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</si>
  <si>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</si>
  <si>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</si>
  <si>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</si>
  <si>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</si>
  <si>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</si>
  <si>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</si>
  <si>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</si>
  <si>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</si>
  <si>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</si>
  <si>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</si>
  <si>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</si>
  <si>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</si>
  <si>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</si>
  <si>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</si>
  <si>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</si>
  <si>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</si>
  <si>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</si>
  <si>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</si>
  <si>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</si>
  <si>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</si>
  <si>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</si>
  <si>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</si>
  <si>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</si>
  <si>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</si>
  <si>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</si>
  <si>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</si>
  <si>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</si>
  <si>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</si>
  <si>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</si>
  <si>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</si>
  <si>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</si>
  <si>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</si>
  <si>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</si>
  <si>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</si>
  <si>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</si>
  <si>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</si>
  <si>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</si>
  <si>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</si>
  <si>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</si>
  <si>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</si>
  <si>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</si>
  <si>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</si>
  <si>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</si>
  <si>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</si>
  <si>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</si>
  <si>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</si>
  <si>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</si>
  <si>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</si>
  <si>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</si>
  <si>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</si>
  <si>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</si>
  <si>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</si>
  <si>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</si>
  <si>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</si>
  <si>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</si>
  <si>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</si>
  <si>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</si>
  <si>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</si>
  <si>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</si>
  <si>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</si>
  <si>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</si>
  <si>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</si>
  <si>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</si>
  <si>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</si>
  <si>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</si>
  <si>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</si>
  <si>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</si>
  <si>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</si>
  <si>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</si>
  <si>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</si>
  <si>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</si>
  <si>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</si>
  <si>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</si>
  <si>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</si>
  <si>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</si>
  <si>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</si>
  <si>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</si>
  <si>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</si>
  <si>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</si>
  <si>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</si>
  <si>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</si>
  <si>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</si>
  <si>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</si>
  <si>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</si>
  <si>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</si>
  <si>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</si>
  <si>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</si>
  <si>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</si>
  <si>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</si>
  <si>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</si>
  <si>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</si>
  <si>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</si>
  <si>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</si>
  <si>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</si>
  <si>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</si>
  <si>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</si>
  <si>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</si>
  <si>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</si>
  <si>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</si>
  <si>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</si>
  <si>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</si>
  <si>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</si>
  <si>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</si>
  <si>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</si>
  <si>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</si>
  <si>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</si>
  <si>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</si>
  <si>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</si>
  <si>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</si>
  <si>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</si>
  <si>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</si>
  <si>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</si>
  <si>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</si>
  <si>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</si>
  <si>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</si>
  <si>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</si>
  <si>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</si>
  <si>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</si>
  <si>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</si>
  <si>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</si>
  <si>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</si>
  <si>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</si>
  <si>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</si>
  <si>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</si>
  <si>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</si>
  <si>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</si>
  <si>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</si>
  <si>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</si>
  <si>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</si>
  <si>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</si>
  <si>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</si>
  <si>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</si>
  <si>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</si>
  <si>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</si>
  <si>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</si>
  <si>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</si>
  <si>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</si>
  <si>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</si>
  <si>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</si>
  <si>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</si>
  <si>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</si>
  <si>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</si>
  <si>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</si>
  <si>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</si>
  <si>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</si>
  <si>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</si>
  <si>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</si>
  <si>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</si>
  <si>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</si>
  <si>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</si>
  <si>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</si>
  <si>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</si>
  <si>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</si>
  <si>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</si>
  <si>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</si>
  <si>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</si>
  <si>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</si>
  <si>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</si>
  <si>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</si>
  <si>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</si>
  <si>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</si>
  <si>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</si>
  <si>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</si>
  <si>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</si>
  <si>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</si>
  <si>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</si>
  <si>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</si>
  <si>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</si>
  <si>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</si>
  <si>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</si>
  <si>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</si>
  <si>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</si>
  <si>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</si>
  <si>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</si>
  <si>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</si>
  <si>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</si>
  <si>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</si>
  <si>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</si>
  <si>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</si>
  <si>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</si>
  <si>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</si>
  <si>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</si>
  <si>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</si>
  <si>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</si>
  <si>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</si>
  <si>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</si>
  <si>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</si>
  <si>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</si>
  <si>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</si>
  <si>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</si>
  <si>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</si>
  <si>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</si>
  <si>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</si>
  <si>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</si>
  <si>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</si>
  <si>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</si>
  <si>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</si>
  <si>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</si>
  <si>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</si>
  <si>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</si>
  <si>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</si>
  <si>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</si>
  <si>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</si>
  <si>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</si>
  <si>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</si>
  <si>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</si>
  <si>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</si>
  <si>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</si>
  <si>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</si>
  <si>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</si>
  <si>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</si>
  <si>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</si>
  <si>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</si>
  <si>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</si>
  <si>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</si>
  <si>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</si>
  <si>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</si>
  <si>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</si>
  <si>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</si>
  <si>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</si>
  <si>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</si>
  <si>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</si>
  <si>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</si>
  <si>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</si>
  <si>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</si>
  <si>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</si>
  <si>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</si>
  <si>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</si>
  <si>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</si>
  <si>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</si>
  <si>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</si>
  <si>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</si>
  <si>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</si>
  <si>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</si>
  <si>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</si>
  <si>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</si>
  <si>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</si>
  <si>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</si>
  <si>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</si>
  <si>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</si>
  <si>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</si>
  <si>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</si>
  <si>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</si>
  <si>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</si>
  <si>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</si>
  <si>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</si>
  <si>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</si>
  <si>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</si>
  <si>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</si>
  <si>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</si>
  <si>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</si>
  <si>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</si>
  <si>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</si>
  <si>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</si>
  <si>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</si>
  <si>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</si>
  <si>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</si>
  <si>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</si>
  <si>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</si>
  <si>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</si>
  <si>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</si>
  <si>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</si>
  <si>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</si>
  <si>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</si>
  <si>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</si>
  <si>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</si>
  <si>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</si>
  <si>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</si>
  <si>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</si>
  <si>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</si>
  <si>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</si>
  <si>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</si>
  <si>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</si>
  <si>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</si>
  <si>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</si>
  <si>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</si>
  <si>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</si>
  <si>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</si>
  <si>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</si>
  <si>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</si>
  <si>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</si>
  <si>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</si>
  <si>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</si>
  <si>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</si>
  <si>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</si>
  <si>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</si>
  <si>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</si>
  <si>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</si>
  <si>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</si>
  <si>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</si>
  <si>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</si>
  <si>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</si>
  <si>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</si>
  <si>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</si>
  <si>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</si>
  <si>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</si>
  <si>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</si>
  <si>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</si>
  <si>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</si>
  <si>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</si>
  <si>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</si>
  <si>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</si>
  <si>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</si>
  <si>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</si>
  <si>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</si>
  <si>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</si>
  <si>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</si>
  <si>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</si>
  <si>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</si>
  <si>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</si>
  <si>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</si>
  <si>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</si>
  <si>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</si>
  <si>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</si>
  <si>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</si>
  <si>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</si>
  <si>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</si>
  <si>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</si>
  <si>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</si>
  <si>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</si>
  <si>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</si>
  <si>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</si>
  <si>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</si>
  <si>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</si>
  <si>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</si>
  <si>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</si>
  <si>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</si>
  <si>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</si>
  <si>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</si>
  <si>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</si>
  <si>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</si>
  <si>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</si>
  <si>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</si>
  <si>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</si>
  <si>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</si>
  <si>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</si>
  <si>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</si>
  <si>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</si>
  <si>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</si>
  <si>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</si>
  <si>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</si>
  <si>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</si>
  <si>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</si>
  <si>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</si>
  <si>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</si>
  <si>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</si>
  <si>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</si>
  <si>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</si>
  <si>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</si>
  <si>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</si>
  <si>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</si>
  <si>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</si>
  <si>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</si>
  <si>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</si>
  <si>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</si>
  <si>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</si>
  <si>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</si>
  <si>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</si>
  <si>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</si>
  <si>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</si>
  <si>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</si>
  <si>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</si>
  <si>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</si>
  <si>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</si>
  <si>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</si>
  <si>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</si>
  <si>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</si>
  <si>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</si>
  <si>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</si>
  <si>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</si>
  <si>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</si>
  <si>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</si>
  <si>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</si>
  <si>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</si>
  <si>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</si>
  <si>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</si>
  <si>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</si>
  <si>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</si>
  <si>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</si>
  <si>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</si>
  <si>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</si>
  <si>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</si>
  <si>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</si>
  <si>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</si>
  <si>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</si>
  <si>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</si>
  <si>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</si>
  <si>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</si>
  <si>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</si>
  <si>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</si>
  <si>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</si>
  <si>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</si>
  <si>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</si>
  <si>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</si>
  <si>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</si>
  <si>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</si>
  <si>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</si>
  <si>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</si>
  <si>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</si>
  <si>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</si>
  <si>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</si>
  <si>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</si>
  <si>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</si>
  <si>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</si>
  <si>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</si>
  <si>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</si>
  <si>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</si>
  <si>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</si>
  <si>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</si>
  <si>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</si>
  <si>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</si>
  <si>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</si>
  <si>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</si>
  <si>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</si>
  <si>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</si>
  <si>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</si>
  <si>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</si>
  <si>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</si>
  <si>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</si>
  <si>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</si>
  <si>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</si>
  <si>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</si>
  <si>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</si>
  <si>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</si>
  <si>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</si>
  <si>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</si>
  <si>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</si>
  <si>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</si>
  <si>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</si>
  <si>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</si>
  <si>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</si>
  <si>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</si>
  <si>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</si>
  <si>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</si>
  <si>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</si>
  <si>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</si>
  <si>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</si>
  <si>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</si>
  <si>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</si>
  <si>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</si>
  <si>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</si>
  <si>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</si>
  <si>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</si>
  <si>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</si>
  <si>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</si>
  <si>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</si>
  <si>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</si>
  <si>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</si>
  <si>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</si>
  <si>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</si>
  <si>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</si>
  <si>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</si>
  <si>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</si>
  <si>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</si>
  <si>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</si>
  <si>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</si>
  <si>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</si>
  <si>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</si>
  <si>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</si>
  <si>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</si>
  <si>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</si>
  <si>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</si>
  <si>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</si>
  <si>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</si>
  <si>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</si>
  <si>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</si>
  <si>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</si>
  <si>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</si>
  <si>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</si>
  <si>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</si>
  <si>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</si>
  <si>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</si>
  <si>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</si>
  <si>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</si>
  <si>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</si>
  <si>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</si>
  <si>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</si>
  <si>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</si>
  <si>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</si>
  <si>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</si>
  <si>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</si>
  <si>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</si>
  <si>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</si>
  <si>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</si>
  <si>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</si>
  <si>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</si>
  <si>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</si>
  <si>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</si>
  <si>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</si>
  <si>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</si>
  <si>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</si>
  <si>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</si>
  <si>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</si>
  <si>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</si>
  <si>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</si>
  <si>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</si>
  <si>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</si>
  <si>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</si>
  <si>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</si>
  <si>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</si>
  <si>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</si>
  <si>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</si>
  <si>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</si>
  <si>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</si>
  <si>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</si>
  <si>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</si>
  <si>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</si>
  <si>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</si>
  <si>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</si>
  <si>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</si>
  <si>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</si>
  <si>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</si>
  <si>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</si>
  <si>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</si>
  <si>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</si>
  <si>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</si>
  <si>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</si>
  <si>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</si>
  <si>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</si>
  <si>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</si>
  <si>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</si>
  <si>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</si>
  <si>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</si>
  <si>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</si>
  <si>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</si>
  <si>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</si>
  <si>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</si>
  <si>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</si>
  <si>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</si>
  <si>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</si>
  <si>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</si>
  <si>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</si>
  <si>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</si>
  <si>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</si>
  <si>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</si>
  <si>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</si>
  <si>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</si>
  <si>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</si>
  <si>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</si>
  <si>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</si>
  <si>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</si>
  <si>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</si>
  <si>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</si>
  <si>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</si>
  <si>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</si>
  <si>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</si>
  <si>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</si>
  <si>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</si>
  <si>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</si>
  <si>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</si>
  <si>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</si>
  <si>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</si>
  <si>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</si>
  <si>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</si>
  <si>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</si>
  <si>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</si>
  <si>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</si>
  <si>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</si>
  <si>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</si>
  <si>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</si>
  <si>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</si>
  <si>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</si>
  <si>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</si>
  <si>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</si>
  <si>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</si>
  <si>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</si>
  <si>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</si>
  <si>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</si>
  <si>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</si>
  <si>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</si>
  <si>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</si>
  <si>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</si>
  <si>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</si>
  <si>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</si>
  <si>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</si>
  <si>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</si>
  <si>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</si>
  <si>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</si>
  <si>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</si>
  <si>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</si>
  <si>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</si>
  <si>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</si>
  <si>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</si>
  <si>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</si>
  <si>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</si>
  <si>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</si>
  <si>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</si>
  <si>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</si>
  <si>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</si>
  <si>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</si>
  <si>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</si>
  <si>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</si>
  <si>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</si>
  <si>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</si>
  <si>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</si>
  <si>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</si>
  <si>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</si>
  <si>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</si>
  <si>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</si>
  <si>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</si>
  <si>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</si>
  <si>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</si>
  <si>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</si>
  <si>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</si>
  <si>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</si>
  <si>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</si>
  <si>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</si>
  <si>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</si>
  <si>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</si>
  <si>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</si>
  <si>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</si>
  <si>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</si>
  <si>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</si>
  <si>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</si>
  <si>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</si>
  <si>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</si>
  <si>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</si>
  <si>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</si>
  <si>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</si>
  <si>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</si>
  <si>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</si>
  <si>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</si>
  <si>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</si>
  <si>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</si>
  <si>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</si>
  <si>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</si>
  <si>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</si>
  <si>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</si>
  <si>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</si>
  <si>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</si>
  <si>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</si>
  <si>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</si>
  <si>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</si>
  <si>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</si>
  <si>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</si>
  <si>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</si>
  <si>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</si>
  <si>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</si>
  <si>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</si>
  <si>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</si>
  <si>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</si>
  <si>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</si>
  <si>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</si>
  <si>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</si>
  <si>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</si>
  <si>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</si>
  <si>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</si>
  <si>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</si>
  <si>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</si>
  <si>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</si>
  <si>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</si>
  <si>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</si>
  <si>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</si>
  <si>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</si>
  <si>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</si>
  <si>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</si>
  <si>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</si>
  <si>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</si>
  <si>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</si>
  <si>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</si>
  <si>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</si>
  <si>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</si>
  <si>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</si>
  <si>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</si>
  <si>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</si>
  <si>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</si>
  <si>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</si>
  <si>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</si>
  <si>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</si>
  <si>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</si>
  <si>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</si>
  <si>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</si>
  <si>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</si>
  <si>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</si>
  <si>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</si>
  <si>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</si>
  <si>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</si>
  <si>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</si>
  <si>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</si>
  <si>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</si>
  <si>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</si>
  <si>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</si>
  <si>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</si>
  <si>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</si>
  <si>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</si>
  <si>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</si>
  <si>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</si>
  <si>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</si>
  <si>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</si>
  <si>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</si>
  <si>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</si>
  <si>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</si>
  <si>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</si>
  <si>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</si>
  <si>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</si>
  <si>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</si>
  <si>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</si>
  <si>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</si>
  <si>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</si>
  <si>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</si>
  <si>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</si>
  <si>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</si>
  <si>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</si>
  <si>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</si>
  <si>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</si>
  <si>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</si>
  <si>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</si>
  <si>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</si>
  <si>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</si>
  <si>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</si>
  <si>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</si>
  <si>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</si>
  <si>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</si>
  <si>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</si>
  <si>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</si>
  <si>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</si>
  <si>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</si>
  <si>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</si>
  <si>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</si>
  <si>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</si>
  <si>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</si>
  <si>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</si>
  <si>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</si>
  <si>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</si>
  <si>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</si>
  <si>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</si>
  <si>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</si>
  <si>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</si>
  <si>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</si>
  <si>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</si>
  <si>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</si>
  <si>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</si>
  <si>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</si>
  <si>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</si>
  <si>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</si>
  <si>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</si>
  <si>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</si>
  <si>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</si>
  <si>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</si>
  <si>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</si>
  <si>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</si>
  <si>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</si>
  <si>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</si>
  <si>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</si>
  <si>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</si>
  <si>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</si>
  <si>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</si>
  <si>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</si>
  <si>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</si>
  <si>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</si>
  <si>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</si>
  <si>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</si>
  <si>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</si>
  <si>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</si>
  <si>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</si>
  <si>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</si>
  <si>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</si>
  <si>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</si>
  <si>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</si>
  <si>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</si>
  <si>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</si>
  <si>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</si>
  <si>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</si>
  <si>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</si>
  <si>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</si>
  <si>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</si>
  <si>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</si>
  <si>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</si>
  <si>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</si>
  <si>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</si>
  <si>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</si>
  <si>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</si>
  <si>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</si>
  <si>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</si>
  <si>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</si>
  <si>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</si>
  <si>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</si>
  <si>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</si>
  <si>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</si>
  <si>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</si>
  <si>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</si>
  <si>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</si>
  <si>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</si>
  <si>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</si>
  <si>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</si>
  <si>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</si>
  <si>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</si>
  <si>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</si>
  <si>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</si>
  <si>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</si>
  <si>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</si>
  <si>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</si>
  <si>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</si>
  <si>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</si>
  <si>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</si>
  <si>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</si>
  <si>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</si>
  <si>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</si>
  <si>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</si>
  <si>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</si>
  <si>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</si>
  <si>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</si>
  <si>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</si>
  <si>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</si>
  <si>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</si>
  <si>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</si>
  <si>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</si>
  <si>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</si>
  <si>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</si>
  <si>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</si>
  <si>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</si>
  <si>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</si>
  <si>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</si>
  <si>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</si>
  <si>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</si>
  <si>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</si>
  <si>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</si>
  <si>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</si>
  <si>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</si>
  <si>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</si>
  <si>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</si>
  <si>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</si>
  <si>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</si>
  <si>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</si>
  <si>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</si>
  <si>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</si>
  <si>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</si>
  <si>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</si>
  <si>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</si>
  <si>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</si>
  <si>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</si>
  <si>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</si>
  <si>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</si>
  <si>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</si>
  <si>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</si>
  <si>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</si>
  <si>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</si>
  <si>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</si>
  <si>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</si>
  <si>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</si>
  <si>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</si>
  <si>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</si>
  <si>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</si>
  <si>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</si>
  <si>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</si>
  <si>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</si>
  <si>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</si>
  <si>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</si>
  <si>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</si>
  <si>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</si>
  <si>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</si>
  <si>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</si>
  <si>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</si>
  <si>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</si>
  <si>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</si>
  <si>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</si>
  <si>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</si>
  <si>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</si>
  <si>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</si>
  <si>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</si>
  <si>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</si>
  <si>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</si>
  <si>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</si>
  <si>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</si>
  <si>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</si>
  <si>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</si>
  <si>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</si>
  <si>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</si>
  <si>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</si>
  <si>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</si>
  <si>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</si>
  <si>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</si>
  <si>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</si>
  <si>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</si>
  <si>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</si>
  <si>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</si>
  <si>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</si>
  <si>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</si>
  <si>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</si>
  <si>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</si>
  <si>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</si>
  <si>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</si>
  <si>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</si>
  <si>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</si>
  <si>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</si>
  <si>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</si>
  <si>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</si>
  <si>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</si>
  <si>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</si>
  <si>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</si>
  <si>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</si>
  <si>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</si>
  <si>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</si>
  <si>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</si>
  <si>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</si>
  <si>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</si>
  <si>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</si>
  <si>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</si>
  <si>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</si>
  <si>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</si>
  <si>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</si>
  <si>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</si>
  <si>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</si>
  <si>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</si>
  <si>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</si>
  <si>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</si>
  <si>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</si>
  <si>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</si>
  <si>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</si>
  <si>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</si>
  <si>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</si>
  <si>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</si>
  <si>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</si>
  <si>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</si>
  <si>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</si>
  <si>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</si>
  <si>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</si>
  <si>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</si>
  <si>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</si>
  <si>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</si>
  <si>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</si>
  <si>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</si>
  <si>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</si>
  <si>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</si>
  <si>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</si>
  <si>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</si>
  <si>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</si>
  <si>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</si>
  <si>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</si>
  <si>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</si>
  <si>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</si>
  <si>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</si>
  <si>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</si>
  <si>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</si>
  <si>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</si>
  <si>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</si>
  <si>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</si>
  <si>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</si>
  <si>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</si>
  <si>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</si>
  <si>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</si>
  <si>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</si>
  <si>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</si>
  <si>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</si>
  <si>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</si>
  <si>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</si>
  <si>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</si>
  <si>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</si>
  <si>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</si>
  <si>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</si>
  <si>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</si>
  <si>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</si>
  <si>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</si>
  <si>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</si>
  <si>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</si>
  <si>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</si>
  <si>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</si>
  <si>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</si>
  <si>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</si>
  <si>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</si>
  <si>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</si>
  <si>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</si>
  <si>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</si>
  <si>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</si>
  <si>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</si>
  <si>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</si>
  <si>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</si>
  <si>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</si>
  <si>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</si>
  <si>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</si>
  <si>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</si>
  <si>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</si>
  <si>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</si>
  <si>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</si>
  <si>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</si>
  <si>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</si>
  <si>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</si>
  <si>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</si>
  <si>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</si>
  <si>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</si>
  <si>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</si>
  <si>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</si>
  <si>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</si>
  <si>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</si>
  <si>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</si>
  <si>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</si>
  <si>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</si>
  <si>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</si>
  <si>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</si>
  <si>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</si>
  <si>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</si>
  <si>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</si>
  <si>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</si>
  <si>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</si>
  <si>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</si>
  <si>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</si>
  <si>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</si>
  <si>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</si>
  <si>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</si>
  <si>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</si>
  <si>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</si>
  <si>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</si>
  <si>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</si>
  <si>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</si>
  <si>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</si>
  <si>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</si>
  <si>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</si>
  <si>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</si>
  <si>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</si>
  <si>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</si>
  <si>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</si>
  <si>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</si>
  <si>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</si>
  <si>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</si>
  <si>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</si>
  <si>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</si>
  <si>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</si>
  <si>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</si>
  <si>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</si>
  <si>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</si>
  <si>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</si>
  <si>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</si>
  <si>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</si>
  <si>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</si>
  <si>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</si>
  <si>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</si>
  <si>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</si>
  <si>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</si>
  <si>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</si>
  <si>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</si>
  <si>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</si>
  <si>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</si>
  <si>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</si>
  <si>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</si>
  <si>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</si>
  <si>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</si>
  <si>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</si>
  <si>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</si>
  <si>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</si>
  <si>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</si>
  <si>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</si>
  <si>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</si>
  <si>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</si>
  <si>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</si>
  <si>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</si>
  <si>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</si>
  <si>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</si>
  <si>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</si>
  <si>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</si>
  <si>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</si>
  <si>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</si>
  <si>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</si>
  <si>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</si>
  <si>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</si>
  <si>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</si>
  <si>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</si>
  <si>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</si>
  <si>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</si>
  <si>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</si>
  <si>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</si>
  <si>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</si>
  <si>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</si>
  <si>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</si>
  <si>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</si>
  <si>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</si>
  <si>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</si>
  <si>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</si>
  <si>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</si>
  <si>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</si>
  <si>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</si>
  <si>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</si>
  <si>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</si>
  <si>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</si>
  <si>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</si>
  <si>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</si>
  <si>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</si>
  <si>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</si>
  <si>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</si>
  <si>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</si>
  <si>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</si>
  <si>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</si>
  <si>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</si>
  <si>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</si>
  <si>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</si>
  <si>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</si>
  <si>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</si>
  <si>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</si>
  <si>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</si>
  <si>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</si>
  <si>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</si>
  <si>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</si>
  <si>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</si>
  <si>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</si>
  <si>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</si>
  <si>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</si>
  <si>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</si>
  <si>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</si>
  <si>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</si>
  <si>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</si>
  <si>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</si>
  <si>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</si>
  <si>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</si>
  <si>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</si>
  <si>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</si>
  <si>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</si>
  <si>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</si>
  <si>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</si>
  <si>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</si>
  <si>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</si>
  <si>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</si>
  <si>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</si>
  <si>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</si>
  <si>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</si>
  <si>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</si>
  <si>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</si>
  <si>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</si>
  <si>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</si>
  <si>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</si>
  <si>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</si>
  <si>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</si>
  <si>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</si>
  <si>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</si>
  <si>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</si>
  <si>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</si>
  <si>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</si>
  <si>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</si>
  <si>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</si>
  <si>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</si>
  <si>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</si>
  <si>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</si>
  <si>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</si>
  <si>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</si>
  <si>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</si>
  <si>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</si>
  <si>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</si>
  <si>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</si>
  <si>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</si>
  <si>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</si>
  <si>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</si>
  <si>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</si>
  <si>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</si>
  <si>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</si>
  <si>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</si>
  <si>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</si>
  <si>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</si>
  <si>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</si>
  <si>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</si>
  <si>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</si>
  <si>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</t>
  </si>
  <si>
    <t>12h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</si>
  <si>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</si>
  <si>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</si>
  <si>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</si>
  <si>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</si>
  <si>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</si>
  <si>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</si>
  <si>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</si>
  <si>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PPNPAC</t>
  </si>
  <si>
    <t>PGIPGU</t>
  </si>
  <si>
    <t>Ronda de Auto</t>
  </si>
  <si>
    <t>MC1 as 08:51h/ licença as 08:53h, em inspeção</t>
  </si>
  <si>
    <t>Finalizou inspeção em PNN</t>
  </si>
  <si>
    <t>TBR-TVL</t>
  </si>
  <si>
    <t>464TBR/TVL464</t>
  </si>
  <si>
    <t>Se tiver oportunidade e/ou for favorável descarga no km 430-450 (TPCTVL)</t>
  </si>
  <si>
    <t>2(Eder e Anderson)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</si>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</sst>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F362" activePane="bottomRight" state="frozen"/>
      <selection pane="bottomRight" activeCell="BK366" sqref="BK3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Produção</v>
      </c>
      <c r="BR362" s="18">
        <f>IF(OR(B362="",F362=""),"*",AY362/P362)</f>
        <v>1</v>
      </c>
      <c r="BS362" s="18">
        <f>IF(OR(B362="",F362=""),"*",BA362/Q362)</f>
        <v>0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0</v>
      </c>
      <c r="BI365" s="16"/>
      <c r="BJ365" s="16" t="s">
        <v>1939</v>
      </c>
      <c r="BK365" s="16" t="s">
        <v>1940</v>
      </c>
      <c r="BL365" s="15"/>
      <c r="BM365" s="14" t="s">
        <v>986</v>
      </c>
      <c r="BN365" s="14" t="s">
        <v>1016</v>
      </c>
      <c r="BO365" s="165" t="s">
        <v>1111</v>
      </c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0.99999999999999911</v>
      </c>
      <c r="BS365" s="18">
        <f>IF(OR(B365="",F365=""),"*",BA365/Q365)</f>
        <v>6.3E-2</v>
      </c>
      <c r="BT365" s="223" t="str">
        <f t="shared" si="14"/>
        <v>SuperExecução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100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0.5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32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1952</v>
      </c>
      <c r="BK368" s="16" t="s">
        <v>1953</v>
      </c>
      <c r="BL368" s="15"/>
      <c r="BM368" s="14"/>
      <c r="BN368" s="14"/>
      <c r="BO368" s="165"/>
      <c r="BP368" s="16"/>
      <c r="BQ368" s="12" t="str">
        <f t="shared" ref="BQ368:BQ371" si="16">IF(AND(BR368&lt;1,BS368&lt;1),"Produção e Intervalo",IF(BR368&lt;1,"Intervalo",IF(BS368&lt;1,"Produção","Aderente")))</f>
        <v>Intervalo</v>
      </c>
      <c r="BR368" s="18">
        <f t="shared" ref="BR368:BR371" si="17">IF(OR(B368="",F368=""),"*",AY368/P368)</f>
        <v>0.68333333333333357</v>
      </c>
      <c r="BS368" s="18">
        <f>IF(OR(B368="",F368=""),"*",BA368/Q368)</f>
        <v>1</v>
      </c>
      <c r="BT368" s="223" t="str">
        <f t="shared" si="14"/>
        <v/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 t="s">
        <v>1954</v>
      </c>
      <c r="AU369" s="38"/>
      <c r="AV369" s="38"/>
      <c r="AW369" s="38"/>
      <c r="AX369" s="38"/>
      <c r="AY369" s="309" t="str">
        <f t="shared" si="15"/>
        <v>ERRO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1955</v>
      </c>
      <c r="BK369" s="16" t="s">
        <v>1956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e">
        <f t="shared" si="16"/>
        <v>#VALUE!</v>
      </c>
      <c r="BR369" s="18" t="e">
        <f t="shared" si="17"/>
        <v>#VALUE!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1957</v>
      </c>
      <c r="N370" s="202" t="s">
        <v>1958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1959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 t="shared" si="15"/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1960</v>
      </c>
      <c r="BK370" s="16" t="s">
        <v>1961</v>
      </c>
      <c r="BL370" s="15"/>
      <c r="BM370" s="14"/>
      <c r="BN370" s="14"/>
      <c r="BO370" s="165"/>
      <c r="BP370" s="16"/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/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1967</v>
      </c>
      <c r="N379" s="202" t="s">
        <v>1968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1969</v>
      </c>
      <c r="X379" s="216" t="s">
        <v>965</v>
      </c>
      <c r="Y379" s="158"/>
      <c r="Z379" s="158"/>
      <c r="AA379" s="83" t="s">
        <v>1970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/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1971</v>
      </c>
      <c r="X385" s="216" t="s">
        <v>965</v>
      </c>
      <c r="Y385" s="158"/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/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1972</v>
      </c>
      <c r="D5" s="388"/>
      <c r="E5" s="388"/>
      <c r="F5" s="388"/>
      <c r="G5" s="388"/>
      <c r="H5" s="388"/>
      <c r="I5" s="388"/>
      <c r="J5" s="389"/>
      <c r="K5" s="390" t="s">
        <v>1973</v>
      </c>
      <c r="L5" s="391"/>
      <c r="M5" s="391"/>
      <c r="N5" s="391"/>
      <c r="O5" s="392" t="s">
        <v>1974</v>
      </c>
      <c r="P5" s="393"/>
      <c r="Q5" s="394"/>
    </row>
    <row r="6" spans="1:17" s="93" customFormat="1" ht="15.75" customHeight="1">
      <c r="A6" s="87" t="s">
        <v>1975</v>
      </c>
      <c r="B6" s="94" t="s">
        <v>1976</v>
      </c>
      <c r="C6" s="95" t="s">
        <v>1172</v>
      </c>
      <c r="D6" s="96" t="s">
        <v>1173</v>
      </c>
      <c r="E6" s="95" t="s">
        <v>1977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1978</v>
      </c>
      <c r="M6" s="139" t="s">
        <v>627</v>
      </c>
      <c r="N6" s="140" t="s">
        <v>1167</v>
      </c>
      <c r="O6" s="244" t="s">
        <v>1210</v>
      </c>
      <c r="P6" s="157"/>
      <c r="Q6" s="192" t="s">
        <v>1979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1979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U3013" sqref="U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1980</v>
      </c>
      <c r="W1" s="400"/>
      <c r="X1" s="400"/>
      <c r="Y1" s="104"/>
    </row>
    <row r="2" spans="1:25" s="100" customFormat="1" ht="11.25" customHeight="1">
      <c r="A2" s="105" t="s">
        <v>1981</v>
      </c>
      <c r="B2" s="105" t="s">
        <v>1976</v>
      </c>
      <c r="C2" s="105" t="s">
        <v>603</v>
      </c>
      <c r="D2" s="106" t="s">
        <v>1172</v>
      </c>
      <c r="E2" s="106" t="s">
        <v>1173</v>
      </c>
      <c r="F2" s="106" t="s">
        <v>1975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1982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 hidden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-</v>
      </c>
      <c r="E373" s="110" t="str">
        <f>IF(FN_MC!T374="","*",FN_MC!T374)</f>
        <v>-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-</v>
      </c>
      <c r="E374" s="110" t="str">
        <f>IF(FN_MC!T375="","*",FN_MC!T375)</f>
        <v>-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-</v>
      </c>
      <c r="E375" s="110" t="str">
        <f>IF(FN_MC!T376="","*",FN_MC!T376)</f>
        <v>-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IF(FN_MC!Y377="","*",FN_MC!Y377)</f>
        <v>*</v>
      </c>
      <c r="B376" s="109" t="str">
        <f>IF(FN_MC!X377="","*",FN_MC!X377)</f>
        <v>Contrato</v>
      </c>
      <c r="C376" s="109" t="str">
        <f>IF(FN_MC!Z377="","*",FN_MC!Z377)</f>
        <v>*</v>
      </c>
      <c r="D376" s="110" t="str">
        <f>IF(FN_MC!S377="","*",FN_MC!S377)</f>
        <v>FERRONORTE</v>
      </c>
      <c r="E376" s="110" t="str">
        <f>IF(FN_MC!T377="","*",FN_MC!T377)</f>
        <v>TCS-TGR</v>
      </c>
      <c r="F376" s="110">
        <f>IF(FN_MC!B377="","*",FN_MC!B377)</f>
        <v>46022</v>
      </c>
      <c r="G376" s="110" t="str">
        <f>IF(FN_MC!D377="","*",FN_MC!D377)</f>
        <v>V86</v>
      </c>
      <c r="H376" s="110" t="str">
        <f>IF(FN_MC!F377="","*",FN_MC!F377)</f>
        <v>MECANIZAÇÃO - SOCADORA</v>
      </c>
      <c r="I376" s="110" t="str">
        <f>IF(FN_MC!H377="","*",FN_MC!H377)</f>
        <v>TGR2</v>
      </c>
      <c r="J376" s="110" t="str">
        <f>IF(FN_MC!I377="","*",FN_MC!I377)</f>
        <v>TGR2</v>
      </c>
      <c r="K376" s="110" t="str">
        <f>IF(FN_MC!M377="","*",FN_MC!M377)</f>
        <v>TBR-TGR</v>
      </c>
      <c r="L376" s="110" t="str">
        <f>IF(FN_MC!N377="","*",FN_MC!N377)</f>
        <v>TBR487</v>
      </c>
      <c r="M376" s="111">
        <f>IF(FN_MC!J377="","*",FN_MC!J377)</f>
        <v>74</v>
      </c>
      <c r="N376" s="288">
        <f>IF(FN_MC!K377="","*",FN_MC!K377)</f>
        <v>483</v>
      </c>
      <c r="O376" s="288">
        <f>IF(FN_MC!L377="","*",FN_MC!L377)</f>
        <v>485</v>
      </c>
      <c r="P376" s="111"/>
      <c r="Q376" s="128">
        <f>IF(FN_MC!O377="","*",FN_MC!O377)</f>
        <v>0.29166666666666669</v>
      </c>
      <c r="R376" s="128">
        <f>IF(FN_MC!P377="","*",FN_MC!P377)</f>
        <v>0.16666666666666666</v>
      </c>
      <c r="S376" s="110" t="str">
        <f>IF(FN_MC!Q377="","*",CONCATENATE(FN_MC!Q377," ",FN_MC!R377))</f>
        <v>2240 M</v>
      </c>
      <c r="T376" s="110" t="str">
        <f>IF(FN_MC!V377="","*",FN_MC!V377)</f>
        <v>Antonioni</v>
      </c>
      <c r="U376" s="110" t="str">
        <f>IF(FN_MC!W377="","*",FN_MC!W377)</f>
        <v>Socaria mecanizada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1</v>
      </c>
      <c r="X376" s="112">
        <f ca="1">_xlfn.XLOOKUP(G376&amp;$X$2,BS_CONTROLE[CHAVE],BS_CONTROLE[Quantidade_11],"-")</f>
        <v>0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IF(FN_MC!Y379="","*",FN_MC!Y379)</f>
        <v>*</v>
      </c>
      <c r="B378" s="109" t="str">
        <f>IF(FN_MC!X379="","*",FN_MC!X379)</f>
        <v>Oportunidade</v>
      </c>
      <c r="C378" s="109" t="str">
        <f>IF(FN_MC!Z379="","*",FN_MC!Z379)</f>
        <v>*</v>
      </c>
      <c r="D378" s="110" t="str">
        <f>IF(FN_MC!S379="","*",FN_MC!S379)</f>
        <v>FERRONORTE</v>
      </c>
      <c r="E378" s="110" t="str">
        <f>IF(FN_MC!T379="","*",FN_MC!T379)</f>
        <v>TCS-TGR</v>
      </c>
      <c r="F378" s="110">
        <f>IF(FN_MC!B379="","*",FN_MC!B379)</f>
        <v>46022</v>
      </c>
      <c r="G378" s="110" t="str">
        <f>IF(FN_MC!D379="","*",FN_MC!D379)</f>
        <v>W50</v>
      </c>
      <c r="H378" s="110" t="str">
        <f>IF(FN_MC!F379="","*",FN_MC!F379)</f>
        <v>PDM - DESCARGA - DORMENTE</v>
      </c>
      <c r="I378" s="110" t="str">
        <f>IF(FN_MC!H379="","*",FN_MC!H379)</f>
        <v>TOM2</v>
      </c>
      <c r="J378" s="110" t="str">
        <f>IF(FN_MC!I379="","*",FN_MC!I379)</f>
        <v>TOM2</v>
      </c>
      <c r="K378" s="110" t="str">
        <f>IF(FN_MC!M379="","*",FN_MC!M379)</f>
        <v>TBR-TVL</v>
      </c>
      <c r="L378" s="110" t="str">
        <f>IF(FN_MC!N379="","*",FN_MC!N379)</f>
        <v>464TBR/TVL464</v>
      </c>
      <c r="M378" s="111">
        <f>IF(FN_MC!J379="","*",FN_MC!J379)</f>
        <v>74</v>
      </c>
      <c r="N378" s="288">
        <f>IF(FN_MC!K379="","*",FN_MC!K379)</f>
        <v>475</v>
      </c>
      <c r="O378" s="288">
        <f>IF(FN_MC!L379="","*",FN_MC!L379)</f>
        <v>453</v>
      </c>
      <c r="P378" s="111"/>
      <c r="Q378" s="128">
        <f>IF(FN_MC!O379="","*",FN_MC!O379)</f>
        <v>0.39583333333333331</v>
      </c>
      <c r="R378" s="128">
        <f>IF(FN_MC!P379="","*",FN_MC!P379)</f>
        <v>8.3333333333333329E-2</v>
      </c>
      <c r="S378" s="110" t="str">
        <f>IF(FN_MC!Q379="","*",CONCATENATE(FN_MC!Q379," ",FN_MC!R379))</f>
        <v>1000 Nº DE DORMENTES</v>
      </c>
      <c r="T378" s="110" t="str">
        <f>IF(FN_MC!V379="","*",FN_MC!V379)</f>
        <v>Silmara</v>
      </c>
      <c r="U378" s="110" t="str">
        <f>IF(FN_MC!W379="","*",FN_MC!W379)</f>
        <v>Se tiver oportunidade e/ou for favorável descarga no km 430-450 (TPCTVL)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IF(FN_MC!Y380="","*",FN_MC!Y380)</f>
        <v>*</v>
      </c>
      <c r="B379" s="109" t="str">
        <f>IF(FN_MC!X380="","*",FN_MC!X380)</f>
        <v>Oportunidade</v>
      </c>
      <c r="C379" s="109" t="str">
        <f>IF(FN_MC!Z380="","*",FN_MC!Z380)</f>
        <v>*</v>
      </c>
      <c r="D379" s="110" t="str">
        <f>IF(FN_MC!S380="","*",FN_MC!S380)</f>
        <v>FERRONORTE</v>
      </c>
      <c r="E379" s="110" t="str">
        <f>IF(FN_MC!T380="","*",FN_MC!T380)</f>
        <v>TMI-TCS</v>
      </c>
      <c r="F379" s="110">
        <f>IF(FN_MC!B380="","*",FN_MC!B380)</f>
        <v>46022</v>
      </c>
      <c r="G379" s="110" t="str">
        <f>IF(FN_MC!D380="","*",FN_MC!D380)</f>
        <v>MARCOS (TF-520)</v>
      </c>
      <c r="H379" s="110" t="str">
        <f>IF(FN_MC!F380="","*",FN_MC!F380)</f>
        <v>PDM - SOLDA</v>
      </c>
      <c r="I379" s="110" t="str">
        <f>IF(FN_MC!H380="","*",FN_MC!H380)</f>
        <v>TID201</v>
      </c>
      <c r="J379" s="110" t="str">
        <f>IF(FN_MC!I380="","*",FN_MC!I380)</f>
        <v>-</v>
      </c>
      <c r="K379" s="110" t="str">
        <f>IF(FN_MC!M380="","*",FN_MC!M380)</f>
        <v>TID-TVI</v>
      </c>
      <c r="L379" s="110" t="str">
        <f>IF(FN_MC!N380="","*",FN_MC!N380)</f>
        <v>TID201</v>
      </c>
      <c r="M379" s="111">
        <f>IF(FN_MC!J380="","*",FN_MC!J380)</f>
        <v>74</v>
      </c>
      <c r="N379" s="288">
        <f>IF(FN_MC!K380="","*",FN_MC!K380)</f>
        <v>196</v>
      </c>
      <c r="O379" s="288" t="str">
        <f>IF(FN_MC!L380="","*",FN_MC!L380)</f>
        <v>-</v>
      </c>
      <c r="P379" s="111"/>
      <c r="Q379" s="128">
        <f>IF(FN_MC!O380="","*",FN_MC!O380)</f>
        <v>0.375</v>
      </c>
      <c r="R379" s="128">
        <f>IF(FN_MC!P380="","*",FN_MC!P380)</f>
        <v>8.3333333333333329E-2</v>
      </c>
      <c r="S379" s="110" t="str">
        <f>IF(FN_MC!Q380="","*",CONCATENATE(FN_MC!Q380," ",FN_MC!R380))</f>
        <v>2 Nº DE SOLDA</v>
      </c>
      <c r="T379" s="110" t="str">
        <f>IF(FN_MC!V380="","*",FN_MC!V380)</f>
        <v>Herbert</v>
      </c>
      <c r="U379" s="110" t="str">
        <f>IF(FN_MC!W380="","*",FN_MC!W380)</f>
        <v>Solda - Condicionado à temperatura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-</v>
      </c>
      <c r="E382" s="110" t="str">
        <f>IF(FN_MC!T383="","*",FN_MC!T383)</f>
        <v>-</v>
      </c>
      <c r="F382" s="110" t="str">
        <f>IF(FN_MC!B383="","*",FN_MC!B383)</f>
        <v>*</v>
      </c>
      <c r="G382" s="110" t="str">
        <f>IF(FN_MC!D383="","*",FN_MC!D383)</f>
        <v>*</v>
      </c>
      <c r="H382" s="110" t="str">
        <f>IF(FN_MC!F383="","*",FN_MC!F383)</f>
        <v>*</v>
      </c>
      <c r="I382" s="110" t="str">
        <f>IF(FN_MC!H383="","*",FN_MC!H383)</f>
        <v>*</v>
      </c>
      <c r="J382" s="110" t="str">
        <f>IF(FN_MC!I383="","*",FN_MC!I383)</f>
        <v>*</v>
      </c>
      <c r="K382" s="110" t="str">
        <f>IF(FN_MC!M383="","*",FN_MC!M383)</f>
        <v>*</v>
      </c>
      <c r="L382" s="110" t="str">
        <f>IF(FN_MC!N383="","*",FN_MC!N383)</f>
        <v>*</v>
      </c>
      <c r="M382" s="111" t="str">
        <f>IF(FN_MC!J383="","*",FN_MC!J383)</f>
        <v>*</v>
      </c>
      <c r="N382" s="288" t="str">
        <f>IF(FN_MC!K383="","*",FN_MC!K383)</f>
        <v>*</v>
      </c>
      <c r="O382" s="288" t="str">
        <f>IF(FN_MC!L383="","*",FN_MC!L383)</f>
        <v>*</v>
      </c>
      <c r="P382" s="111"/>
      <c r="Q382" s="128" t="str">
        <f>IF(FN_MC!O383="","*",FN_MC!O383)</f>
        <v>*</v>
      </c>
      <c r="R382" s="128" t="str">
        <f>IF(FN_MC!P383="","*",FN_MC!P383)</f>
        <v>*</v>
      </c>
      <c r="S382" s="110" t="str">
        <f>IF(FN_MC!Q383="","*",CONCATENATE(FN_MC!Q383," ",FN_MC!R383))</f>
        <v>*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-</v>
      </c>
      <c r="E383" s="110" t="str">
        <f>IF(FN_MC!T384="","*",FN_MC!T384)</f>
        <v>-</v>
      </c>
      <c r="F383" s="110" t="str">
        <f>IF(FN_MC!B384="","*",FN_MC!B384)</f>
        <v>*</v>
      </c>
      <c r="G383" s="110" t="str">
        <f>IF(FN_MC!D384="","*",FN_MC!D384)</f>
        <v>*</v>
      </c>
      <c r="H383" s="110" t="str">
        <f>IF(FN_MC!F384="","*",FN_MC!F384)</f>
        <v>*</v>
      </c>
      <c r="I383" s="110" t="str">
        <f>IF(FN_MC!H384="","*",FN_MC!H384)</f>
        <v>*</v>
      </c>
      <c r="J383" s="110" t="str">
        <f>IF(FN_MC!I384="","*",FN_MC!I384)</f>
        <v>*</v>
      </c>
      <c r="K383" s="110" t="str">
        <f>IF(FN_MC!M384="","*",FN_MC!M384)</f>
        <v>*</v>
      </c>
      <c r="L383" s="110" t="str">
        <f>IF(FN_MC!N384="","*",FN_MC!N384)</f>
        <v>*</v>
      </c>
      <c r="M383" s="111" t="str">
        <f>IF(FN_MC!J384="","*",FN_MC!J384)</f>
        <v>*</v>
      </c>
      <c r="N383" s="288" t="str">
        <f>IF(FN_MC!K384="","*",FN_MC!K384)</f>
        <v>*</v>
      </c>
      <c r="O383" s="288" t="str">
        <f>IF(FN_MC!L384="","*",FN_MC!L384)</f>
        <v>*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IF(FN_MC!Y385="","*",FN_MC!Y385)</f>
        <v>*</v>
      </c>
      <c r="B384" s="109" t="str">
        <f>IF(FN_MC!X385="","*",FN_MC!X385)</f>
        <v>Oportunidade</v>
      </c>
      <c r="C384" s="109" t="str">
        <f>IF(FN_MC!Z385="","*",FN_MC!Z385)</f>
        <v>*</v>
      </c>
      <c r="D384" s="110" t="str">
        <f>IF(FN_MC!S385="","*",FN_MC!S385)</f>
        <v>MALHA CENTRAL</v>
      </c>
      <c r="E384" s="110" t="str">
        <f>IF(FN_MC!T385="","*",FN_MC!T385)</f>
        <v>RAMAL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ZGT1</v>
      </c>
      <c r="J384" s="110" t="str">
        <f>IF(FN_MC!I385="","*",FN_MC!I385)</f>
        <v>ZGT1</v>
      </c>
      <c r="K384" s="110" t="str">
        <f>IF(FN_MC!M385="","*",FN_MC!M385)</f>
        <v>ZGT-ZXE</v>
      </c>
      <c r="L384" s="110" t="str">
        <f>IF(FN_MC!N385="","*",FN_MC!N385)</f>
        <v>ZGTZXE</v>
      </c>
      <c r="M384" s="111">
        <f>IF(FN_MC!J385="","*",FN_MC!J385)</f>
        <v>72</v>
      </c>
      <c r="N384" s="288">
        <f>IF(FN_MC!K385="","*",FN_MC!K385)</f>
        <v>318.5</v>
      </c>
      <c r="O384" s="288">
        <f>IF(FN_MC!L385="","*",FN_MC!L385)</f>
        <v>319.81900000000002</v>
      </c>
      <c r="P384" s="111"/>
      <c r="Q384" s="128">
        <f>IF(FN_MC!O385="","*",FN_MC!O385)</f>
        <v>0.27083333333333331</v>
      </c>
      <c r="R384" s="128">
        <f>IF(FN_MC!P385="","*",FN_MC!P385)</f>
        <v>8.3333333333333329E-2</v>
      </c>
      <c r="S384" s="110" t="str">
        <f>IF(FN_MC!Q385="","*",CONCATENATE(FN_MC!Q385," ",FN_MC!R385))</f>
        <v>400 M</v>
      </c>
      <c r="T384" s="110" t="str">
        <f>IF(FN_MC!V385="","*",FN_MC!V385)</f>
        <v>Ana</v>
      </c>
      <c r="U384" s="110" t="str">
        <f>IF(FN_MC!W385="","*",FN_MC!W385)</f>
        <v>Socadora mecanizada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IF(FN_MC!Y387="","*",FN_MC!Y387)</f>
        <v>*</v>
      </c>
      <c r="B386" s="109" t="str">
        <f>IF(FN_MC!X387="","*",FN_MC!X387)</f>
        <v>Oportunidade</v>
      </c>
      <c r="C386" s="109" t="str">
        <f>IF(FN_MC!Z387="","*",FN_MC!Z387)</f>
        <v>*</v>
      </c>
      <c r="D386" s="110" t="str">
        <f>IF(FN_MC!S387="","*",FN_MC!S387)</f>
        <v>MALHA CENTRAL</v>
      </c>
      <c r="E386" s="110" t="str">
        <f>IF(FN_MC!T387="","*",FN_MC!T387)</f>
        <v>RAMAL</v>
      </c>
      <c r="F386" s="110">
        <f>IF(FN_MC!B387="","*",FN_MC!B387)</f>
        <v>46022</v>
      </c>
      <c r="G386" s="110" t="str">
        <f>IF(FN_MC!D387="","*",FN_MC!D387)</f>
        <v>E17</v>
      </c>
      <c r="H386" s="110" t="str">
        <f>IF(FN_MC!F387="","*",FN_MC!F387)</f>
        <v>CAMINHÃO DE SOLDA</v>
      </c>
      <c r="I386" s="110" t="str">
        <f>IF(FN_MC!H387="","*",FN_MC!H387)</f>
        <v>ZDK2</v>
      </c>
      <c r="J386" s="110" t="str">
        <f>IF(FN_MC!I387="","*",FN_MC!I387)</f>
        <v>ZDK2</v>
      </c>
      <c r="K386" s="110" t="str">
        <f>IF(FN_MC!M387="","*",FN_MC!M387)</f>
        <v>ZVT-ZDK</v>
      </c>
      <c r="L386" s="110" t="str">
        <f>IF(FN_MC!N387="","*",FN_MC!N387)</f>
        <v>ZVTZDK</v>
      </c>
      <c r="M386" s="111">
        <f>IF(FN_MC!J387="","*",FN_MC!J387)</f>
        <v>78</v>
      </c>
      <c r="N386" s="288">
        <f>IF(FN_MC!K387="","*",FN_MC!K387)</f>
        <v>244</v>
      </c>
      <c r="O386" s="288">
        <f>IF(FN_MC!L387="","*",FN_MC!L387)</f>
        <v>250</v>
      </c>
      <c r="P386" s="111"/>
      <c r="Q386" s="128">
        <f>IF(FN_MC!O387="","*",FN_MC!O387)</f>
        <v>0.375</v>
      </c>
      <c r="R386" s="128">
        <f>IF(FN_MC!P387="","*",FN_MC!P387)</f>
        <v>0.125</v>
      </c>
      <c r="S386" s="110" t="str">
        <f>IF(FN_MC!Q387="","*",CONCATENATE(FN_MC!Q387," ",FN_MC!R387))</f>
        <v>3 Nº DE SOLDA</v>
      </c>
      <c r="T386" s="110" t="str">
        <f>IF(FN_MC!V387="","*",FN_MC!V387)</f>
        <v>Higor</v>
      </c>
      <c r="U386" s="110" t="str">
        <f>IF(FN_MC!W387="","*",FN_MC!W387)</f>
        <v>Caminhão de solda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1983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1984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1985</v>
      </c>
      <c r="C4" s="318" t="s">
        <v>1986</v>
      </c>
      <c r="D4" s="318" t="s">
        <v>1987</v>
      </c>
      <c r="E4" s="318" t="s">
        <v>1988</v>
      </c>
      <c r="F4" s="318" t="s">
        <v>6</v>
      </c>
      <c r="G4" s="318" t="s">
        <v>1989</v>
      </c>
      <c r="H4" s="191"/>
    </row>
    <row r="5" spans="1:8">
      <c r="A5" s="191"/>
      <c r="B5" s="319" t="s">
        <v>1990</v>
      </c>
      <c r="C5" s="319">
        <v>309525</v>
      </c>
      <c r="D5" s="319" t="s">
        <v>1991</v>
      </c>
      <c r="E5" s="319" t="s">
        <v>845</v>
      </c>
      <c r="F5" s="319" t="s">
        <v>1992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1993</v>
      </c>
      <c r="E6" s="319" t="s">
        <v>845</v>
      </c>
      <c r="F6" s="319" t="s">
        <v>1992</v>
      </c>
      <c r="G6" s="320">
        <v>46296</v>
      </c>
      <c r="H6" s="191"/>
    </row>
    <row r="7" spans="1:8">
      <c r="A7" s="191"/>
      <c r="B7" s="319" t="s">
        <v>1994</v>
      </c>
      <c r="C7" s="319">
        <v>257278</v>
      </c>
      <c r="D7" s="319" t="s">
        <v>1995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1996</v>
      </c>
      <c r="C8" s="319">
        <v>261794</v>
      </c>
      <c r="D8" s="319" t="s">
        <v>1997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1998</v>
      </c>
      <c r="C9" s="319">
        <v>257033</v>
      </c>
      <c r="D9" s="319" t="s">
        <v>1999</v>
      </c>
      <c r="E9" s="319" t="s">
        <v>836</v>
      </c>
      <c r="F9" s="319" t="s">
        <v>192</v>
      </c>
      <c r="G9" s="319" t="s">
        <v>2000</v>
      </c>
      <c r="H9" s="191"/>
    </row>
    <row r="10" spans="1:8">
      <c r="A10" s="191"/>
      <c r="B10" s="319" t="s">
        <v>2001</v>
      </c>
      <c r="C10" s="319">
        <v>396578</v>
      </c>
      <c r="D10" s="319" t="s">
        <v>2002</v>
      </c>
      <c r="E10" s="319" t="s">
        <v>836</v>
      </c>
      <c r="F10" s="319" t="s">
        <v>192</v>
      </c>
      <c r="G10" s="319" t="s">
        <v>2000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2003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2004</v>
      </c>
      <c r="E3" s="315" t="s">
        <v>2005</v>
      </c>
      <c r="F3" s="315" t="s">
        <v>2006</v>
      </c>
      <c r="G3" s="315" t="s">
        <v>2007</v>
      </c>
      <c r="H3" s="315" t="s">
        <v>2008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2009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2010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2011</v>
      </c>
      <c r="C2" s="95" t="s">
        <v>1158</v>
      </c>
      <c r="D2" s="95" t="s">
        <v>596</v>
      </c>
      <c r="E2" s="95" t="s">
        <v>2012</v>
      </c>
      <c r="F2" s="95" t="s">
        <v>2013</v>
      </c>
      <c r="G2" s="95" t="s">
        <v>2014</v>
      </c>
      <c r="H2" s="95" t="s">
        <v>2015</v>
      </c>
      <c r="I2" s="95" t="s">
        <v>2016</v>
      </c>
      <c r="J2" s="95" t="s">
        <v>2017</v>
      </c>
      <c r="K2" s="131" t="s">
        <v>2018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*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2025-12-30T19:07:03Z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