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32" documentId="8_{B6337239-1A00-434D-AAD0-422EA1FEB5AE}" xr6:coauthVersionLast="47" xr6:coauthVersionMax="47" xr10:uidLastSave="{80F9A3A7-08C5-440F-A305-4CB8FB19A3A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<sst xmlns="http://schemas.openxmlformats.org/spreadsheetml/2006/main" count="5935" uniqueCount="1602">
  <si>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</si>
  <si>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</si>
  <si>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</si>
  <si>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</si>
  <si>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</si>
  <si>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</si>
  <si>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</si>
  <si>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</si>
  <si>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</si>
  <si>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</si>
  <si>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</si>
  <si>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</si>
  <si>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</si>
  <si>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</si>
  <si>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</si>
  <si>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</si>
  <si>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</si>
  <si>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</si>
  <si>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</si>
  <si>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</si>
  <si>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</si>
  <si>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</si>
  <si>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</si>
  <si>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</si>
  <si>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</si>
  <si>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</si>
  <si>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</si>
  <si>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</si>
  <si>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</si>
  <si>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</si>
  <si>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</si>
  <si>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</si>
  <si>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</si>
  <si>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</si>
  <si>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</si>
  <si>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</si>
  <si>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</si>
  <si>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</si>
  <si>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</si>
  <si>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</si>
  <si>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</si>
  <si>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</si>
  <si>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</si>
  <si>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</si>
  <si>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</si>
  <si>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</si>
  <si>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</si>
  <si>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</si>
  <si>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</si>
  <si>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</si>
  <si>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</si>
  <si>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</si>
  <si>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</si>
  <si>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</si>
  <si>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</si>
  <si>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</si>
  <si>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</si>
  <si>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</si>
  <si>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</si>
  <si>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</si>
  <si>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</si>
  <si>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</si>
  <si>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</si>
  <si>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</si>
  <si>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</si>
  <si>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</si>
  <si>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</si>
  <si>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</si>
  <si>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</si>
  <si>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</si>
  <si>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</si>
  <si>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</si>
  <si>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</si>
  <si>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</si>
  <si>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</si>
  <si>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</si>
  <si>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</si>
  <si>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</si>
  <si>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</si>
  <si>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</si>
  <si>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</si>
  <si>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</si>
  <si>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</si>
  <si>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</si>
  <si>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</si>
  <si>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</si>
  <si>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</si>
  <si>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</si>
  <si>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</si>
  <si>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</si>
  <si>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</si>
  <si>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</si>
  <si>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</si>
  <si>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</si>
  <si>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</si>
  <si>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</si>
  <si>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</si>
  <si>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</si>
  <si>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</si>
  <si>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</si>
  <si>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</si>
  <si>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</si>
  <si>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</si>
  <si>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</si>
  <si>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</si>
  <si>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</si>
  <si>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</si>
  <si>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</si>
  <si>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</si>
  <si>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</si>
  <si>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</si>
  <si>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</si>
  <si>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</si>
  <si>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</si>
  <si>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</si>
  <si>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</si>
  <si>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</si>
  <si>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</si>
  <si>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</si>
  <si>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</si>
  <si>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</si>
  <si>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</si>
  <si>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</si>
  <si>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</si>
  <si>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</si>
  <si>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</si>
  <si>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</si>
  <si>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</si>
  <si>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</si>
  <si>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</si>
  <si>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</si>
  <si>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</si>
  <si>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</si>
  <si>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</si>
  <si>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</si>
  <si>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</si>
  <si>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</si>
  <si>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</si>
  <si>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</si>
  <si>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</si>
  <si>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</si>
  <si>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</si>
  <si>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</si>
  <si>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</si>
  <si>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</si>
  <si>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</si>
  <si>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</si>
  <si>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</si>
  <si>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</si>
  <si>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</si>
  <si>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</si>
  <si>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</si>
  <si>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</si>
  <si>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</si>
  <si>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</si>
  <si>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</si>
  <si>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</si>
  <si>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</si>
  <si>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</si>
  <si>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</si>
  <si>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</si>
  <si>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</si>
  <si>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</si>
  <si>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</si>
  <si>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</si>
  <si>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</si>
  <si>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</si>
  <si>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</si>
  <si>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</si>
  <si>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</si>
  <si>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</si>
  <si>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</si>
  <si>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</si>
  <si>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</si>
  <si>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</si>
  <si>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</si>
  <si>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</si>
  <si>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</si>
  <si>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</si>
  <si>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</si>
  <si>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</si>
  <si>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</si>
  <si>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</si>
  <si>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</si>
  <si>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</si>
  <si>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</si>
  <si>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</si>
  <si>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</si>
  <si>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</si>
  <si>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</si>
  <si>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</si>
  <si>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</si>
  <si>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</si>
  <si>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</si>
  <si>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</si>
  <si>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</si>
  <si>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</si>
  <si>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</si>
  <si>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</si>
  <si>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</si>
  <si>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</si>
  <si>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</si>
  <si>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</si>
  <si>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</si>
  <si>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</si>
  <si>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</si>
  <si>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</si>
  <si>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</si>
  <si>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</si>
  <si>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</si>
  <si>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</si>
  <si>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</si>
  <si>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</si>
  <si>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</si>
  <si>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</si>
  <si>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</si>
  <si>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</si>
  <si>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</si>
  <si>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</si>
  <si>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</si>
  <si>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</si>
  <si>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</si>
  <si>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</si>
  <si>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</si>
  <si>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</si>
  <si>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</si>
  <si>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</si>
  <si>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</si>
  <si>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</si>
  <si>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</si>
  <si>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</si>
  <si>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</si>
  <si>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</si>
  <si>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</si>
  <si>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</si>
  <si>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</si>
  <si>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</si>
  <si>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</si>
  <si>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</si>
  <si>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</si>
  <si>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</si>
  <si>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</si>
  <si>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</si>
  <si>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</si>
  <si>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</si>
  <si>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</si>
  <si>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</si>
  <si>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</si>
  <si>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</si>
  <si>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</si>
  <si>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</si>
  <si>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</si>
  <si>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</si>
  <si>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</si>
  <si>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</si>
  <si>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</si>
  <si>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</si>
  <si>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</si>
  <si>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</si>
  <si>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</si>
  <si>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</si>
  <si>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</si>
  <si>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</si>
  <si>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</si>
  <si>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</si>
  <si>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</si>
  <si>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</si>
  <si>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</si>
  <si>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</si>
  <si>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</si>
  <si>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</si>
  <si>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</si>
  <si>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</si>
  <si>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</si>
  <si>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</si>
  <si>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</si>
  <si>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</si>
  <si>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</si>
  <si>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</si>
  <si>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</si>
  <si>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</si>
  <si>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</si>
  <si>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</si>
  <si>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</si>
  <si>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</si>
  <si>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</si>
  <si>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</si>
  <si>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</si>
  <si>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</si>
  <si>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</si>
  <si>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</si>
  <si>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</si>
  <si>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</si>
  <si>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</si>
  <si>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</si>
  <si>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</si>
  <si>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</si>
  <si>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</si>
  <si>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</si>
  <si>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</si>
  <si>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</si>
  <si>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</si>
  <si>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</si>
  <si>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</si>
  <si>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</si>
  <si>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</si>
  <si>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</si>
  <si>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</si>
  <si>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</si>
  <si>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</si>
  <si>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</si>
  <si>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</si>
  <si>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</si>
  <si>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</si>
  <si>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</si>
  <si>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</si>
  <si>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</si>
  <si>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</si>
  <si>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</si>
  <si>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</si>
  <si>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</si>
  <si>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</si>
  <si>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</si>
  <si>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</si>
  <si>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</si>
  <si>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</si>
  <si>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</si>
  <si>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</si>
  <si>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</si>
  <si>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</si>
  <si>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</si>
  <si>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</si>
  <si>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</si>
  <si>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</si>
  <si>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</si>
  <si>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</si>
  <si>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</si>
  <si>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</si>
  <si>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</si>
  <si>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</si>
  <si>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</si>
  <si>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</si>
  <si>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</si>
  <si>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</si>
  <si>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</si>
  <si>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</si>
  <si>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</si>
  <si>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</si>
  <si>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</si>
  <si>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</si>
  <si>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</si>
  <si>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</si>
  <si>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</si>
  <si>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</si>
  <si>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</si>
  <si>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</si>
  <si>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</si>
  <si>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</si>
  <si>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</si>
  <si>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</si>
  <si>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</si>
  <si>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</si>
  <si>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</si>
  <si>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</si>
  <si>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</si>
  <si>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</si>
  <si>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</si>
  <si>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</si>
  <si>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</si>
  <si>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</si>
  <si>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</si>
  <si>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</si>
  <si>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</si>
  <si>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</si>
  <si>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</si>
  <si>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</si>
  <si>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</si>
  <si>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</si>
  <si>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</si>
  <si>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</si>
  <si>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</si>
  <si>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</si>
  <si>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</si>
  <si>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</si>
  <si>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</si>
  <si>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</si>
  <si>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</si>
  <si>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</si>
  <si>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</si>
  <si>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</si>
  <si>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</si>
  <si>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</si>
  <si>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</si>
  <si>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</si>
  <si>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</si>
  <si>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</si>
  <si>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</si>
  <si>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</si>
  <si>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</si>
  <si>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</si>
  <si>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</si>
  <si>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</si>
  <si>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</si>
  <si>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</si>
  <si>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</si>
  <si>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</si>
  <si>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</si>
  <si>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</si>
  <si>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</si>
  <si>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</si>
  <si>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</si>
  <si>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</si>
  <si>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</si>
  <si>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</si>
  <si>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</si>
  <si>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</si>
  <si>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</si>
  <si>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</si>
  <si>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</si>
  <si>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</si>
  <si>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</si>
  <si>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</si>
  <si>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</si>
  <si>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</si>
  <si>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</si>
  <si>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</si>
  <si>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</si>
  <si>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</si>
  <si>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</si>
  <si>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</si>
  <si>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</si>
  <si>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</si>
  <si>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</si>
  <si>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</si>
  <si>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</si>
  <si>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</si>
  <si>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</si>
  <si>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</si>
  <si>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</si>
  <si>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</si>
  <si>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</si>
  <si>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</si>
  <si>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</si>
  <si>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</si>
  <si>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</si>
  <si>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</si>
  <si>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</si>
  <si>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</si>
  <si>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</si>
  <si>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</si>
  <si>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</si>
  <si>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</si>
  <si>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</si>
  <si>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</si>
  <si>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</si>
  <si>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</si>
  <si>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</si>
  <si>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</si>
  <si>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</si>
  <si>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</si>
  <si>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</si>
  <si>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</si>
  <si>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</si>
  <si>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</si>
  <si>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</si>
  <si>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</si>
  <si>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</si>
  <si>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</si>
  <si>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</si>
  <si>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</si>
  <si>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</si>
  <si>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</si>
  <si>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</si>
  <si>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</si>
  <si>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</si>
  <si>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</si>
  <si>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</si>
  <si>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</si>
  <si>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</si>
  <si>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</si>
  <si>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</si>
  <si>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</si>
  <si>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</si>
  <si>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</si>
  <si>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</si>
  <si>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</si>
  <si>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</si>
  <si>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</si>
  <si>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</si>
  <si>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</si>
  <si>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</si>
  <si>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</si>
  <si>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</si>
  <si>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</si>
  <si>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</si>
  <si>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</si>
  <si>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</si>
  <si>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</si>
  <si>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</si>
  <si>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</si>
  <si>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</si>
  <si>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</si>
  <si>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</si>
  <si>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</si>
  <si>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</si>
  <si>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</si>
  <si>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</si>
  <si>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</si>
  <si>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</si>
  <si>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</si>
  <si>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</si>
  <si>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</si>
  <si>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</si>
  <si>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</si>
  <si>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</si>
  <si>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</si>
  <si>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</si>
  <si>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</si>
  <si>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</si>
  <si>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</si>
  <si>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</si>
  <si>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</si>
  <si>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</si>
  <si>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</si>
  <si>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</si>
  <si>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</si>
  <si>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</si>
  <si>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</si>
  <si>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</si>
  <si>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</si>
  <si>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</si>
  <si>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</si>
  <si>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</si>
  <si>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</si>
  <si>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</si>
  <si>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</si>
  <si>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</si>
  <si>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</si>
  <si>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</si>
  <si>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</si>
  <si>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</si>
  <si>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</si>
  <si>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</si>
  <si>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</si>
  <si>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</si>
  <si>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</si>
  <si>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</si>
  <si>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</si>
  <si>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</si>
  <si>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</si>
  <si>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</si>
  <si>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</si>
  <si>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</si>
  <si>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</si>
  <si>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</si>
  <si>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</si>
  <si>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</si>
  <si>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</si>
  <si>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</si>
  <si>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</si>
  <si>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</si>
  <si>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</si>
  <si>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</si>
  <si>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</si>
  <si>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</si>
  <si>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</si>
  <si>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</si>
  <si>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</si>
  <si>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</si>
  <si>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</si>
  <si>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</si>
  <si>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</si>
  <si>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</si>
  <si>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</si>
  <si>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</si>
  <si>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</si>
  <si>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</si>
  <si>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</si>
  <si>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</si>
  <si>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</si>
  <si>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</si>
  <si>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</si>
  <si>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</si>
  <si>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</si>
  <si>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</si>
  <si>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</si>
  <si>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</si>
  <si>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</si>
  <si>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</si>
  <si>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</si>
  <si>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</si>
  <si>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</si>
  <si>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</si>
  <si>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</si>
  <si>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</si>
  <si>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</si>
  <si>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</si>
  <si>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</si>
  <si>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</si>
  <si>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</si>
  <si>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</si>
  <si>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</si>
  <si>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</si>
  <si>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</si>
  <si>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</si>
  <si>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</si>
  <si>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</si>
  <si>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</si>
  <si>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</si>
  <si>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</si>
  <si>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</si>
  <si>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</si>
  <si>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</si>
  <si>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</si>
  <si>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</si>
  <si>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</si>
  <si>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</si>
  <si>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</si>
  <si>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</si>
  <si>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</si>
  <si>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</si>
  <si>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</si>
  <si>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</si>
  <si>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</si>
  <si>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</si>
  <si>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</si>
  <si>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</si>
  <si>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</si>
  <si>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</si>
  <si>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</si>
  <si>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</si>
  <si>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</si>
  <si>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</si>
  <si>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</si>
  <si>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</si>
  <si>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</si>
  <si>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</si>
  <si>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</si>
  <si>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</si>
  <si>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</si>
  <si>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</si>
  <si>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</si>
  <si>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</si>
  <si>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</si>
  <si>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</si>
  <si>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</si>
  <si>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</si>
  <si>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</si>
  <si>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</si>
  <si>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</si>
  <si>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</si>
  <si>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</si>
  <si>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</si>
  <si>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</si>
  <si>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</si>
  <si>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</si>
  <si>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</si>
  <si>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</si>
  <si>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</si>
  <si>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</si>
  <si>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</si>
  <si>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</si>
  <si>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</si>
  <si>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</si>
  <si>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</si>
  <si>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</si>
  <si>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</si>
  <si>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</si>
  <si>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</si>
  <si>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</si>
  <si>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</si>
  <si>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</si>
  <si>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</si>
  <si>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</si>
  <si>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</si>
  <si>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</si>
  <si>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</si>
  <si>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</si>
  <si>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</si>
  <si>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</si>
  <si>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</si>
  <si>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</si>
  <si>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</si>
  <si>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</si>
  <si>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</si>
  <si>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</si>
  <si>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</si>
  <si>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</si>
  <si>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</si>
  <si>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</si>
  <si>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</si>
  <si>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</si>
  <si>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</si>
  <si>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</si>
  <si>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</si>
  <si>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</si>
  <si>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</si>
  <si>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</si>
  <si>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</si>
  <si>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</si>
  <si>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</si>
  <si>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</si>
  <si>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</si>
  <si>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</si>
  <si>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</si>
  <si>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</si>
  <si>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</si>
  <si>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</si>
  <si>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</si>
  <si>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</si>
  <si>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</si>
  <si>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</si>
  <si>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</si>
  <si>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</si>
  <si>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</si>
  <si>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</si>
  <si>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</si>
  <si>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</si>
  <si>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</si>
  <si>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</si>
  <si>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</si>
  <si>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</si>
  <si>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</si>
  <si>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</si>
  <si>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</si>
  <si>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</si>
  <si>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</si>
  <si>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</si>
  <si>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</si>
  <si>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</si>
  <si>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</si>
  <si>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</si>
  <si>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</si>
  <si>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</si>
  <si>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</si>
  <si>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</si>
  <si>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</si>
  <si>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</si>
  <si>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</si>
  <si>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</si>
  <si>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</si>
  <si>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</si>
  <si>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</si>
  <si>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</si>
  <si>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</si>
  <si>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</si>
  <si>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</si>
  <si>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</si>
  <si>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</si>
  <si>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</si>
  <si>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</si>
  <si>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</si>
  <si>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</si>
  <si>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</si>
  <si>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</si>
  <si>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</si>
  <si>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</si>
  <si>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</si>
  <si>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</si>
  <si>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</si>
  <si>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</si>
  <si>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</si>
  <si>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</si>
  <si>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</si>
  <si>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</si>
  <si>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</si>
  <si>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</si>
  <si>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</si>
  <si>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</si>
  <si>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</si>
  <si>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</si>
  <si>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</si>
  <si>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</si>
  <si>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</si>
  <si>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</si>
  <si>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</si>
  <si>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</si>
  <si>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</si>
  <si>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</si>
  <si>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</si>
  <si>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</si>
  <si>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</si>
  <si>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</si>
  <si>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</si>
  <si>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</si>
  <si>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</si>
  <si>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</si>
  <si>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</si>
  <si>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</si>
  <si>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</si>
  <si>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</si>
  <si>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</si>
  <si>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</si>
  <si>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</si>
  <si>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</si>
  <si>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</si>
  <si>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</si>
  <si>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</si>
  <si>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</si>
  <si>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</si>
  <si>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</si>
  <si>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</si>
  <si>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</si>
  <si>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</si>
  <si>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</si>
  <si>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</si>
  <si>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</si>
  <si>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</si>
  <si>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</si>
  <si>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</si>
  <si>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</si>
  <si>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</si>
  <si>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</si>
  <si>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</si>
  <si>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</si>
  <si>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</si>
  <si>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</si>
  <si>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</si>
  <si>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</si>
  <si>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</si>
  <si>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</si>
  <si>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</si>
  <si>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</si>
  <si>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</si>
  <si>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</si>
  <si>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</si>
  <si>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</si>
  <si>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</si>
  <si>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</si>
  <si>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</si>
  <si>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</si>
  <si>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</si>
  <si>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</si>
  <si>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</si>
  <si>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</si>
  <si>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</si>
  <si>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</si>
  <si>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</si>
  <si>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</si>
  <si>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</si>
  <si>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</si>
  <si>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</si>
  <si>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</si>
  <si>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</si>
  <si>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</si>
  <si>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</si>
  <si>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</si>
  <si>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</si>
  <si>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</si>
  <si>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</si>
  <si>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</si>
  <si>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</si>
  <si>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</si>
  <si>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</si>
  <si>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</si>
  <si>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</si>
  <si>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</si>
  <si>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</si>
  <si>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</si>
  <si>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</si>
  <si>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</si>
  <si>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</si>
  <si>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</si>
  <si>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</si>
  <si>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</si>
  <si>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</si>
  <si>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</si>
  <si>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</si>
  <si>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</si>
  <si>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</si>
  <si>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</si>
  <si>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</si>
  <si>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</si>
  <si>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</si>
  <si>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</si>
  <si>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</si>
  <si>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</si>
  <si>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</si>
  <si>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</si>
  <si>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</si>
  <si>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</si>
  <si>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</si>
  <si>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</si>
  <si>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</si>
  <si>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</si>
  <si>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</si>
  <si>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</si>
  <si>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</si>
  <si>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</si>
  <si>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</si>
  <si>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</si>
  <si>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</si>
  <si>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</si>
  <si>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</si>
  <si>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</si>
  <si>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</si>
  <si>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</si>
  <si>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</si>
  <si>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</si>
  <si>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</si>
  <si>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</si>
  <si>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</si>
  <si>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</si>
  <si>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</si>
  <si>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</si>
  <si>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</si>
  <si>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</si>
  <si>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</si>
  <si>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</si>
  <si>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</si>
  <si>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</si>
  <si>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</si>
  <si>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</si>
  <si>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</si>
  <si>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</si>
  <si>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</si>
  <si>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</si>
  <si>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</si>
  <si>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</si>
  <si>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</si>
  <si>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</si>
  <si>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</si>
  <si>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</si>
  <si>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</si>
  <si>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</si>
  <si>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</si>
  <si>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</si>
  <si>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</si>
  <si>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</si>
  <si>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</si>
  <si>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</si>
  <si>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</si>
  <si>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</si>
  <si>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</si>
  <si>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</si>
  <si>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</si>
  <si>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</si>
  <si>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</si>
  <si>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</si>
  <si>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</si>
  <si>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</si>
  <si>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</si>
  <si>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</si>
  <si>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</si>
  <si>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</si>
  <si>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</si>
  <si>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</si>
  <si>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</si>
  <si>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</si>
  <si>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</si>
  <si>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</si>
  <si>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</si>
  <si>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</si>
  <si>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</si>
  <si>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</si>
  <si>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</si>
  <si>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</si>
  <si>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</si>
  <si>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</si>
  <si>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</si>
  <si>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</si>
  <si>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</si>
  <si>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</si>
  <si>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</si>
  <si>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</si>
  <si>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</si>
  <si>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</si>
  <si>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</si>
  <si>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</si>
  <si>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</si>
  <si>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</si>
  <si>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</si>
  <si>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</si>
  <si>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</si>
  <si>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</si>
  <si>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</si>
  <si>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</si>
  <si>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</si>
  <si>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</si>
  <si>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</si>
  <si>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</si>
  <si>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</si>
  <si>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</si>
  <si>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</si>
  <si>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</si>
  <si>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</si>
  <si>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</si>
  <si>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</si>
  <si>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</si>
  <si>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</si>
  <si>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</si>
  <si>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</si>
  <si>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</si>
  <si>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</si>
  <si>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</si>
  <si>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</si>
  <si>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</si>
  <si>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</si>
  <si>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</si>
  <si>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</si>
  <si>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</si>
  <si>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</si>
  <si>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</si>
  <si>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</si>
  <si>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</si>
  <si>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</si>
  <si>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</si>
  <si>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</si>
  <si>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</si>
  <si>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</si>
  <si>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</si>
  <si>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</si>
  <si>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</si>
  <si>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</si>
  <si>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</si>
  <si>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</si>
  <si>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</si>
  <si>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</si>
  <si>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</si>
  <si>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</si>
  <si>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</si>
  <si>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</si>
  <si>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</si>
  <si>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</si>
  <si>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</si>
  <si>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</si>
  <si>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</si>
  <si>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</si>
  <si>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</si>
  <si>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</si>
  <si>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</si>
  <si>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</si>
  <si>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</si>
  <si>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</si>
  <si>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</si>
  <si>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</si>
  <si>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</si>
  <si>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</si>
  <si>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</si>
  <si>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</si>
  <si>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</si>
  <si>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</si>
  <si>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</si>
  <si>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</si>
  <si>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</si>
  <si>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</si>
  <si>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</si>
  <si>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</si>
  <si>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</si>
  <si>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</si>
  <si>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</si>
  <si>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</si>
  <si>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</si>
  <si>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</si>
  <si>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</si>
  <si>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</si>
  <si>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</si>
  <si>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</si>
  <si>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</si>
  <si>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</si>
  <si>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</si>
  <si>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</si>
  <si>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</si>
  <si>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</si>
  <si>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</si>
  <si>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</si>
  <si>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</si>
  <si>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</si>
  <si>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</si>
  <si>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</si>
  <si>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</si>
  <si>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</si>
  <si>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</si>
  <si>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</si>
  <si>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</si>
  <si>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</si>
  <si>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</si>
  <si>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</si>
  <si>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</si>
  <si>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</si>
  <si>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</si>
  <si>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</si>
  <si>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</si>
  <si>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</si>
  <si>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</si>
  <si>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</si>
  <si>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</si>
  <si>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</si>
  <si>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</si>
  <si>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</si>
  <si>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</si>
  <si>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</si>
  <si>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</si>
  <si>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</si>
  <si>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</si>
  <si>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</si>
  <si>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</si>
  <si>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</si>
  <si>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</si>
  <si>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</si>
  <si>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</si>
  <si>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</si>
  <si>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</si>
  <si>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</si>
  <si>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</si>
  <si>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</si>
  <si>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</si>
  <si>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</si>
  <si>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</si>
  <si>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</si>
  <si>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</si>
  <si>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</si>
  <si>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</si>
  <si>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</si>
  <si>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</si>
  <si>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</si>
  <si>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</si>
  <si>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</si>
  <si>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</si>
  <si>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</si>
  <si>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</si>
  <si>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</si>
  <si>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</si>
  <si>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</si>
  <si>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</si>
  <si>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</si>
  <si>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</si>
  <si>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</si>
  <si>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</si>
  <si>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</si>
  <si>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</si>
  <si>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</si>
  <si>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</si>
  <si>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</si>
  <si>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</si>
  <si>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</si>
  <si>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</si>
  <si>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</si>
  <si>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</si>
  <si>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</si>
  <si>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</si>
  <si>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</si>
  <si>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</si>
  <si>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</si>
  <si>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</si>
  <si>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</si>
  <si>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</si>
  <si>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</si>
  <si>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</si>
  <si>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</si>
  <si>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</si>
  <si>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</si>
  <si>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</si>
  <si>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</si>
  <si>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</si>
  <si>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</si>
  <si>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</si>
  <si>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</si>
  <si>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</si>
  <si>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</si>
  <si>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</si>
  <si>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</si>
  <si>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</si>
  <si>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</si>
  <si>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</si>
  <si>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</si>
  <si>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</si>
  <si>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</si>
  <si>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</si>
  <si>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</si>
  <si>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</si>
  <si>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</si>
  <si>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</si>
  <si>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</si>
  <si>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</si>
  <si>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</si>
  <si>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</si>
  <si>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</si>
  <si>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</si>
  <si>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</si>
  <si>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</si>
  <si>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</si>
  <si>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</si>
  <si>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</si>
  <si>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</si>
  <si>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</si>
  <si>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</si>
  <si>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</si>
  <si>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</si>
  <si>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</si>
  <si>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</si>
  <si>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</si>
  <si>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</si>
  <si>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</si>
  <si>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</si>
  <si>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</si>
  <si>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</si>
  <si>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</si>
  <si>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</si>
  <si>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</si>
  <si>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</si>
  <si>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</si>
  <si>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</si>
  <si>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</si>
  <si>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</si>
  <si>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</si>
  <si>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</si>
  <si>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</si>
  <si>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</si>
  <si>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</si>
  <si>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</si>
  <si>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</si>
  <si>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</si>
  <si>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</si>
  <si>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</si>
  <si>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</si>
  <si>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</si>
  <si>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</si>
  <si>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</si>
  <si>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</si>
  <si>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</si>
  <si>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</si>
  <si>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</si>
  <si>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</si>
  <si>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</si>
  <si>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</si>
  <si>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</si>
  <si>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</si>
  <si>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</si>
  <si>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</si>
  <si>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</si>
  <si>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</si>
  <si>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</si>
  <si>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</si>
  <si>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</si>
  <si>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</si>
  <si>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</si>
  <si>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</si>
  <si>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</si>
  <si>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</si>
  <si>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</si>
  <si>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</si>
  <si>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</si>
  <si>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</si>
  <si>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</si>
  <si>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</si>
  <si>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</si>
  <si>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</si>
  <si>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</si>
  <si>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</si>
  <si>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</si>
  <si>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</si>
  <si>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</si>
  <si>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</si>
  <si>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</si>
  <si>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</si>
  <si>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</si>
  <si>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</si>
  <si>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</si>
  <si>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</si>
  <si>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</si>
  <si>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</si>
  <si>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</si>
  <si>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</si>
  <si>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</si>
  <si>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</si>
  <si>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</si>
  <si>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</si>
  <si>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</si>
  <si>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</si>
  <si>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</si>
  <si>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</si>
  <si>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</si>
  <si>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</si>
  <si>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</si>
  <si>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</si>
  <si>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</si>
  <si>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</si>
  <si>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</si>
  <si>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</si>
  <si>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</si>
  <si>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</si>
  <si>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</si>
  <si>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</si>
  <si>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</si>
  <si>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</si>
  <si>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</si>
  <si>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</si>
  <si>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</si>
  <si>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</si>
  <si>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</si>
  <si>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</si>
  <si>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</si>
  <si>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</si>
  <si>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</si>
  <si>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</si>
  <si>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</si>
  <si>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</si>
  <si>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</si>
  <si>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</si>
  <si>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</si>
  <si>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</si>
  <si>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</si>
  <si>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</si>
  <si>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</si>
  <si>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</si>
  <si>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</si>
  <si>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</si>
  <si>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</si>
  <si>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</si>
  <si>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</si>
  <si>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</si>
  <si>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</si>
  <si>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</si>
  <si>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</si>
  <si>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</si>
  <si>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</si>
  <si>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</si>
  <si>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</si>
  <si>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</si>
  <si>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</si>
  <si>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</si>
  <si>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</si>
  <si>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</si>
  <si>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</si>
  <si>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</si>
  <si>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</si>
  <si>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</si>
  <si>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</si>
  <si>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</si>
  <si>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</si>
  <si>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</si>
  <si>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</si>
  <si>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</si>
  <si>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</si>
  <si>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</si>
  <si>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</si>
  <si>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</si>
  <si>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</si>
  <si>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</si>
  <si>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</si>
  <si>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</si>
  <si>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</si>
  <si>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</si>
  <si>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</si>
  <si>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</si>
  <si>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</si>
  <si>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</si>
  <si>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</si>
  <si>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</si>
  <si>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</si>
  <si>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</si>
  <si>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</si>
  <si>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</si>
  <si>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</si>
  <si>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</si>
  <si>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</si>
  <si>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</si>
  <si>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</si>
  <si>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</si>
  <si>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</si>
  <si>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</si>
  <si>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</si>
  <si>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</si>
  <si>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</si>
  <si>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</si>
  <si>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</si>
  <si>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</si>
  <si>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</si>
  <si>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</si>
  <si>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</si>
  <si>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</si>
  <si>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</si>
  <si>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</si>
  <si>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</si>
  <si>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</si>
  <si>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</si>
  <si>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</si>
  <si>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</si>
  <si>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</si>
  <si>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</si>
  <si>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</si>
  <si>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</si>
  <si>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</si>
  <si>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</si>
  <si>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</si>
  <si>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</si>
  <si>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</si>
  <si>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</si>
  <si>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</si>
  <si>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</si>
  <si>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</si>
  <si>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</si>
  <si>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</si>
  <si>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</si>
  <si>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</si>
  <si>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</si>
  <si>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</si>
  <si>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</si>
  <si>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</si>
  <si>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</si>
  <si>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</si>
  <si>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</si>
  <si>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</si>
  <si>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</si>
  <si>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</si>
  <si>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</si>
  <si>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</si>
  <si>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</si>
  <si>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</si>
  <si>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</si>
  <si>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</si>
  <si>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</si>
  <si>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</si>
  <si>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</si>
  <si>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</si>
  <si>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</si>
  <si>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</si>
  <si>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</si>
  <si>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</si>
  <si>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</si>
  <si>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</si>
  <si>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</si>
  <si>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</si>
  <si>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</si>
  <si>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</si>
  <si>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</si>
  <si>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</si>
  <si>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</si>
  <si>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</si>
  <si>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</si>
  <si>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</si>
  <si>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</si>
  <si>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</si>
  <si>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</si>
  <si>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</si>
  <si>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</si>
  <si>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</si>
  <si>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</si>
  <si>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</si>
  <si>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</si>
  <si>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</si>
  <si>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</si>
  <si>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</si>
  <si>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</si>
  <si>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</si>
  <si>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</si>
  <si>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</si>
  <si>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</si>
  <si>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</si>
  <si>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</si>
  <si>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</si>
  <si>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</si>
  <si>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</si>
  <si>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</si>
  <si>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</si>
  <si>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</si>
  <si>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</si>
  <si>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</si>
  <si>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</si>
  <si>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</si>
  <si>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</si>
  <si>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</si>
  <si>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</si>
  <si>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</si>
  <si>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</si>
  <si>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</si>
  <si>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</si>
  <si>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</si>
  <si>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</si>
  <si>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</si>
  <si>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</si>
  <si>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</si>
  <si>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</si>
  <si>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</si>
  <si>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</si>
  <si>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</si>
  <si>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</si>
  <si>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</si>
  <si>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</si>
  <si>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</si>
  <si>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</si>
  <si>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</si>
  <si>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</si>
  <si>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</si>
  <si>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</si>
  <si>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</si>
  <si>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</si>
  <si>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</si>
  <si>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</si>
  <si>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</si>
  <si>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</si>
  <si>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</si>
  <si>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</si>
  <si>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</si>
  <si>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</si>
  <si>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</si>
  <si>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</si>
  <si>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</si>
  <si>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</si>
  <si>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</si>
  <si>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</si>
  <si>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</si>
  <si>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</si>
  <si>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</si>
  <si>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</si>
  <si>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</si>
  <si>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</si>
  <si>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</si>
  <si>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</si>
  <si>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</si>
  <si>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</si>
  <si>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</si>
  <si>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</si>
  <si>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</si>
  <si>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</si>
  <si>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</si>
  <si>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</si>
  <si>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</si>
  <si>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</si>
  <si>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</si>
  <si>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</si>
  <si>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</si>
  <si>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</si>
  <si>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</si>
  <si>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</si>
  <si>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</si>
  <si>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</si>
  <si>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</si>
  <si>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</si>
  <si>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</si>
  <si>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</si>
  <si>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</si>
  <si>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</si>
  <si>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</si>
  <si>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</si>
  <si>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</si>
  <si>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</si>
  <si>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</si>
  <si>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</si>
  <si>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</si>
  <si>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</si>
  <si>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</si>
  <si>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</si>
  <si>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</si>
  <si>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</si>
  <si>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</si>
  <si>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</si>
  <si>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</si>
  <si>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Pcm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</si>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</sst>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X1" activePane="topRight" state="frozen"/>
      <selection pane="topRight" activeCell="AA167" sqref="AA167:AG16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Produção</v>
      </c>
      <c r="BR154" s="15">
        <f t="shared" si="8"/>
        <v>1.0000000000000004</v>
      </c>
      <c r="BS154" s="15">
        <f t="shared" si="9"/>
        <v>0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1541</v>
      </c>
      <c r="BK161" s="14" t="s">
        <v>1541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/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/>
      <c r="AS167" s="32"/>
      <c r="AT167" s="32"/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e">
        <f t="shared" si="7"/>
        <v>#DIV/0!</v>
      </c>
      <c r="BR167" s="15">
        <f t="shared" si="8"/>
        <v>0</v>
      </c>
      <c r="BS167" s="15" t="e">
        <f t="shared" si="9"/>
        <v>#DIV/0!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/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/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254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/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1549</v>
      </c>
      <c r="W174" s="135" t="s">
        <v>1550</v>
      </c>
      <c r="X174" s="152" t="s">
        <v>379</v>
      </c>
      <c r="Y174" s="129"/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/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/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2" operator="equal">
      <formula>"ERRO"</formula>
    </cfRule>
  </conditionalFormatting>
  <conditionalFormatting sqref="X4 Y1:Z781">
    <cfRule type="cellIs" dxfId="120" priority="18531" operator="equal">
      <formula>"OPORTUNIDADE"</formula>
    </cfRule>
  </conditionalFormatting>
  <conditionalFormatting sqref="AZ6:AZ781">
    <cfRule type="expression" dxfId="119" priority="18526">
      <formula>$BU6=1</formula>
    </cfRule>
  </conditionalFormatting>
  <conditionalFormatting sqref="BQ6:BQ781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1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1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4:Y1048576">
    <cfRule type="cellIs" dxfId="108" priority="18348" operator="equal">
      <formula>"OPORTUNIDADE"</formula>
    </cfRule>
  </conditionalFormatting>
  <conditionalFormatting sqref="Y1047844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1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1552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1559</v>
      </c>
      <c r="D13" s="187">
        <v>9049</v>
      </c>
      <c r="E13" s="188">
        <v>46044</v>
      </c>
      <c r="F13" s="190" t="s">
        <v>1560</v>
      </c>
      <c r="G13" s="187" t="s">
        <v>1561</v>
      </c>
      <c r="H13" s="187"/>
    </row>
    <row r="14" spans="3:8">
      <c r="C14" s="187" t="s">
        <v>1559</v>
      </c>
      <c r="D14" s="187">
        <v>9044</v>
      </c>
      <c r="E14" s="188">
        <v>46044</v>
      </c>
      <c r="F14" s="190" t="s">
        <v>1562</v>
      </c>
      <c r="G14" s="187" t="s">
        <v>1563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1564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1564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1565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1566</v>
      </c>
      <c r="C4" s="191" t="s">
        <v>1567</v>
      </c>
      <c r="D4" s="191" t="s">
        <v>1568</v>
      </c>
      <c r="E4" s="191" t="s">
        <v>1569</v>
      </c>
      <c r="F4" s="191" t="s">
        <v>548</v>
      </c>
      <c r="G4" s="191" t="s">
        <v>1570</v>
      </c>
    </row>
    <row r="5" spans="2:7">
      <c r="B5" s="192" t="s">
        <v>1571</v>
      </c>
      <c r="C5" s="192">
        <v>309525</v>
      </c>
      <c r="D5" s="192" t="s">
        <v>1572</v>
      </c>
      <c r="E5" s="192" t="s">
        <v>249</v>
      </c>
      <c r="F5" s="192" t="s">
        <v>1573</v>
      </c>
      <c r="G5" s="193">
        <v>46296</v>
      </c>
    </row>
    <row r="6" spans="2:7">
      <c r="B6" s="192" t="s">
        <v>1574</v>
      </c>
      <c r="C6" s="192">
        <v>257410</v>
      </c>
      <c r="D6" s="192" t="s">
        <v>1575</v>
      </c>
      <c r="E6" s="192" t="s">
        <v>249</v>
      </c>
      <c r="F6" s="192" t="s">
        <v>1573</v>
      </c>
      <c r="G6" s="193"/>
    </row>
    <row r="7" spans="2:7">
      <c r="B7" s="192" t="s">
        <v>1260</v>
      </c>
      <c r="C7" s="192">
        <v>256875</v>
      </c>
      <c r="D7" s="192" t="s">
        <v>1576</v>
      </c>
      <c r="E7" s="192" t="s">
        <v>249</v>
      </c>
      <c r="F7" s="192" t="s">
        <v>1573</v>
      </c>
      <c r="G7" s="193">
        <v>46296</v>
      </c>
    </row>
    <row r="8" spans="2:7">
      <c r="B8" s="192" t="s">
        <v>1577</v>
      </c>
      <c r="C8" s="192">
        <v>257278</v>
      </c>
      <c r="D8" s="192" t="s">
        <v>1578</v>
      </c>
      <c r="E8" s="192" t="s">
        <v>240</v>
      </c>
      <c r="F8" s="192" t="s">
        <v>1579</v>
      </c>
      <c r="G8" s="193">
        <v>46235</v>
      </c>
    </row>
    <row r="9" spans="2:7">
      <c r="B9" s="192" t="s">
        <v>1580</v>
      </c>
      <c r="C9" s="192">
        <v>257033</v>
      </c>
      <c r="D9" s="192" t="s">
        <v>1581</v>
      </c>
      <c r="E9" s="192" t="s">
        <v>240</v>
      </c>
      <c r="F9" s="192" t="s">
        <v>565</v>
      </c>
      <c r="G9" s="192" t="s">
        <v>1582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I907" sqref="I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1583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1584</v>
      </c>
      <c r="B2" s="91" t="s">
        <v>1585</v>
      </c>
      <c r="C2" s="91" t="s">
        <v>7</v>
      </c>
      <c r="D2" s="92" t="s">
        <v>1176</v>
      </c>
      <c r="E2" s="92" t="s">
        <v>548</v>
      </c>
      <c r="F2" s="92" t="s">
        <v>1586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1587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*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>
        <f ca="1">_xlfn.XLOOKUP(G164&amp;$V$2,BS_CONTROLE[CHAVE],BS_CONTROLE[Quantidade_11],"-")</f>
        <v>46780</v>
      </c>
      <c r="W164" s="98">
        <f ca="1">_xlfn.XLOOKUP(G164&amp;$W$2,BS_CONTROLE[CHAVE],BS_CONTROLE[Quantidade_11],"-")</f>
        <v>35260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1588</v>
      </c>
      <c r="D5" s="247"/>
      <c r="E5" s="247"/>
      <c r="F5" s="247"/>
      <c r="G5" s="247"/>
      <c r="H5" s="247"/>
      <c r="I5" s="247"/>
      <c r="J5" s="248"/>
      <c r="K5" s="249" t="s">
        <v>1589</v>
      </c>
      <c r="L5" s="250"/>
      <c r="M5" s="250"/>
      <c r="N5" s="250"/>
      <c r="O5" s="251" t="s">
        <v>1590</v>
      </c>
      <c r="P5" s="252"/>
      <c r="Q5" s="253"/>
    </row>
    <row r="6" spans="1:17" s="81" customFormat="1" ht="15.75" customHeight="1">
      <c r="A6" s="75" t="s">
        <v>1586</v>
      </c>
      <c r="B6" s="82" t="s">
        <v>1585</v>
      </c>
      <c r="C6" s="83" t="s">
        <v>1176</v>
      </c>
      <c r="D6" s="84" t="s">
        <v>1177</v>
      </c>
      <c r="E6" s="83" t="s">
        <v>1591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1592</v>
      </c>
      <c r="M6" s="116" t="s">
        <v>29</v>
      </c>
      <c r="N6" s="117" t="s">
        <v>1171</v>
      </c>
      <c r="O6" s="165" t="s">
        <v>1214</v>
      </c>
      <c r="P6" s="128"/>
      <c r="Q6" s="139" t="s">
        <v>1593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1594</v>
      </c>
      <c r="C2" s="83" t="s">
        <v>1161</v>
      </c>
      <c r="D2" s="83" t="s">
        <v>1163</v>
      </c>
      <c r="E2" s="83" t="s">
        <v>1595</v>
      </c>
      <c r="F2" s="83" t="s">
        <v>1596</v>
      </c>
      <c r="G2" s="83" t="s">
        <v>1597</v>
      </c>
      <c r="H2" s="83" t="s">
        <v>1598</v>
      </c>
      <c r="I2" s="83" t="s">
        <v>1599</v>
      </c>
      <c r="J2" s="83" t="s">
        <v>1600</v>
      </c>
      <c r="K2" s="109" t="s">
        <v>1601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*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*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*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*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*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2026-03-11T18:55:41Z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