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25" documentId="120_S{118792C3-22EF-5104-A093-F22BFE3913F3}" xr6:coauthVersionLast="47" xr6:coauthVersionMax="47" xr10:uidLastSave="{9D01F250-3472-409E-A176-1DDCC851D93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" l="1"/>
  <c r="C55" i="1"/>
  <c r="G55" i="1"/>
  <c r="M55" i="1" a="1"/>
  <c r="M55" i="1"/>
  <c r="N55" i="1" a="1"/>
  <c r="N55" i="1"/>
  <c r="R55" i="1"/>
  <c r="S55" i="1" a="1"/>
  <c r="S55" i="1"/>
  <c r="T55" i="1" a="1"/>
  <c r="T55" i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M63" i="1" a="1"/>
  <c r="M63" i="1" s="1"/>
  <c r="G22" i="1"/>
  <c r="G58" i="1"/>
  <c r="A58" i="1"/>
  <c r="C58" i="1"/>
  <c r="M58" i="1" a="1"/>
  <c r="M58" i="1"/>
  <c r="R58" i="1"/>
  <c r="S58" i="1" a="1"/>
  <c r="S58" i="1"/>
  <c r="T58" i="1" a="1"/>
  <c r="T58" i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T56" i="1" a="1"/>
  <c r="T56" i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N54" i="1" a="1"/>
  <c r="N54" i="1" s="1"/>
  <c r="M54" i="1" a="1"/>
  <c r="M54" i="1" s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2" i="1" a="1"/>
  <c r="N62" i="1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K46" i="15"/>
  <c r="L46" i="15"/>
  <c r="R51" i="1"/>
  <c r="R46" i="15" s="1"/>
  <c r="S51" i="1" a="1"/>
  <c r="S51" i="1"/>
  <c r="D46" i="15" s="1"/>
  <c r="T51" i="1" a="1"/>
  <c r="T51" i="1"/>
  <c r="E46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7" i="15"/>
  <c r="L47" i="15"/>
  <c r="R52" i="1"/>
  <c r="R47" i="15" s="1"/>
  <c r="S52" i="1" a="1"/>
  <c r="S52" i="1"/>
  <c r="D47" i="15" s="1"/>
  <c r="T52" i="1" a="1"/>
  <c r="T52" i="1"/>
  <c r="E47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K48" i="15"/>
  <c r="L48" i="15"/>
  <c r="R53" i="1"/>
  <c r="R48" i="15" s="1"/>
  <c r="S53" i="1" a="1"/>
  <c r="S53" i="1"/>
  <c r="D48" i="15" s="1"/>
  <c r="T53" i="1" a="1"/>
  <c r="T53" i="1"/>
  <c r="E48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49" i="15" s="1"/>
  <c r="N57" i="1" a="1"/>
  <c r="N57" i="1"/>
  <c r="L49" i="15" s="1"/>
  <c r="R57" i="1"/>
  <c r="R49" i="15" s="1"/>
  <c r="S57" i="1" a="1"/>
  <c r="S57" i="1"/>
  <c r="D49" i="15" s="1"/>
  <c r="T57" i="1" a="1"/>
  <c r="T57" i="1"/>
  <c r="E49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K50" i="15"/>
  <c r="L50" i="15"/>
  <c r="R59" i="1"/>
  <c r="R50" i="15" s="1"/>
  <c r="S59" i="1" a="1"/>
  <c r="S59" i="1"/>
  <c r="D50" i="15" s="1"/>
  <c r="T59" i="1" a="1"/>
  <c r="T59" i="1"/>
  <c r="E50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1" i="15" s="1"/>
  <c r="L51" i="15"/>
  <c r="R60" i="1"/>
  <c r="R51" i="15" s="1"/>
  <c r="S60" i="1" a="1"/>
  <c r="S60" i="1"/>
  <c r="D51" i="15" s="1"/>
  <c r="T60" i="1" a="1"/>
  <c r="T60" i="1"/>
  <c r="E51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2" i="15" s="1"/>
  <c r="L52" i="15"/>
  <c r="R61" i="1"/>
  <c r="R52" i="15" s="1"/>
  <c r="S61" i="1" a="1"/>
  <c r="S61" i="1"/>
  <c r="D52" i="15" s="1"/>
  <c r="T61" i="1" a="1"/>
  <c r="T61" i="1"/>
  <c r="E52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K53" i="15"/>
  <c r="L53" i="15"/>
  <c r="R62" i="1"/>
  <c r="R53" i="15" s="1"/>
  <c r="S62" i="1" a="1"/>
  <c r="S62" i="1"/>
  <c r="D53" i="15" s="1"/>
  <c r="T62" i="1" a="1"/>
  <c r="T62" i="1"/>
  <c r="E53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K54" i="15"/>
  <c r="L54" i="15"/>
  <c r="R63" i="1"/>
  <c r="R54" i="15" s="1"/>
  <c r="S63" i="1" a="1"/>
  <c r="S63" i="1"/>
  <c r="D54" i="15" s="1"/>
  <c r="T63" i="1" a="1"/>
  <c r="T63" i="1"/>
  <c r="E54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55" i="15" s="1"/>
  <c r="N64" i="1" a="1"/>
  <c r="N64" i="1"/>
  <c r="L55" i="15" s="1"/>
  <c r="R64" i="1"/>
  <c r="S64" i="1" a="1"/>
  <c r="S64" i="1"/>
  <c r="D55" i="15" s="1"/>
  <c r="T64" i="1" a="1"/>
  <c r="T64" i="1"/>
  <c r="E55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56" i="15" s="1"/>
  <c r="N65" i="1" a="1"/>
  <c r="N65" i="1"/>
  <c r="L56" i="15" s="1"/>
  <c r="R65" i="1"/>
  <c r="S65" i="1" a="1"/>
  <c r="S65" i="1"/>
  <c r="D56" i="15" s="1"/>
  <c r="T65" i="1" a="1"/>
  <c r="T65" i="1"/>
  <c r="E56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R74" i="1"/>
  <c r="S74" i="1" a="1"/>
  <c r="S74" i="1"/>
  <c r="T74" i="1" a="1"/>
  <c r="T74" i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57" i="15" s="1"/>
  <c r="R75" i="1"/>
  <c r="S75" i="1" a="1"/>
  <c r="S75" i="1"/>
  <c r="T75" i="1" a="1"/>
  <c r="T75" i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58" i="15" s="1"/>
  <c r="R76" i="1"/>
  <c r="S76" i="1" a="1"/>
  <c r="S76" i="1"/>
  <c r="T76" i="1" a="1"/>
  <c r="T76" i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59" i="15" s="1"/>
  <c r="R77" i="1"/>
  <c r="S77" i="1" a="1"/>
  <c r="S77" i="1"/>
  <c r="T77" i="1" a="1"/>
  <c r="T77" i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R78" i="1"/>
  <c r="S78" i="1" a="1"/>
  <c r="S78" i="1" s="1"/>
  <c r="T78" i="1" a="1"/>
  <c r="T78" i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64" i="15" s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L67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71" i="15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73" i="15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4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5" i="1" l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L61" i="15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L60" i="15"/>
  <c r="AN78" i="1"/>
  <c r="L76" i="15"/>
  <c r="AN94" i="1"/>
  <c r="L68" i="15"/>
  <c r="AN86" i="1"/>
  <c r="L65" i="15"/>
  <c r="AN83" i="1"/>
  <c r="L62" i="15"/>
  <c r="AN80" i="1"/>
  <c r="L66" i="15"/>
  <c r="AN84" i="1"/>
  <c r="L63" i="15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L75" i="15"/>
  <c r="AN93" i="1"/>
  <c r="L69" i="15"/>
  <c r="AN87" i="1"/>
  <c r="L84" i="15"/>
  <c r="AN102" i="1"/>
  <c r="L81" i="15"/>
  <c r="AN99" i="1"/>
  <c r="L72" i="15"/>
  <c r="AN90" i="1"/>
  <c r="L70" i="15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<sst xmlns="http://schemas.openxmlformats.org/spreadsheetml/2006/main" count="3303" uniqueCount="1148">
  <si>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</si>
  <si>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</si>
  <si>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</si>
  <si>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</si>
  <si>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</si>
  <si>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</si>
  <si>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</si>
  <si>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</si>
  <si>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</si>
  <si>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</si>
  <si>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</si>
  <si>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</si>
  <si>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</si>
  <si>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</si>
  <si>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</si>
  <si>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</si>
  <si>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</si>
  <si>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</si>
  <si>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</si>
  <si>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</si>
  <si>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</si>
  <si>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</si>
  <si>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</si>
  <si>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</si>
  <si>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</si>
  <si>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</si>
  <si>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</si>
  <si>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</si>
  <si>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</si>
  <si>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</si>
  <si>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</si>
  <si>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</si>
  <si>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</si>
  <si>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</si>
  <si>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</si>
  <si>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</si>
  <si>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</si>
  <si>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</si>
  <si>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</si>
  <si>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</si>
  <si>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</si>
  <si>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</si>
  <si>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</si>
  <si>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</si>
  <si>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</si>
  <si>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</si>
  <si>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</si>
  <si>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</si>
  <si>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</si>
  <si>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</si>
  <si>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</si>
  <si>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</si>
  <si>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</si>
  <si>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</si>
  <si>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</si>
  <si>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</si>
  <si>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</si>
  <si>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</si>
  <si>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</si>
  <si>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</si>
  <si>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</si>
  <si>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</si>
  <si>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</si>
  <si>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</si>
  <si>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</si>
  <si>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</si>
  <si>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</si>
  <si>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</si>
  <si>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</si>
  <si>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</si>
  <si>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</si>
  <si>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</si>
  <si>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</si>
  <si>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</si>
  <si>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</si>
  <si>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</si>
  <si>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</si>
  <si>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</si>
  <si>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</si>
  <si>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</si>
  <si>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</si>
  <si>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</si>
  <si>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</si>
  <si>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</si>
  <si>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</si>
  <si>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</si>
  <si>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</si>
  <si>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</si>
  <si>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</si>
  <si>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</si>
  <si>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</si>
  <si>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</si>
  <si>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</si>
  <si>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</si>
  <si>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</si>
  <si>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</si>
  <si>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</si>
  <si>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</si>
  <si>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</si>
  <si>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</si>
  <si>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</si>
  <si>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</si>
  <si>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</si>
  <si>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</si>
  <si>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</si>
  <si>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</si>
  <si>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</si>
  <si>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</si>
  <si>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</si>
  <si>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</si>
  <si>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</si>
  <si>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</si>
  <si>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</si>
  <si>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</si>
  <si>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</si>
  <si>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</si>
  <si>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</si>
  <si>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</si>
  <si>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</si>
  <si>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</si>
  <si>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</si>
  <si>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</si>
  <si>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</si>
  <si>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</si>
  <si>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</si>
  <si>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</si>
  <si>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</si>
  <si>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</si>
  <si>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</si>
  <si>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</si>
  <si>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</si>
  <si>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</si>
  <si>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</si>
  <si>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</si>
  <si>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</si>
  <si>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</si>
  <si>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</si>
  <si>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</si>
  <si>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</si>
  <si>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</si>
  <si>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</si>
  <si>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</si>
  <si>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</si>
  <si>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</si>
  <si>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</si>
  <si>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</si>
  <si>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</si>
  <si>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</si>
  <si>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</si>
  <si>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</si>
  <si>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</si>
  <si>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</si>
  <si>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</si>
  <si>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</si>
  <si>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</si>
  <si>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</si>
  <si>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</si>
  <si>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</si>
  <si>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</si>
  <si>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</si>
  <si>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</si>
  <si>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</si>
  <si>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</si>
  <si>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</si>
  <si>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</si>
  <si>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</si>
  <si>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</si>
  <si>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</si>
  <si>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</si>
  <si>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</si>
  <si>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</si>
  <si>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</si>
  <si>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</si>
  <si>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</si>
  <si>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</si>
  <si>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</si>
  <si>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</si>
  <si>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</si>
  <si>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</si>
  <si>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</si>
  <si>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</si>
  <si>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</si>
  <si>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</si>
  <si>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</si>
  <si>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</si>
  <si>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</si>
  <si>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</si>
  <si>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</si>
  <si>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</si>
  <si>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</si>
  <si>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</si>
  <si>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</si>
  <si>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</si>
  <si>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</si>
  <si>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</si>
  <si>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</si>
  <si>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</si>
  <si>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</si>
  <si>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</si>
  <si>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</si>
  <si>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</si>
  <si>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</si>
  <si>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</si>
  <si>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</si>
  <si>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</si>
  <si>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</si>
  <si>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</si>
  <si>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</si>
  <si>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</si>
  <si>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</si>
  <si>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</si>
  <si>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</si>
  <si>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</si>
  <si>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</si>
  <si>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</si>
  <si>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</si>
  <si>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</si>
  <si>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</si>
  <si>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</si>
  <si>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</si>
  <si>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</si>
  <si>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</si>
  <si>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</si>
  <si>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</si>
  <si>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</si>
  <si>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</si>
  <si>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</si>
  <si>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</si>
  <si>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</si>
  <si>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</si>
  <si>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</si>
  <si>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</si>
  <si>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</si>
  <si>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</si>
  <si>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</si>
  <si>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</si>
  <si>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</si>
  <si>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</si>
  <si>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</si>
  <si>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</si>
  <si>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</si>
  <si>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</si>
  <si>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</si>
  <si>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</si>
  <si>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</si>
  <si>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</si>
  <si>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</si>
  <si>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</si>
  <si>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</si>
  <si>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</si>
  <si>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</si>
  <si>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</si>
  <si>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</si>
  <si>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</si>
  <si>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</si>
  <si>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</si>
  <si>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</si>
  <si>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</si>
  <si>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</si>
  <si>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</si>
  <si>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</si>
  <si>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</si>
  <si>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</si>
  <si>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</si>
  <si>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</si>
  <si>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</si>
  <si>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</si>
  <si>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</si>
  <si>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</si>
  <si>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</si>
  <si>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</si>
  <si>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</si>
  <si>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</si>
  <si>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</si>
  <si>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</si>
  <si>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</si>
  <si>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</si>
  <si>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</si>
  <si>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</si>
  <si>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</si>
  <si>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</si>
  <si>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</si>
  <si>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</si>
  <si>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</si>
  <si>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</si>
  <si>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</si>
  <si>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</si>
  <si>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</si>
  <si>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</si>
  <si>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</si>
  <si>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</si>
  <si>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</si>
  <si>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</si>
  <si>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</si>
  <si>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</si>
  <si>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</si>
  <si>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</si>
  <si>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</si>
  <si>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</si>
  <si>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</si>
  <si>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</si>
  <si>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</si>
  <si>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</si>
  <si>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</si>
  <si>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</si>
  <si>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</si>
  <si>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</si>
  <si>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</si>
  <si>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</si>
  <si>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</si>
  <si>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</si>
  <si>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</si>
  <si>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</si>
  <si>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</si>
  <si>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</si>
  <si>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</si>
  <si>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</si>
  <si>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</si>
  <si>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</si>
  <si>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</si>
  <si>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</si>
  <si>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</si>
  <si>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</si>
  <si>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</si>
  <si>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</si>
  <si>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</si>
  <si>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</si>
  <si>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</si>
  <si>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</si>
  <si>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</si>
  <si>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</si>
  <si>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</si>
  <si>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</si>
  <si>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</si>
  <si>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</si>
  <si>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</si>
  <si>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</si>
  <si>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</si>
  <si>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</si>
  <si>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</si>
  <si>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</si>
  <si>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</si>
  <si>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</si>
  <si>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</si>
  <si>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</si>
  <si>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</si>
  <si>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</si>
  <si>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</si>
  <si>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</si>
  <si>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</si>
  <si>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</si>
  <si>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</si>
  <si>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</si>
  <si>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</si>
  <si>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</si>
  <si>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</si>
  <si>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</si>
  <si>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</si>
  <si>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</si>
  <si>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</si>
  <si>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</si>
  <si>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</si>
  <si>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</si>
  <si>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</si>
  <si>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</si>
  <si>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</si>
  <si>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</si>
  <si>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</si>
  <si>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</si>
  <si>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</si>
  <si>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</si>
  <si>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</si>
  <si>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</si>
  <si>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</si>
  <si>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</si>
  <si>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</si>
  <si>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</si>
  <si>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</si>
  <si>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</si>
  <si>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</si>
  <si>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</si>
  <si>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</si>
  <si>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</si>
  <si>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</si>
  <si>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</si>
  <si>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</si>
  <si>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</si>
  <si>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</si>
  <si>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</si>
  <si>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</si>
  <si>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</si>
  <si>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</si>
  <si>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</si>
  <si>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</si>
  <si>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</si>
  <si>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</si>
  <si>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</si>
  <si>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</si>
  <si>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</si>
  <si>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</si>
  <si>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</si>
  <si>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</si>
  <si>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</si>
  <si>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</si>
  <si>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</si>
  <si>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</si>
  <si>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</si>
  <si>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</si>
  <si>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</si>
  <si>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</si>
  <si>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</si>
  <si>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</si>
  <si>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</si>
  <si>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</si>
  <si>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</si>
  <si>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</si>
  <si>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</si>
  <si>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</si>
  <si>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</si>
  <si>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</si>
  <si>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</si>
  <si>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</si>
  <si>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</si>
  <si>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</si>
  <si>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</si>
  <si>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</si>
  <si>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</si>
  <si>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</si>
  <si>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</si>
  <si>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</si>
  <si>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</si>
  <si>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</si>
  <si>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</si>
  <si>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</si>
  <si>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</si>
  <si>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</si>
  <si>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</si>
  <si>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</si>
  <si>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</si>
  <si>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</si>
  <si>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</si>
  <si>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</si>
  <si>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</si>
  <si>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</si>
  <si>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</si>
  <si>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</si>
  <si>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</si>
  <si>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</si>
  <si>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</si>
  <si>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</si>
  <si>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</si>
  <si>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</si>
  <si>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</si>
  <si>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</si>
  <si>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</si>
  <si>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</si>
  <si>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</si>
  <si>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</si>
  <si>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</si>
  <si>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</si>
  <si>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</si>
  <si>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</si>
  <si>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</si>
  <si>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</si>
  <si>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</si>
  <si>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</si>
  <si>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</si>
  <si>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</si>
  <si>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</si>
  <si>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</si>
  <si>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</si>
  <si>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</si>
  <si>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</si>
  <si>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</si>
  <si>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</si>
  <si>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</si>
  <si>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</si>
  <si>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</si>
  <si>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</si>
  <si>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</si>
  <si>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</si>
  <si>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</si>
  <si>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</si>
  <si>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</si>
  <si>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</si>
  <si>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</si>
  <si>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</si>
  <si>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</si>
  <si>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</si>
  <si>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</si>
  <si>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</si>
  <si>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</si>
  <si>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</si>
  <si>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</si>
  <si>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</si>
  <si>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</si>
  <si>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</si>
  <si>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</si>
  <si>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</si>
  <si>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</si>
  <si>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</si>
  <si>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</si>
  <si>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</si>
  <si>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</si>
  <si>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</si>
  <si>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</si>
  <si>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</si>
  <si>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</si>
  <si>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</si>
  <si>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</si>
  <si>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</si>
  <si>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</si>
  <si>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</si>
  <si>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</si>
  <si>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</si>
  <si>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</si>
  <si>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</si>
  <si>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</si>
  <si>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</si>
  <si>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</si>
  <si>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</si>
  <si>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</si>
  <si>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</si>
  <si>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</si>
  <si>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</si>
  <si>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</si>
  <si>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</si>
  <si>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</si>
  <si>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</si>
  <si>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</si>
  <si>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</si>
  <si>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</si>
  <si>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</si>
  <si>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</si>
  <si>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</si>
  <si>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</si>
  <si>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</si>
  <si>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</si>
  <si>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</si>
  <si>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</si>
  <si>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</si>
  <si>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</si>
  <si>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</si>
  <si>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</si>
  <si>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</si>
  <si>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</si>
  <si>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</si>
  <si>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</si>
  <si>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</si>
  <si>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</si>
  <si>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</si>
  <si>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</si>
  <si>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</si>
  <si>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</si>
  <si>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</si>
  <si>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</si>
  <si>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</si>
  <si>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</si>
  <si>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</si>
  <si>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</si>
  <si>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</si>
  <si>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</si>
  <si>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</si>
  <si>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</si>
  <si>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</si>
  <si>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</si>
  <si>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</si>
  <si>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</si>
  <si>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</si>
  <si>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</si>
  <si>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</si>
  <si>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</si>
  <si>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</si>
  <si>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</si>
  <si>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</si>
  <si>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</si>
  <si>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</si>
  <si>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</si>
  <si>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</si>
  <si>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</si>
  <si>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</si>
  <si>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</si>
  <si>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</si>
  <si>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</si>
  <si>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</si>
  <si>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</si>
  <si>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</si>
  <si>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</si>
  <si>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</si>
  <si>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</si>
  <si>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</si>
  <si>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</si>
  <si>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</si>
  <si>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</si>
  <si>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</si>
  <si>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</si>
  <si>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</si>
  <si>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</si>
  <si>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</si>
  <si>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</si>
  <si>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</si>
  <si>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</si>
  <si>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</si>
  <si>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</si>
  <si>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</si>
  <si>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</si>
  <si>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</si>
  <si>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</si>
  <si>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</si>
  <si>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</si>
  <si>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</si>
  <si>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</si>
  <si>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</si>
  <si>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</si>
  <si>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</si>
  <si>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</si>
  <si>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</si>
  <si>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</si>
  <si>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</si>
  <si>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</si>
  <si>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</si>
  <si>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</si>
  <si>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</si>
  <si>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</si>
  <si>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</si>
  <si>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</si>
  <si>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</si>
  <si>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</si>
  <si>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</si>
  <si>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</si>
  <si>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</si>
  <si>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</si>
  <si>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</si>
  <si>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</si>
  <si>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</si>
  <si>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</si>
  <si>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</si>
  <si>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</si>
  <si>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</si>
  <si>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</si>
  <si>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</si>
  <si>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</si>
  <si>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</si>
  <si>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</si>
  <si>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</si>
  <si>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</si>
  <si>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</si>
  <si>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</si>
  <si>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</si>
  <si>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</si>
  <si>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</si>
  <si>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</si>
  <si>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</si>
  <si>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</si>
  <si>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</si>
  <si>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</si>
  <si>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</si>
  <si>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</si>
  <si>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</si>
  <si>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</si>
  <si>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</si>
  <si>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</si>
  <si>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</si>
  <si>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</si>
  <si>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</si>
  <si>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</si>
  <si>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</si>
  <si>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</si>
  <si>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</si>
  <si>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</si>
  <si>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</si>
  <si>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</si>
  <si>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</si>
  <si>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</si>
  <si>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</si>
  <si>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</si>
  <si>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</si>
  <si>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</si>
  <si>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</si>
  <si>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</si>
  <si>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</si>
  <si>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</si>
  <si>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</si>
  <si>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</si>
  <si>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</si>
  <si>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</si>
  <si>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</si>
  <si>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</si>
  <si>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</si>
  <si>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</si>
  <si>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</si>
  <si>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</si>
  <si>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</si>
  <si>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</si>
  <si>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</si>
  <si>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</si>
  <si>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</si>
  <si>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</si>
  <si>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</si>
  <si>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</si>
  <si>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</si>
  <si>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</si>
  <si>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</si>
  <si>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</si>
  <si>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</si>
  <si>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</si>
  <si>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</si>
  <si>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</si>
  <si>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</si>
  <si>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</si>
  <si>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</si>
  <si>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</si>
  <si>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</si>
  <si>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</si>
  <si>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</si>
  <si>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</si>
  <si>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</si>
  <si>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</si>
  <si>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</si>
  <si>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</si>
  <si>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</si>
  <si>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</si>
  <si>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</si>
  <si>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</si>
  <si>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</si>
  <si>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</si>
  <si>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</si>
  <si>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</si>
  <si>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</si>
  <si>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</si>
  <si>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</si>
  <si>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</si>
  <si>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</si>
  <si>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</si>
  <si>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</si>
  <si>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</si>
  <si>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</si>
  <si>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</si>
  <si>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</si>
  <si>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</si>
  <si>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</si>
  <si>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</si>
  <si>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</si>
  <si>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</si>
  <si>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</si>
  <si>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</si>
  <si>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</si>
  <si>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</si>
  <si>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</si>
  <si>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</si>
  <si>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</si>
  <si>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</si>
  <si>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</si>
  <si>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</si>
  <si>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</si>
  <si>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</si>
  <si>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</si>
  <si>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</si>
  <si>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</si>
  <si>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</si>
  <si>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</si>
  <si>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</si>
  <si>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</si>
  <si>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</si>
  <si>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</si>
  <si>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</si>
  <si>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</si>
  <si>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</si>
  <si>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</si>
  <si>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</si>
  <si>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</si>
  <si>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</si>
  <si>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</si>
  <si>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</si>
  <si>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</si>
  <si>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</si>
  <si>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</si>
  <si>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</si>
  <si>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</si>
  <si>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</si>
  <si>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</si>
  <si>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</si>
  <si>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</si>
  <si>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</si>
  <si>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</si>
  <si>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</si>
  <si>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</si>
  <si>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</si>
  <si>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</si>
  <si>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</si>
  <si>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</si>
  <si>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</si>
  <si>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</si>
  <si>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</si>
  <si>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</si>
  <si>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</si>
  <si>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</si>
  <si>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</si>
  <si>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</si>
  <si>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</si>
  <si>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</si>
  <si>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</si>
  <si>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</si>
  <si>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</si>
  <si>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</si>
  <si>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</si>
  <si>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</si>
  <si>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</si>
  <si>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</si>
  <si>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</si>
  <si>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</si>
  <si>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</si>
  <si>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</si>
  <si>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</si>
  <si>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</si>
  <si>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</si>
  <si>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</si>
  <si>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</si>
  <si>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</si>
  <si>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</si>
  <si>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</si>
  <si>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</si>
  <si>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</si>
  <si>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</si>
  <si>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</si>
  <si>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</si>
  <si>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</si>
  <si>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</si>
  <si>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</si>
  <si>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</si>
  <si>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</si>
  <si>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</si>
  <si>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</si>
  <si>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</si>
  <si>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</si>
  <si>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</si>
  <si>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</si>
  <si>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</si>
  <si>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</si>
  <si>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</si>
  <si>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</si>
  <si>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</si>
  <si>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</si>
  <si>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</si>
  <si>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</si>
  <si>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</si>
  <si>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</si>
  <si>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</si>
  <si>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</si>
  <si>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</si>
  <si>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</si>
  <si>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</si>
  <si>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</si>
  <si>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</si>
  <si>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</si>
  <si>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</si>
  <si>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</si>
  <si>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</si>
  <si>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</si>
  <si>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</si>
  <si>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</si>
  <si>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</si>
  <si>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</si>
  <si>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</si>
  <si>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</si>
  <si>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</si>
  <si>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</si>
  <si>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</si>
  <si>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</si>
  <si>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</si>
  <si>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</si>
  <si>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</si>
  <si>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</si>
  <si>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</si>
  <si>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</si>
  <si>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</si>
  <si>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</si>
  <si>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</si>
  <si>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</si>
  <si>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</si>
  <si>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</si>
  <si>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</si>
  <si>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</si>
  <si>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</si>
  <si>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</si>
  <si>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</si>
  <si>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</si>
  <si>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</si>
  <si>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</si>
  <si>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</si>
  <si>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</si>
  <si>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</si>
  <si>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</si>
  <si>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</si>
  <si>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</si>
  <si>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</si>
  <si>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</si>
  <si>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</si>
  <si>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</si>
  <si>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</si>
  <si>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</si>
  <si>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</si>
  <si>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</si>
  <si>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</si>
  <si>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</si>
  <si>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</si>
  <si>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</si>
  <si>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</si>
  <si>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</si>
  <si>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</si>
  <si>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</si>
  <si>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</si>
  <si>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</si>
  <si>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</si>
  <si>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</si>
  <si>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</si>
  <si>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</si>
  <si>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</si>
  <si>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</si>
  <si>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</si>
  <si>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</si>
  <si>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</si>
  <si>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</si>
  <si>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</si>
  <si>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</si>
  <si>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</si>
  <si>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</si>
  <si>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</si>
  <si>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</si>
  <si>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</si>
  <si>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</si>
  <si>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</si>
  <si>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</si>
  <si>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</si>
  <si>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</si>
  <si>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</si>
  <si>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</si>
  <si>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</si>
  <si>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</si>
  <si>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</si>
  <si>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</si>
  <si>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</si>
  <si>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</si>
  <si>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</si>
  <si>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</si>
  <si>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</si>
  <si>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</si>
  <si>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</si>
  <si>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 xml:space="preserve">Stadler </t>
  </si>
  <si>
    <t>1 Maq. Escala + 1 fixo</t>
  </si>
  <si>
    <t>ZDGPATN</t>
  </si>
  <si>
    <t>Carlos</t>
  </si>
  <si>
    <t>Substuição meia chave (AMVN)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</si>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</sst>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47" activePane="topRight" state="frozen"/>
      <selection pane="topRight" activeCell="I53" sqref="I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56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56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56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56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IF(D41="","*",IFERROR(IF(ISODD(COUNT(AS41:AX1044)),"ERRO",SUM((AT41-AS41),(AV41-AU41),(AX41-AW41))),"ERRO"))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5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IF(D46="","*",IFERROR(IF(ISODD(COUNT(AS46:AX1045)),"ERRO",SUM((AT46-AS46),(AV46-AU46),(AX46-AW46))),"ERRO"))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58"/>
      <c r="F55" s="259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260">
        <v>73</v>
      </c>
      <c r="K55" s="260">
        <v>131</v>
      </c>
      <c r="L55" s="108" t="s">
        <v>384</v>
      </c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</v>
      </c>
      <c r="O55" s="109">
        <v>0.91666666666666663</v>
      </c>
      <c r="P55" s="109">
        <v>4.1666666666666664E-2</v>
      </c>
      <c r="Q55" s="108">
        <v>1</v>
      </c>
      <c r="R55" s="10" t="str">
        <f>IFERROR(_xlfn.XLOOKUP(F55, BS_ATIVIDADE[ATIVIDADE],BS_ATIVIDADE[UNIDADE] ), "*")</f>
        <v>KM</v>
      </c>
      <c r="S55" s="26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6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948</v>
      </c>
      <c r="W55" s="108"/>
      <c r="X55" s="107"/>
      <c r="Y55" s="132"/>
      <c r="Z55" s="107"/>
      <c r="AA55" s="198" t="s">
        <v>949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262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ZXB</v>
      </c>
      <c r="AN55" s="108" t="str">
        <f>IF(BS_CONTROLE[[#This Row],[SB]]=0, "-", BS_CONTROLE[[#This Row],[SB]])</f>
        <v>ZXB1</v>
      </c>
      <c r="AO55" s="263">
        <f>IF(BS_CONTROLE[[#This Row],[SUB]]=0, "-", BS_CONTROLE[[#This Row],[SUB]])</f>
        <v>73</v>
      </c>
      <c r="AP55" s="108">
        <f>BS_CONTROLE[[#This Row],[KM - Inicio]]</f>
        <v>131</v>
      </c>
      <c r="AQ55" s="263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26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489</v>
      </c>
      <c r="G56" s="146" t="str">
        <f>IF(D56="","*",VLOOKUP(F56,BS_ATIVIDADE[],3,FALSE))</f>
        <v>MECANIZAÇÃO - SOCADORA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0.35416666666666669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M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0.39583333333333331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950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951</v>
      </c>
      <c r="W58" s="108" t="s">
        <v>952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489</v>
      </c>
      <c r="G59" s="146" t="str">
        <f>IF(D59="","*",VLOOKUP(F59,BS_ATIVIDADE[],3,FALSE))</f>
        <v>MECANIZAÇÃO - SOCADORA</v>
      </c>
      <c r="H59" s="205" t="s">
        <v>165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884</v>
      </c>
      <c r="N59" s="130" t="s">
        <v>884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M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ZMA2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ZMA-ZRX</v>
      </c>
      <c r="AN59" s="108" t="str">
        <f>IF(BS_CONTROLE[[#This Row],[SB]]=0, "-", BS_CONTROLE[[#This Row],[SB]])</f>
        <v>ZMA-ZRX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7:Z62 Y64:Z1013">
    <cfRule type="cellIs" dxfId="228" priority="54033" operator="equal">
      <formula>"OPORTUNIDADE"</formula>
    </cfRule>
  </conditionalFormatting>
  <conditionalFormatting sqref="Y6:Z7 Y14:Z15 Y20:Z28 Z16 Y30:Z31 Z34:Z35 Z40:Z45 Y47:Z48 Y52:Z52 Z51 Y57:Z62 Y64:Z1013">
    <cfRule type="cellIs" dxfId="227" priority="11619" operator="equal">
      <formula>"NÃO"</formula>
    </cfRule>
    <cfRule type="cellIs" dxfId="226" priority="11620" operator="equal">
      <formula>"SIM"</formula>
    </cfRule>
  </conditionalFormatting>
  <conditionalFormatting sqref="AZ6:AZ1013">
    <cfRule type="expression" dxfId="225" priority="54075">
      <formula>#REF!=1</formula>
    </cfRule>
  </conditionalFormatting>
  <conditionalFormatting sqref="U6:U1013 AY6:AY1013 BE6:BE1013">
    <cfRule type="cellIs" dxfId="224" priority="54059" operator="equal">
      <formula>"ERRO"</formula>
    </cfRule>
  </conditionalFormatting>
  <conditionalFormatting sqref="BQ6:BQ1013">
    <cfRule type="cellIs" dxfId="223" priority="54054" operator="equal">
      <formula>"Produção e Intervalo"</formula>
    </cfRule>
    <cfRule type="cellIs" dxfId="222" priority="54055" operator="equal">
      <formula>"Aderente"</formula>
    </cfRule>
    <cfRule type="cellIs" dxfId="221" priority="54056" operator="equal">
      <formula>"Intervalo"</formula>
    </cfRule>
    <cfRule type="cellIs" dxfId="220" priority="54057" operator="equal">
      <formula>"Produção"</formula>
    </cfRule>
    <cfRule type="cellIs" dxfId="219" priority="54058" operator="equal">
      <formula>"ERRO"</formula>
    </cfRule>
  </conditionalFormatting>
  <conditionalFormatting sqref="BR6:BS1013">
    <cfRule type="cellIs" dxfId="218" priority="54036" operator="equal">
      <formula>"*"</formula>
    </cfRule>
    <cfRule type="cellIs" dxfId="217" priority="54037" operator="greaterThanOrEqual">
      <formula>1</formula>
    </cfRule>
    <cfRule type="cellIs" dxfId="216" priority="54038" operator="lessThan">
      <formula>1</formula>
    </cfRule>
  </conditionalFormatting>
  <conditionalFormatting sqref="Y8:Z13">
    <cfRule type="cellIs" dxfId="215" priority="162" operator="equal">
      <formula>"OPORTUNIDADE"</formula>
    </cfRule>
  </conditionalFormatting>
  <conditionalFormatting sqref="Y8:Z13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17:Z18">
    <cfRule type="cellIs" dxfId="212" priority="159" operator="equal">
      <formula>"OPORTUNIDADE"</formula>
    </cfRule>
  </conditionalFormatting>
  <conditionalFormatting sqref="Y17:Z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BJ8:BJ1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45" operator="equal">
      <formula>"OPORTUNIDADE"</formula>
    </cfRule>
  </conditionalFormatting>
  <conditionalFormatting sqref="Y19:Z19">
    <cfRule type="cellIs" dxfId="208" priority="143" operator="equal">
      <formula>"NÃO"</formula>
    </cfRule>
    <cfRule type="cellIs" dxfId="207" priority="144" operator="equal">
      <formula>"SIM"</formula>
    </cfRule>
  </conditionalFormatting>
  <conditionalFormatting sqref="Z29">
    <cfRule type="cellIs" dxfId="206" priority="142" operator="equal">
      <formula>"OPORTUNIDADE"</formula>
    </cfRule>
  </conditionalFormatting>
  <conditionalFormatting sqref="Z29">
    <cfRule type="cellIs" dxfId="205" priority="140" operator="equal">
      <formula>"NÃO"</formula>
    </cfRule>
    <cfRule type="cellIs" dxfId="204" priority="141" operator="equal">
      <formula>"SIM"</formula>
    </cfRule>
  </conditionalFormatting>
  <conditionalFormatting sqref="BP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33" operator="equal">
      <formula>"OPORTUNIDADE"</formula>
    </cfRule>
  </conditionalFormatting>
  <conditionalFormatting sqref="Y16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BK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16" operator="equal">
      <formula>"OPORTUNIDADE"</formula>
    </cfRule>
  </conditionalFormatting>
  <conditionalFormatting sqref="Z32:Z33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Y32:Y33">
    <cfRule type="cellIs" dxfId="197" priority="113" operator="equal">
      <formula>"OPORTUNIDADE"</formula>
    </cfRule>
  </conditionalFormatting>
  <conditionalFormatting sqref="Y32:Y3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BK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04" operator="equal">
      <formula>"OPORTUNIDADE"</formula>
    </cfRule>
  </conditionalFormatting>
  <conditionalFormatting sqref="Y40:Y46 Y34:Y38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BK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93" operator="equal">
      <formula>"OPORTUNIDADE"</formula>
    </cfRule>
  </conditionalFormatting>
  <conditionalFormatting sqref="Z36:Z3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38:Z39">
    <cfRule type="cellIs" dxfId="188" priority="90" operator="equal">
      <formula>"OPORTUNIDADE"</formula>
    </cfRule>
  </conditionalFormatting>
  <conditionalFormatting sqref="Z38:Z39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46">
    <cfRule type="cellIs" dxfId="185" priority="87" operator="equal">
      <formula>"OPORTUNIDADE"</formula>
    </cfRule>
  </conditionalFormatting>
  <conditionalFormatting sqref="Z4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P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87">
      <iconSet showValue="0">
        <cfvo type="percent" val="0"/>
        <cfvo type="num" val="1"/>
        <cfvo type="num" val="1" gte="0"/>
      </iconSet>
    </cfRule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J6:BJ7 BJ14:BJ19 BJ22:BJ39 BJ41:BJ1013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3 BP33:BP34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BK6:BK7 BK14:BK15 BK30:BK31 BK46:BK1013 BK41 BK33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75" operator="equal">
      <formula>"OPORTUNIDADE"</formula>
    </cfRule>
  </conditionalFormatting>
  <conditionalFormatting sqref="Y29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Y39">
    <cfRule type="cellIs" dxfId="179" priority="72" operator="equal">
      <formula>"OPORTUNIDADE"</formula>
    </cfRule>
  </conditionalFormatting>
  <conditionalFormatting sqref="Y39">
    <cfRule type="cellIs" dxfId="178" priority="70" operator="equal">
      <formula>"NÃO"</formula>
    </cfRule>
    <cfRule type="cellIs" dxfId="177" priority="71" operator="equal">
      <formula>"SIM"</formula>
    </cfRule>
  </conditionalFormatting>
  <conditionalFormatting sqref="BK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2" operator="equal">
      <formula>"OPORTUNIDADE"</formula>
    </cfRule>
  </conditionalFormatting>
  <conditionalFormatting sqref="Z49:Z50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Y49:Y51">
    <cfRule type="cellIs" dxfId="173" priority="56" operator="equal">
      <formula>"OPORTUNIDADE"</formula>
    </cfRule>
  </conditionalFormatting>
  <conditionalFormatting sqref="Y49:Y51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BK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33" operator="equal">
      <formula>"OPORTUNIDADE"</formula>
    </cfRule>
  </conditionalFormatting>
  <conditionalFormatting sqref="Z53">
    <cfRule type="cellIs" dxfId="169" priority="31" operator="equal">
      <formula>"NÃO"</formula>
    </cfRule>
    <cfRule type="cellIs" dxfId="168" priority="32" operator="equal">
      <formula>"SIM"</formula>
    </cfRule>
  </conditionalFormatting>
  <conditionalFormatting sqref="Y53:Y56">
    <cfRule type="cellIs" dxfId="167" priority="30" operator="equal">
      <formula>"OPORTUNIDADE"</formula>
    </cfRule>
  </conditionalFormatting>
  <conditionalFormatting sqref="Y53:Y56">
    <cfRule type="cellIs" dxfId="166" priority="28" operator="equal">
      <formula>"NÃO"</formula>
    </cfRule>
    <cfRule type="cellIs" dxfId="165" priority="29" operator="equal">
      <formula>"SIM"</formula>
    </cfRule>
  </conditionalFormatting>
  <conditionalFormatting sqref="BK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1" operator="equal">
      <formula>"OPORTUNIDADE"</formula>
    </cfRule>
  </conditionalFormatting>
  <conditionalFormatting sqref="Z54:Z55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56">
    <cfRule type="cellIs" dxfId="161" priority="15" operator="equal">
      <formula>"OPORTUNIDADE"</formula>
    </cfRule>
  </conditionalFormatting>
  <conditionalFormatting sqref="Z56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Z63">
    <cfRule type="cellIs" dxfId="158" priority="6" operator="equal">
      <formula>"OPORTUNIDADE"</formula>
    </cfRule>
  </conditionalFormatting>
  <conditionalFormatting sqref="Z63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63">
    <cfRule type="cellIs" dxfId="155" priority="3" operator="equal">
      <formula>"OPORTUNIDADE"</formula>
    </cfRule>
  </conditionalFormatting>
  <conditionalFormatting sqref="Y6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953</v>
      </c>
      <c r="C3" s="208" t="s">
        <v>954</v>
      </c>
      <c r="D3" s="208" t="s">
        <v>955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956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957</v>
      </c>
      <c r="C4" s="166" t="s">
        <v>958</v>
      </c>
      <c r="D4" s="166" t="s">
        <v>959</v>
      </c>
      <c r="E4" s="166" t="s">
        <v>960</v>
      </c>
      <c r="F4" s="166" t="s">
        <v>4</v>
      </c>
      <c r="G4" s="166" t="s">
        <v>961</v>
      </c>
    </row>
    <row r="5" spans="2:7">
      <c r="B5" s="167" t="s">
        <v>962</v>
      </c>
      <c r="C5" s="167">
        <v>257068</v>
      </c>
      <c r="D5" s="167" t="s">
        <v>963</v>
      </c>
      <c r="E5" s="167" t="s">
        <v>964</v>
      </c>
      <c r="F5" s="167" t="s">
        <v>964</v>
      </c>
      <c r="G5" s="168">
        <v>46296</v>
      </c>
    </row>
    <row r="6" spans="2:7">
      <c r="B6" s="167" t="s">
        <v>965</v>
      </c>
      <c r="C6" s="167" t="s">
        <v>384</v>
      </c>
      <c r="D6" s="167" t="s">
        <v>384</v>
      </c>
      <c r="E6" s="167" t="s">
        <v>384</v>
      </c>
      <c r="F6" s="167" t="s">
        <v>966</v>
      </c>
      <c r="G6" s="168" t="s">
        <v>384</v>
      </c>
    </row>
    <row r="7" spans="2:7">
      <c r="B7" s="167" t="s">
        <v>967</v>
      </c>
      <c r="C7" s="167">
        <v>257472</v>
      </c>
      <c r="D7" s="167" t="s">
        <v>968</v>
      </c>
      <c r="E7" s="167" t="s">
        <v>969</v>
      </c>
      <c r="F7" s="167" t="s">
        <v>969</v>
      </c>
      <c r="G7" s="168">
        <v>45992</v>
      </c>
    </row>
    <row r="8" spans="2:7">
      <c r="B8" s="167" t="s">
        <v>970</v>
      </c>
      <c r="C8" s="167">
        <v>260307</v>
      </c>
      <c r="D8" s="167" t="s">
        <v>971</v>
      </c>
      <c r="E8" s="167" t="s">
        <v>972</v>
      </c>
      <c r="F8" s="167" t="s">
        <v>969</v>
      </c>
      <c r="G8" s="168">
        <v>46082</v>
      </c>
    </row>
    <row r="9" spans="2:7">
      <c r="B9" s="167" t="s">
        <v>973</v>
      </c>
      <c r="C9" s="167">
        <v>333033</v>
      </c>
      <c r="D9" s="167" t="s">
        <v>974</v>
      </c>
      <c r="E9" s="167" t="s">
        <v>966</v>
      </c>
      <c r="F9" s="167" t="s">
        <v>975</v>
      </c>
      <c r="G9" s="167" t="s">
        <v>384</v>
      </c>
    </row>
    <row r="10" spans="2:7">
      <c r="B10" s="167" t="s">
        <v>976</v>
      </c>
      <c r="C10" s="167"/>
      <c r="D10" s="167"/>
      <c r="E10" s="167" t="s">
        <v>966</v>
      </c>
      <c r="F10" s="167" t="s">
        <v>975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977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978</v>
      </c>
      <c r="E3" s="169" t="s">
        <v>979</v>
      </c>
      <c r="F3" s="169" t="s">
        <v>980</v>
      </c>
      <c r="G3" s="169" t="s">
        <v>981</v>
      </c>
      <c r="H3" s="169" t="s">
        <v>982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983</v>
      </c>
      <c r="C1" s="25" t="s">
        <v>831</v>
      </c>
      <c r="E1" s="25" t="s">
        <v>984</v>
      </c>
      <c r="G1" s="25" t="s">
        <v>985</v>
      </c>
      <c r="H1" s="27"/>
      <c r="I1" s="25" t="s">
        <v>986</v>
      </c>
      <c r="J1" s="27"/>
      <c r="K1" s="25" t="s">
        <v>987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991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996</v>
      </c>
      <c r="B13" s="4" t="s">
        <v>997</v>
      </c>
      <c r="C13" s="4" t="s">
        <v>998</v>
      </c>
      <c r="D13" s="4" t="s">
        <v>999</v>
      </c>
      <c r="E13" s="4" t="s">
        <v>1000</v>
      </c>
      <c r="F13" s="4" t="s">
        <v>1001</v>
      </c>
      <c r="G13" s="4" t="s">
        <v>1002</v>
      </c>
      <c r="H13" s="4" t="s">
        <v>833</v>
      </c>
      <c r="I13" s="4" t="s">
        <v>1003</v>
      </c>
      <c r="J13" s="4" t="s">
        <v>910</v>
      </c>
      <c r="K13" s="4" t="s">
        <v>854</v>
      </c>
      <c r="L13" s="4" t="s">
        <v>878</v>
      </c>
      <c r="M13" s="4" t="s">
        <v>1004</v>
      </c>
      <c r="N13" s="4" t="s">
        <v>1005</v>
      </c>
      <c r="O13" s="4" t="s">
        <v>1006</v>
      </c>
      <c r="P13" s="4" t="s">
        <v>827</v>
      </c>
      <c r="Q13" s="4" t="s">
        <v>1007</v>
      </c>
      <c r="R13" s="4" t="s">
        <v>1008</v>
      </c>
      <c r="S13" s="4" t="s">
        <v>1009</v>
      </c>
      <c r="T13" s="4" t="s">
        <v>1010</v>
      </c>
      <c r="U13" s="4" t="s">
        <v>1011</v>
      </c>
      <c r="V13" s="32" t="s">
        <v>1012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1013</v>
      </c>
      <c r="B14" s="34" t="s">
        <v>1014</v>
      </c>
      <c r="C14" s="34" t="s">
        <v>1015</v>
      </c>
      <c r="D14" s="34" t="s">
        <v>1016</v>
      </c>
      <c r="E14" s="34" t="s">
        <v>1016</v>
      </c>
      <c r="F14" s="34" t="s">
        <v>1017</v>
      </c>
      <c r="G14" s="34" t="s">
        <v>1017</v>
      </c>
      <c r="H14" s="34" t="s">
        <v>834</v>
      </c>
      <c r="I14" s="34" t="s">
        <v>1018</v>
      </c>
      <c r="J14" s="34" t="s">
        <v>911</v>
      </c>
      <c r="K14" s="34" t="s">
        <v>1019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1020</v>
      </c>
      <c r="R14" s="34" t="s">
        <v>1021</v>
      </c>
      <c r="S14" s="34" t="s">
        <v>1016</v>
      </c>
      <c r="T14" s="34" t="s">
        <v>1016</v>
      </c>
      <c r="U14" s="34" t="s">
        <v>1011</v>
      </c>
      <c r="V14" s="35" t="s">
        <v>1012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1022</v>
      </c>
      <c r="B15" s="34" t="s">
        <v>1023</v>
      </c>
      <c r="C15" s="34" t="str">
        <f>""</f>
        <v/>
      </c>
      <c r="D15" s="34"/>
      <c r="E15" s="34"/>
      <c r="F15" s="34"/>
      <c r="G15" s="34" t="s">
        <v>1024</v>
      </c>
      <c r="H15" s="34" t="s">
        <v>873</v>
      </c>
      <c r="I15" s="34" t="s">
        <v>1025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1002</v>
      </c>
      <c r="R15" s="34" t="s">
        <v>1026</v>
      </c>
      <c r="S15" s="34" t="s">
        <v>1027</v>
      </c>
      <c r="T15" s="34" t="s">
        <v>1027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1028</v>
      </c>
      <c r="L16" s="34"/>
      <c r="M16" s="34"/>
      <c r="N16" s="34"/>
      <c r="O16" s="34"/>
      <c r="P16" s="34"/>
      <c r="Q16" s="34"/>
      <c r="R16" s="34" t="s">
        <v>1029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1030</v>
      </c>
      <c r="B28" s="30" t="s">
        <v>1031</v>
      </c>
      <c r="C28" s="30" t="s">
        <v>1032</v>
      </c>
      <c r="D28" s="30" t="s">
        <v>1033</v>
      </c>
      <c r="E28" s="30" t="s">
        <v>1034</v>
      </c>
      <c r="F28" s="30" t="s">
        <v>1035</v>
      </c>
      <c r="G28" s="30" t="s">
        <v>1036</v>
      </c>
      <c r="H28" s="30" t="s">
        <v>1037</v>
      </c>
      <c r="I28" s="30" t="s">
        <v>1038</v>
      </c>
      <c r="J28" s="30" t="s">
        <v>1039</v>
      </c>
      <c r="K28" s="30" t="s">
        <v>1040</v>
      </c>
      <c r="L28" s="30" t="s">
        <v>1041</v>
      </c>
      <c r="M28" s="30" t="s">
        <v>1042</v>
      </c>
      <c r="N28" s="30" t="s">
        <v>1043</v>
      </c>
      <c r="O28" s="30" t="s">
        <v>1044</v>
      </c>
      <c r="P28" s="30" t="s">
        <v>1045</v>
      </c>
      <c r="Q28" s="30" t="s">
        <v>1046</v>
      </c>
      <c r="R28" s="30" t="s">
        <v>1047</v>
      </c>
      <c r="S28" s="30" t="s">
        <v>1048</v>
      </c>
      <c r="T28" s="30" t="s">
        <v>1049</v>
      </c>
      <c r="U28" s="30" t="s">
        <v>1050</v>
      </c>
      <c r="V28" s="30" t="s">
        <v>1051</v>
      </c>
      <c r="W28" s="30" t="s">
        <v>1052</v>
      </c>
      <c r="X28" s="30" t="s">
        <v>1053</v>
      </c>
      <c r="Y28" s="30" t="s">
        <v>1054</v>
      </c>
      <c r="Z28" s="30" t="s">
        <v>1055</v>
      </c>
      <c r="AA28" s="30" t="s">
        <v>1056</v>
      </c>
      <c r="AB28" s="30" t="s">
        <v>1057</v>
      </c>
      <c r="AC28" s="30" t="s">
        <v>1058</v>
      </c>
      <c r="AD28" s="30" t="s">
        <v>1059</v>
      </c>
      <c r="AE28" s="30" t="s">
        <v>1060</v>
      </c>
      <c r="AF28" s="30" t="s">
        <v>1061</v>
      </c>
      <c r="AG28" s="30" t="s">
        <v>1062</v>
      </c>
      <c r="AH28" s="30" t="s">
        <v>1063</v>
      </c>
      <c r="AI28" s="30" t="s">
        <v>1064</v>
      </c>
      <c r="AJ28" s="30" t="s">
        <v>1065</v>
      </c>
      <c r="AK28" s="30" t="s">
        <v>1066</v>
      </c>
      <c r="AL28" s="30" t="s">
        <v>1067</v>
      </c>
      <c r="AM28" s="30" t="s">
        <v>1068</v>
      </c>
      <c r="AN28" s="36" t="s">
        <v>1069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1070</v>
      </c>
      <c r="B29" s="34" t="s">
        <v>1071</v>
      </c>
      <c r="C29" s="34" t="s">
        <v>1072</v>
      </c>
      <c r="D29" s="34" t="s">
        <v>1017</v>
      </c>
      <c r="E29" s="34" t="s">
        <v>1023</v>
      </c>
      <c r="F29" s="34" t="s">
        <v>1073</v>
      </c>
      <c r="G29" s="34" t="s">
        <v>1074</v>
      </c>
      <c r="H29" s="34" t="s">
        <v>1075</v>
      </c>
      <c r="I29" s="34" t="s">
        <v>880</v>
      </c>
      <c r="J29" s="34" t="s">
        <v>1076</v>
      </c>
      <c r="K29" s="34" t="s">
        <v>1076</v>
      </c>
      <c r="L29" s="34" t="s">
        <v>1077</v>
      </c>
      <c r="M29" s="34" t="s">
        <v>930</v>
      </c>
      <c r="N29" s="34" t="s">
        <v>1078</v>
      </c>
      <c r="O29" s="34" t="s">
        <v>1079</v>
      </c>
      <c r="P29" s="34" t="s">
        <v>1080</v>
      </c>
      <c r="Q29" s="34" t="s">
        <v>1081</v>
      </c>
      <c r="R29" s="34" t="s">
        <v>1082</v>
      </c>
      <c r="S29" s="34" t="s">
        <v>1083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1085</v>
      </c>
      <c r="AD29" s="34" t="s">
        <v>1086</v>
      </c>
      <c r="AE29" s="34" t="s">
        <v>1087</v>
      </c>
      <c r="AF29" s="34" t="s">
        <v>1026</v>
      </c>
      <c r="AG29" s="34" t="s">
        <v>1029</v>
      </c>
      <c r="AH29" s="34" t="s">
        <v>1088</v>
      </c>
      <c r="AI29" s="34" t="s">
        <v>1089</v>
      </c>
      <c r="AJ29" s="34" t="s">
        <v>1076</v>
      </c>
      <c r="AK29" s="34" t="s">
        <v>1089</v>
      </c>
      <c r="AL29" s="34" t="s">
        <v>1076</v>
      </c>
      <c r="AM29" s="34" t="s">
        <v>1011</v>
      </c>
      <c r="AN29" s="35" t="s">
        <v>1012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1070</v>
      </c>
      <c r="B30" s="34"/>
      <c r="C30" s="34"/>
      <c r="D30" s="34" t="s">
        <v>1024</v>
      </c>
      <c r="E30" s="34"/>
      <c r="F30" s="34" t="s">
        <v>1090</v>
      </c>
      <c r="G30" s="34" t="s">
        <v>1091</v>
      </c>
      <c r="H30" s="34" t="s">
        <v>1092</v>
      </c>
      <c r="I30" s="34" t="s">
        <v>1093</v>
      </c>
      <c r="J30" s="34"/>
      <c r="K30" s="34"/>
      <c r="L30" s="34" t="s">
        <v>1094</v>
      </c>
      <c r="M30" s="34" t="s">
        <v>874</v>
      </c>
      <c r="N30" s="34" t="s">
        <v>880</v>
      </c>
      <c r="O30" s="34" t="s">
        <v>1095</v>
      </c>
      <c r="P30" s="34" t="s">
        <v>1096</v>
      </c>
      <c r="Q30" s="34" t="s">
        <v>856</v>
      </c>
      <c r="R30" s="34"/>
      <c r="S30" s="34" t="s">
        <v>1081</v>
      </c>
      <c r="T30" s="34" t="s">
        <v>1097</v>
      </c>
      <c r="U30" s="34" t="s">
        <v>880</v>
      </c>
      <c r="V30" s="34" t="s">
        <v>1097</v>
      </c>
      <c r="W30" s="34" t="s">
        <v>880</v>
      </c>
      <c r="X30" s="34" t="s">
        <v>1097</v>
      </c>
      <c r="Y30" s="34" t="s">
        <v>880</v>
      </c>
      <c r="Z30" s="34" t="s">
        <v>1097</v>
      </c>
      <c r="AA30" s="34" t="s">
        <v>880</v>
      </c>
      <c r="AB30" s="34"/>
      <c r="AC30" s="34"/>
      <c r="AD30" s="34"/>
      <c r="AE30" s="34" t="s">
        <v>1098</v>
      </c>
      <c r="AF30" s="34"/>
      <c r="AG30" s="34"/>
      <c r="AH30" s="34"/>
      <c r="AI30" s="34" t="s">
        <v>1099</v>
      </c>
      <c r="AJ30" s="34" t="s">
        <v>1100</v>
      </c>
      <c r="AK30" s="34" t="s">
        <v>1099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1101</v>
      </c>
      <c r="E31" s="34"/>
      <c r="F31" s="34"/>
      <c r="G31" s="34"/>
      <c r="H31" s="34"/>
      <c r="I31" s="34"/>
      <c r="J31" s="34"/>
      <c r="K31" s="34"/>
      <c r="L31" s="34" t="s">
        <v>1102</v>
      </c>
      <c r="M31" s="34" t="s">
        <v>1103</v>
      </c>
      <c r="N31" s="34" t="s">
        <v>923</v>
      </c>
      <c r="O31" s="34" t="s">
        <v>1104</v>
      </c>
      <c r="P31" s="34" t="s">
        <v>912</v>
      </c>
      <c r="Q31" s="34" t="s">
        <v>1105</v>
      </c>
      <c r="R31" s="34"/>
      <c r="S31" s="34" t="s">
        <v>856</v>
      </c>
      <c r="T31" s="34"/>
      <c r="U31" s="34" t="s">
        <v>1106</v>
      </c>
      <c r="V31" s="34"/>
      <c r="W31" s="34" t="s">
        <v>1106</v>
      </c>
      <c r="X31" s="34"/>
      <c r="Y31" s="34" t="s">
        <v>1106</v>
      </c>
      <c r="Z31" s="34"/>
      <c r="AA31" s="34" t="s">
        <v>1106</v>
      </c>
      <c r="AB31" s="34"/>
      <c r="AC31" s="34"/>
      <c r="AD31" s="34"/>
      <c r="AE31" s="34" t="s">
        <v>1107</v>
      </c>
      <c r="AF31" s="34"/>
      <c r="AG31" s="34"/>
      <c r="AH31" s="34"/>
      <c r="AI31" s="34" t="s">
        <v>1108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1110</v>
      </c>
      <c r="Q32" s="34" t="s">
        <v>1111</v>
      </c>
      <c r="R32" s="34"/>
      <c r="S32" s="34" t="s">
        <v>1105</v>
      </c>
      <c r="T32" s="34"/>
      <c r="U32" s="34" t="s">
        <v>1112</v>
      </c>
      <c r="V32" s="34"/>
      <c r="W32" s="34" t="s">
        <v>1112</v>
      </c>
      <c r="X32" s="34"/>
      <c r="Y32" s="34" t="s">
        <v>1112</v>
      </c>
      <c r="Z32" s="34"/>
      <c r="AA32" s="34" t="s">
        <v>1112</v>
      </c>
      <c r="AB32" s="34"/>
      <c r="AC32" s="34"/>
      <c r="AD32" s="34"/>
      <c r="AE32" s="34"/>
      <c r="AF32" s="34"/>
      <c r="AG32" s="34"/>
      <c r="AH32" s="34"/>
      <c r="AI32" s="34" t="s">
        <v>1102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1113</v>
      </c>
      <c r="E33" s="34"/>
      <c r="F33" s="34"/>
      <c r="G33" s="34"/>
      <c r="H33" s="34"/>
      <c r="I33" s="34"/>
      <c r="J33" s="34"/>
      <c r="K33" s="34"/>
      <c r="L33" s="34" t="s">
        <v>1114</v>
      </c>
      <c r="M33" s="34"/>
      <c r="N33" s="34"/>
      <c r="O33" s="34"/>
      <c r="P33" s="34"/>
      <c r="Q33" s="34" t="s">
        <v>925</v>
      </c>
      <c r="R33" s="34"/>
      <c r="S33" s="34" t="s">
        <v>1111</v>
      </c>
      <c r="T33" s="34"/>
      <c r="U33" s="34" t="s">
        <v>1115</v>
      </c>
      <c r="V33" s="34"/>
      <c r="W33" s="34" t="s">
        <v>1115</v>
      </c>
      <c r="X33" s="34"/>
      <c r="Y33" s="34" t="s">
        <v>1115</v>
      </c>
      <c r="Z33" s="34"/>
      <c r="AA33" s="34" t="s">
        <v>1115</v>
      </c>
      <c r="AB33" s="34"/>
      <c r="AC33" s="34"/>
      <c r="AD33" s="34"/>
      <c r="AE33" s="34"/>
      <c r="AF33" s="34"/>
      <c r="AG33" s="34"/>
      <c r="AH33" s="34"/>
      <c r="AI33" s="34" t="s">
        <v>1114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1116</v>
      </c>
      <c r="M34" s="34"/>
      <c r="N34" s="34"/>
      <c r="O34" s="34"/>
      <c r="P34" s="34"/>
      <c r="Q34" s="34" t="s">
        <v>1117</v>
      </c>
      <c r="R34" s="34"/>
      <c r="S34" s="34" t="s">
        <v>925</v>
      </c>
      <c r="T34" s="34"/>
      <c r="U34" s="34" t="s">
        <v>1118</v>
      </c>
      <c r="V34" s="34"/>
      <c r="W34" s="34" t="s">
        <v>1118</v>
      </c>
      <c r="X34" s="34"/>
      <c r="Y34" s="34" t="s">
        <v>1118</v>
      </c>
      <c r="Z34" s="34"/>
      <c r="AA34" s="34" t="s">
        <v>1118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1119</v>
      </c>
      <c r="M35" s="34"/>
      <c r="N35" s="34"/>
      <c r="O35" s="34"/>
      <c r="P35" s="34"/>
      <c r="Q35" s="34" t="s">
        <v>1120</v>
      </c>
      <c r="R35" s="34"/>
      <c r="S35" s="34" t="s">
        <v>1117</v>
      </c>
      <c r="T35" s="34"/>
      <c r="U35" s="34" t="s">
        <v>1121</v>
      </c>
      <c r="V35" s="34"/>
      <c r="W35" s="34" t="s">
        <v>1121</v>
      </c>
      <c r="X35" s="34"/>
      <c r="Y35" s="34" t="s">
        <v>1121</v>
      </c>
      <c r="Z35" s="34"/>
      <c r="AA35" s="34" t="s">
        <v>1121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1122</v>
      </c>
      <c r="R36" s="34"/>
      <c r="S36" s="34" t="s">
        <v>1120</v>
      </c>
      <c r="T36" s="34"/>
      <c r="U36" s="34" t="s">
        <v>1123</v>
      </c>
      <c r="V36" s="34"/>
      <c r="W36" s="34" t="s">
        <v>1123</v>
      </c>
      <c r="X36" s="34"/>
      <c r="Y36" s="34" t="s">
        <v>1123</v>
      </c>
      <c r="Z36" s="34"/>
      <c r="AA36" s="34" t="s">
        <v>1123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1124</v>
      </c>
      <c r="R37" s="34"/>
      <c r="S37" s="34" t="s">
        <v>1122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1125</v>
      </c>
      <c r="R38" s="34"/>
      <c r="S38" s="34" t="s">
        <v>1124</v>
      </c>
      <c r="T38" s="34"/>
      <c r="U38" s="34" t="s">
        <v>1126</v>
      </c>
      <c r="V38" s="34"/>
      <c r="W38" s="34" t="s">
        <v>1126</v>
      </c>
      <c r="X38" s="34"/>
      <c r="Y38" s="34" t="s">
        <v>1126</v>
      </c>
      <c r="Z38" s="34"/>
      <c r="AA38" s="34" t="s">
        <v>1126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1127</v>
      </c>
      <c r="R39" s="37"/>
      <c r="S39" s="37" t="s">
        <v>1125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1129</v>
      </c>
      <c r="V1" s="248"/>
      <c r="W1" s="248"/>
    </row>
    <row r="2" spans="1:23" ht="15" customHeight="1">
      <c r="A2" s="90" t="s">
        <v>1130</v>
      </c>
      <c r="B2" s="90" t="s">
        <v>1131</v>
      </c>
      <c r="C2" s="90" t="s">
        <v>380</v>
      </c>
      <c r="D2" s="91" t="s">
        <v>770</v>
      </c>
      <c r="E2" s="91" t="s">
        <v>4</v>
      </c>
      <c r="F2" s="91" t="s">
        <v>1132</v>
      </c>
      <c r="G2" s="91" t="s">
        <v>1027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1133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Oportunidade</v>
      </c>
      <c r="C46" s="150" t="str">
        <f>IF(SP_NORTE!Z51="","*",SP_NORTE!Z51)</f>
        <v>*</v>
      </c>
      <c r="D46" s="142" t="str">
        <f>IF(SP_NORTE!S51="","*",SP_NORTE!S51)</f>
        <v>SP NORTE</v>
      </c>
      <c r="E46" s="142" t="str">
        <f>IF(SP_NORTE!T51="","*",SP_NORTE!T51)</f>
        <v>TMI-ZEB</v>
      </c>
      <c r="F46" s="149">
        <f>IF(SP_NORTE!B51="","*",SP_NORTE!B51)</f>
        <v>46085</v>
      </c>
      <c r="G46" s="149" t="str">
        <f>IF(SP_NORTE!D51="","*",SP_NORTE!D51)</f>
        <v>V97</v>
      </c>
      <c r="H46" s="149" t="str">
        <f>IF(SP_NORTE!F51="","*",SP_NORTE!F51)</f>
        <v>DETECÇÃO - ULTRASSOM - SPERRY</v>
      </c>
      <c r="I46" s="149" t="str">
        <f>IF(SP_NORTE!H51="","*",SP_NORTE!H51)</f>
        <v>ZFN</v>
      </c>
      <c r="J46" s="149" t="str">
        <f>IF(SP_NORTE!I51="","*",SP_NORTE!I51)</f>
        <v>ZVP</v>
      </c>
      <c r="K46" s="142" t="str">
        <f>IF(SP_NORTE!M51="","*",SP_NORTE!M51)</f>
        <v>ZFN-ZVP</v>
      </c>
      <c r="L46" s="142" t="str">
        <f>IF(SP_NORTE!N51="","*",SP_NORTE!N51)</f>
        <v>ZFNZVP</v>
      </c>
      <c r="M46" s="143">
        <f>IF(SP_NORTE!J51="","*",SP_NORTE!J51)</f>
        <v>73</v>
      </c>
      <c r="N46" s="148">
        <f>IF(SP_NORTE!K51="","*",SP_NORTE!K51)</f>
        <v>339</v>
      </c>
      <c r="O46" s="148">
        <f>IF(SP_NORTE!L51="","*",SP_NORTE!L51)</f>
        <v>306</v>
      </c>
      <c r="P46" s="147">
        <f>IF(SP_NORTE!O51="","*",SP_NORTE!O51)</f>
        <v>0.35416666666666669</v>
      </c>
      <c r="Q46" s="147">
        <f>IF(SP_NORTE!P51="","*",SP_NORTE!P51)</f>
        <v>4.1666666666666664E-2</v>
      </c>
      <c r="R46" s="149" t="str">
        <f>IF(SP_NORTE!Q51="","*",CONCATENATE(SP_NORTE!Q51," ",SP_NORTE!R51))</f>
        <v>30 KM</v>
      </c>
      <c r="S46" s="149" t="str">
        <f>IF(SP_NORTE!V51="","*",SP_NORTE!V51)</f>
        <v xml:space="preserve">Vieira </v>
      </c>
      <c r="T46" s="149" t="str">
        <f>IF(SP_NORTE!W51="","*",SP_NORTE!W51)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Oportunidade</v>
      </c>
      <c r="C47" s="150" t="str">
        <f>IF(SP_NORTE!Z52="","*",SP_NORTE!Z52)</f>
        <v>*</v>
      </c>
      <c r="D47" s="142" t="str">
        <f>IF(SP_NORTE!S52="","*",SP_NORTE!S52)</f>
        <v>SP NORTE</v>
      </c>
      <c r="E47" s="142" t="str">
        <f>IF(SP_NORTE!T52="","*",SP_NORTE!T52)</f>
        <v>TMI-ZEB</v>
      </c>
      <c r="F47" s="149">
        <f>IF(SP_NORTE!B52="","*",SP_NORTE!B52)</f>
        <v>46085</v>
      </c>
      <c r="G47" s="149" t="str">
        <f>IF(SP_NORTE!D52="","*",SP_NORTE!D52)</f>
        <v>JOSUEL (TP-697)</v>
      </c>
      <c r="H47" s="149" t="str">
        <f>IF(SP_NORTE!F52="","*",SP_NORTE!F52)</f>
        <v>PDM - SOLDA</v>
      </c>
      <c r="I47" s="149" t="str">
        <f>IF(SP_NORTE!H52="","*",SP_NORTE!H52)</f>
        <v>-</v>
      </c>
      <c r="J47" s="149" t="str">
        <f>IF(SP_NORTE!I52="","*",SP_NORTE!I52)</f>
        <v>-</v>
      </c>
      <c r="K47" s="142" t="str">
        <f>IF(SP_NORTE!M52="","*",SP_NORTE!M52)</f>
        <v>ZVP-ZGI</v>
      </c>
      <c r="L47" s="142" t="str">
        <f>IF(SP_NORTE!N52="","*",SP_NORTE!N52)</f>
        <v>312ZGI</v>
      </c>
      <c r="M47" s="143">
        <f>IF(SP_NORTE!J52="","*",SP_NORTE!J52)</f>
        <v>73</v>
      </c>
      <c r="N47" s="148">
        <f>IF(SP_NORTE!K52="","*",SP_NORTE!K52)</f>
        <v>313.2</v>
      </c>
      <c r="O47" s="148" t="str">
        <f>IF(SP_NORTE!L52="","*",SP_NORTE!L52)</f>
        <v>-</v>
      </c>
      <c r="P47" s="147">
        <f>IF(SP_NORTE!O52="","*",SP_NORTE!O52)</f>
        <v>0.39583333333333331</v>
      </c>
      <c r="Q47" s="147">
        <f>IF(SP_NORTE!P52="","*",SP_NORTE!P52)</f>
        <v>6.25E-2</v>
      </c>
      <c r="R47" s="149" t="str">
        <f>IF(SP_NORTE!Q52="","*",CONCATENATE(SP_NORTE!Q52," ",SP_NORTE!R52))</f>
        <v>1 Nº DE SOLDA</v>
      </c>
      <c r="S47" s="149" t="str">
        <f>IF(SP_NORTE!V52="","*",SP_NORTE!V52)</f>
        <v>Ronaldo</v>
      </c>
      <c r="T47" s="149" t="str">
        <f>IF(SP_NORTE!W52="","*",SP_NORTE!W52)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Contrato</v>
      </c>
      <c r="C48" s="150" t="str">
        <f>IF(SP_NORTE!Z53="","*",SP_NORTE!Z53)</f>
        <v>*</v>
      </c>
      <c r="D48" s="142" t="str">
        <f>IF(SP_NORTE!S53="","*",SP_NORTE!S53)</f>
        <v>SP NORTE</v>
      </c>
      <c r="E48" s="142" t="str">
        <f>IF(SP_NORTE!T53="","*",SP_NORTE!T53)</f>
        <v>TMI-ZEB</v>
      </c>
      <c r="F48" s="149">
        <f>IF(SP_NORTE!B53="","*",SP_NORTE!B53)</f>
        <v>46085</v>
      </c>
      <c r="G48" s="149" t="str">
        <f>IF(SP_NORTE!D53="","*",SP_NORTE!D53)</f>
        <v>V88</v>
      </c>
      <c r="H48" s="149" t="str">
        <f>IF(SP_NORTE!F53="","*",SP_NORTE!F53)</f>
        <v>MECANIZAÇÃO - SOCADORA</v>
      </c>
      <c r="I48" s="149" t="str">
        <f>IF(SP_NORTE!H53="","*",SP_NORTE!H53)</f>
        <v>ZDP2</v>
      </c>
      <c r="J48" s="149" t="str">
        <f>IF(SP_NORTE!I53="","*",SP_NORTE!I53)</f>
        <v>ZDP</v>
      </c>
      <c r="K48" s="142" t="str">
        <f>IF(SP_NORTE!M53="","*",SP_NORTE!M53)</f>
        <v>ZVP-ZGI</v>
      </c>
      <c r="L48" s="142" t="str">
        <f>IF(SP_NORTE!N53="","*",SP_NORTE!N53)</f>
        <v>ZVP312</v>
      </c>
      <c r="M48" s="143">
        <f>IF(SP_NORTE!J53="","*",SP_NORTE!J53)</f>
        <v>73</v>
      </c>
      <c r="N48" s="148">
        <f>IF(SP_NORTE!K53="","*",SP_NORTE!K53)</f>
        <v>309</v>
      </c>
      <c r="O48" s="148">
        <f>IF(SP_NORTE!L53="","*",SP_NORTE!L53)</f>
        <v>307</v>
      </c>
      <c r="P48" s="147">
        <f>IF(SP_NORTE!O53="","*",SP_NORTE!O53)</f>
        <v>0.35416666666666669</v>
      </c>
      <c r="Q48" s="147">
        <f>IF(SP_NORTE!P53="","*",SP_NORTE!P53)</f>
        <v>8.3333333333333329E-2</v>
      </c>
      <c r="R48" s="149" t="str">
        <f>IF(SP_NORTE!Q53="","*",CONCATENATE(SP_NORTE!Q53," ",SP_NORTE!R53))</f>
        <v>1020 M</v>
      </c>
      <c r="S48" s="149" t="str">
        <f>IF(SP_NORTE!V53="","*",SP_NORTE!V53)</f>
        <v>Antonioni</v>
      </c>
      <c r="T48" s="149" t="str">
        <f>IF(SP_NORTE!W53="","*",SP_NORTE!W53)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IF(SP_NORTE!Y57="","*",SP_NORTE!Y57)</f>
        <v>*</v>
      </c>
      <c r="B49" s="150" t="str">
        <f>IF(SP_NORTE!X57="","*",SP_NORTE!X57)</f>
        <v>Oportunidade</v>
      </c>
      <c r="C49" s="150" t="str">
        <f>IF(SP_NORTE!Z57="","*",SP_NORTE!Z57)</f>
        <v>*</v>
      </c>
      <c r="D49" s="142" t="str">
        <f>IF(SP_NORTE!S57="","*",SP_NORTE!S57)</f>
        <v>SP NORTE</v>
      </c>
      <c r="E49" s="142" t="str">
        <f>IF(SP_NORTE!T57="","*",SP_NORTE!T57)</f>
        <v>ZEB-ZCZ</v>
      </c>
      <c r="F49" s="149">
        <f>IF(SP_NORTE!B57="","*",SP_NORTE!B57)</f>
        <v>46085</v>
      </c>
      <c r="G49" s="149" t="str">
        <f>IF(SP_NORTE!D57="","*",SP_NORTE!D57)</f>
        <v>PEDRO (TP-696)</v>
      </c>
      <c r="H49" s="149" t="str">
        <f>IF(SP_NORTE!F57="","*",SP_NORTE!F57)</f>
        <v>PDM - SOLDA</v>
      </c>
      <c r="I49" s="149" t="str">
        <f>IF(SP_NORTE!H57="","*",SP_NORTE!H57)</f>
        <v>-</v>
      </c>
      <c r="J49" s="149" t="str">
        <f>IF(SP_NORTE!I57="","*",SP_NORTE!I57)</f>
        <v>-</v>
      </c>
      <c r="K49" s="142" t="str">
        <f>IF(SP_NORTE!M57="","*",SP_NORTE!M57)</f>
        <v>ZUC-ZCG</v>
      </c>
      <c r="L49" s="142" t="str">
        <f>IF(SP_NORTE!N57="","*",SP_NORTE!N57)</f>
        <v>ZUC173</v>
      </c>
      <c r="M49" s="143">
        <f>IF(SP_NORTE!J57="","*",SP_NORTE!J57)</f>
        <v>73</v>
      </c>
      <c r="N49" s="148">
        <f>IF(SP_NORTE!K57="","*",SP_NORTE!K57)</f>
        <v>169.6</v>
      </c>
      <c r="O49" s="148" t="str">
        <f>IF(SP_NORTE!L57="","*",SP_NORTE!L57)</f>
        <v>-</v>
      </c>
      <c r="P49" s="147">
        <f>IF(SP_NORTE!O57="","*",SP_NORTE!O57)</f>
        <v>0.39583333333333331</v>
      </c>
      <c r="Q49" s="147">
        <f>IF(SP_NORTE!P57="","*",SP_NORTE!P57)</f>
        <v>6.25E-2</v>
      </c>
      <c r="R49" s="149" t="str">
        <f>IF(SP_NORTE!Q57="","*",CONCATENATE(SP_NORTE!Q57," ",SP_NORTE!R57))</f>
        <v>1 Nº DE SOLDA</v>
      </c>
      <c r="S49" s="149" t="str">
        <f>IF(SP_NORTE!V57="","*",SP_NORTE!V57)</f>
        <v>nelson</v>
      </c>
      <c r="T49" s="149" t="str">
        <f>IF(SP_NORTE!W57="","*",SP_NORTE!W57)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IF(SP_NORTE!Y59="","*",SP_NORTE!Y59)</f>
        <v>*</v>
      </c>
      <c r="B50" s="150" t="str">
        <f>IF(SP_NORTE!X59="","*",SP_NORTE!X59)</f>
        <v>Oportunidade</v>
      </c>
      <c r="C50" s="150" t="str">
        <f>IF(SP_NORTE!Z59="","*",SP_NORTE!Z59)</f>
        <v>*</v>
      </c>
      <c r="D50" s="142" t="str">
        <f>IF(SP_NORTE!S59="","*",SP_NORTE!S59)</f>
        <v>SP NORTE</v>
      </c>
      <c r="E50" s="142" t="str">
        <f>IF(SP_NORTE!T59="","*",SP_NORTE!T59)</f>
        <v>ZCZ-ZTI</v>
      </c>
      <c r="F50" s="149">
        <f>IF(SP_NORTE!B59="","*",SP_NORTE!B59)</f>
        <v>46085</v>
      </c>
      <c r="G50" s="149" t="str">
        <f>IF(SP_NORTE!D59="","*",SP_NORTE!D59)</f>
        <v>V87</v>
      </c>
      <c r="H50" s="149" t="str">
        <f>IF(SP_NORTE!F59="","*",SP_NORTE!F59)</f>
        <v>MECANIZAÇÃO - SOCADORA</v>
      </c>
      <c r="I50" s="149" t="str">
        <f>IF(SP_NORTE!H59="","*",SP_NORTE!H59)</f>
        <v>ZMA2</v>
      </c>
      <c r="J50" s="149" t="str">
        <f>IF(SP_NORTE!I59="","*",SP_NORTE!I59)</f>
        <v>ZRX</v>
      </c>
      <c r="K50" s="142" t="str">
        <f>IF(SP_NORTE!M59="","*",SP_NORTE!M59)</f>
        <v>ZMA-ZRX</v>
      </c>
      <c r="L50" s="142" t="str">
        <f>IF(SP_NORTE!N59="","*",SP_NORTE!N59)</f>
        <v>ZMA-ZRX</v>
      </c>
      <c r="M50" s="143">
        <f>IF(SP_NORTE!J59="","*",SP_NORTE!J59)</f>
        <v>73</v>
      </c>
      <c r="N50" s="148">
        <f>IF(SP_NORTE!K59="","*",SP_NORTE!K59)</f>
        <v>42</v>
      </c>
      <c r="O50" s="148" t="str">
        <f>IF(SP_NORTE!L59="","*",SP_NORTE!L59)</f>
        <v>-</v>
      </c>
      <c r="P50" s="147">
        <f>IF(SP_NORTE!O59="","*",SP_NORTE!O59)</f>
        <v>0.41666666666666669</v>
      </c>
      <c r="Q50" s="147">
        <f>IF(SP_NORTE!P59="","*",SP_NORTE!P59)</f>
        <v>4.1666666666666664E-2</v>
      </c>
      <c r="R50" s="149" t="str">
        <f>IF(SP_NORTE!Q59="","*",CONCATENATE(SP_NORTE!Q59," ",SP_NORTE!R59))</f>
        <v>1 M</v>
      </c>
      <c r="S50" s="149" t="str">
        <f>IF(SP_NORTE!V59="","*",SP_NORTE!V59)</f>
        <v>Antonioni</v>
      </c>
      <c r="T50" s="149" t="str">
        <f>IF(SP_NORTE!W59="","*",SP_NORTE!W59)</f>
        <v>Deslocamento ZRX ( Problema no RDC pode atrasar a MC1)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 t="str">
        <f ca="1">_xlfn.XLOOKUP(G50&amp;$W$2,BS_CONTROLE[CHAVE],BS_CONTROLE[Quantidade_11],"-")</f>
        <v>-</v>
      </c>
    </row>
    <row r="51" spans="1:23">
      <c r="A51" s="150" t="str">
        <f>IF(SP_NORTE!Y60="","*",SP_NORTE!Y60)</f>
        <v>*</v>
      </c>
      <c r="B51" s="150" t="str">
        <f>IF(SP_NORTE!X60="","*",SP_NORTE!X60)</f>
        <v>Oportunidade</v>
      </c>
      <c r="C51" s="150" t="str">
        <f>IF(SP_NORTE!Z60="","*",SP_NORTE!Z60)</f>
        <v>*</v>
      </c>
      <c r="D51" s="142" t="str">
        <f>IF(SP_NORTE!S60="","*",SP_NORTE!S60)</f>
        <v>SP NORTE</v>
      </c>
      <c r="E51" s="142" t="str">
        <f>IF(SP_NORTE!T60="","*",SP_NORTE!T60)</f>
        <v>ZCZ-ZTI</v>
      </c>
      <c r="F51" s="149">
        <f>IF(SP_NORTE!B60="","*",SP_NORTE!B60)</f>
        <v>46085</v>
      </c>
      <c r="G51" s="149" t="str">
        <f>IF(SP_NORTE!D60="","*",SP_NORTE!D60)</f>
        <v>MAURO TP-868)</v>
      </c>
      <c r="H51" s="149" t="str">
        <f>IF(SP_NORTE!F60="","*",SP_NORTE!F60)</f>
        <v>MODERNIZAÇÃO - SOLDA</v>
      </c>
      <c r="I51" s="149" t="str">
        <f>IF(SP_NORTE!H60="","*",SP_NORTE!H60)</f>
        <v>-</v>
      </c>
      <c r="J51" s="149" t="str">
        <f>IF(SP_NORTE!I60="","*",SP_NORTE!I60)</f>
        <v>-</v>
      </c>
      <c r="K51" s="142" t="str">
        <f>IF(SP_NORTE!M60="","*",SP_NORTE!M60)</f>
        <v>ZDG-PAT</v>
      </c>
      <c r="L51" s="142" t="str">
        <f>IF(SP_NORTE!N60="","*",SP_NORTE!N60)</f>
        <v>ZMA1</v>
      </c>
      <c r="M51" s="143">
        <f>IF(SP_NORTE!J60="","*",SP_NORTE!J60)</f>
        <v>73</v>
      </c>
      <c r="N51" s="148">
        <f>IF(SP_NORTE!K60="","*",SP_NORTE!K60)</f>
        <v>42.3</v>
      </c>
      <c r="O51" s="148" t="str">
        <f>IF(SP_NORTE!L60="","*",SP_NORTE!L60)</f>
        <v>-</v>
      </c>
      <c r="P51" s="147">
        <f>IF(SP_NORTE!O60="","*",SP_NORTE!O60)</f>
        <v>0.33333333333333331</v>
      </c>
      <c r="Q51" s="147">
        <f>IF(SP_NORTE!P60="","*",SP_NORTE!P60)</f>
        <v>6.25E-2</v>
      </c>
      <c r="R51" s="149" t="str">
        <f>IF(SP_NORTE!Q60="","*",CONCATENATE(SP_NORTE!Q60," ",SP_NORTE!R60))</f>
        <v>1 Nº DE SOLDA</v>
      </c>
      <c r="S51" s="149" t="str">
        <f>IF(SP_NORTE!V60="","*",SP_NORTE!V60)</f>
        <v>luiz granado</v>
      </c>
      <c r="T51" s="149" t="str">
        <f>IF(SP_NORTE!W60="","*",SP_NORTE!W60)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IF(SP_NORTE!Y61="","*",SP_NORTE!Y61)</f>
        <v>*</v>
      </c>
      <c r="B52" s="150" t="str">
        <f>IF(SP_NORTE!X61="","*",SP_NORTE!X61)</f>
        <v>Oportunidade</v>
      </c>
      <c r="C52" s="150" t="str">
        <f>IF(SP_NORTE!Z61="","*",SP_NORTE!Z61)</f>
        <v>*</v>
      </c>
      <c r="D52" s="142" t="str">
        <f>IF(SP_NORTE!S61="","*",SP_NORTE!S61)</f>
        <v>SP NORTE</v>
      </c>
      <c r="E52" s="142" t="str">
        <f>IF(SP_NORTE!T61="","*",SP_NORTE!T61)</f>
        <v>ZCZ-ZTI</v>
      </c>
      <c r="F52" s="149">
        <f>IF(SP_NORTE!B61="","*",SP_NORTE!B61)</f>
        <v>46085</v>
      </c>
      <c r="G52" s="149" t="str">
        <f>IF(SP_NORTE!D61="","*",SP_NORTE!D61)</f>
        <v>WAGNER (TP-58)</v>
      </c>
      <c r="H52" s="149" t="str">
        <f>IF(SP_NORTE!F61="","*",SP_NORTE!F61)</f>
        <v>MODERNIZAÇÃO - SOLDA</v>
      </c>
      <c r="I52" s="149" t="str">
        <f>IF(SP_NORTE!H61="","*",SP_NORTE!H61)</f>
        <v>-</v>
      </c>
      <c r="J52" s="149" t="str">
        <f>IF(SP_NORTE!I61="","*",SP_NORTE!I61)</f>
        <v>-</v>
      </c>
      <c r="K52" s="142" t="str">
        <f>IF(SP_NORTE!M61="","*",SP_NORTE!M61)</f>
        <v>ZMA</v>
      </c>
      <c r="L52" s="142" t="str">
        <f>IF(SP_NORTE!N61="","*",SP_NORTE!N61)</f>
        <v>ZMA1</v>
      </c>
      <c r="M52" s="143">
        <f>IF(SP_NORTE!J61="","*",SP_NORTE!J61)</f>
        <v>73</v>
      </c>
      <c r="N52" s="148">
        <f>IF(SP_NORTE!K61="","*",SP_NORTE!K61)</f>
        <v>41</v>
      </c>
      <c r="O52" s="148" t="str">
        <f>IF(SP_NORTE!L61="","*",SP_NORTE!L61)</f>
        <v>-</v>
      </c>
      <c r="P52" s="147">
        <f>IF(SP_NORTE!O61="","*",SP_NORTE!O61)</f>
        <v>0.33333333333333331</v>
      </c>
      <c r="Q52" s="147">
        <f>IF(SP_NORTE!P61="","*",SP_NORTE!P61)</f>
        <v>6.25E-2</v>
      </c>
      <c r="R52" s="149" t="str">
        <f>IF(SP_NORTE!Q61="","*",CONCATENATE(SP_NORTE!Q61," ",SP_NORTE!R61))</f>
        <v>1 Nº DE SOLDA</v>
      </c>
      <c r="S52" s="149" t="str">
        <f>IF(SP_NORTE!V61="","*",SP_NORTE!V61)</f>
        <v>luiz granado</v>
      </c>
      <c r="T52" s="149" t="str">
        <f>IF(SP_NORTE!W61="","*",SP_NORTE!W61)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IF(SP_NORTE!Y62="","*",SP_NORTE!Y62)</f>
        <v>*</v>
      </c>
      <c r="B53" s="150" t="str">
        <f>IF(SP_NORTE!X62="","*",SP_NORTE!X62)</f>
        <v>Oportunidade</v>
      </c>
      <c r="C53" s="150" t="str">
        <f>IF(SP_NORTE!Z62="","*",SP_NORTE!Z62)</f>
        <v>*</v>
      </c>
      <c r="D53" s="142" t="str">
        <f>IF(SP_NORTE!S62="","*",SP_NORTE!S62)</f>
        <v>SP NORTE</v>
      </c>
      <c r="E53" s="142" t="str">
        <f>IF(SP_NORTE!T62="","*",SP_NORTE!T62)</f>
        <v>ZRX-ZTI</v>
      </c>
      <c r="F53" s="149">
        <f>IF(SP_NORTE!B62="","*",SP_NORTE!B62)</f>
        <v>46085</v>
      </c>
      <c r="G53" s="149" t="str">
        <f>IF(SP_NORTE!D62="","*",SP_NORTE!D62)</f>
        <v>CARLOS (TP-722)</v>
      </c>
      <c r="H53" s="149" t="str">
        <f>IF(SP_NORTE!F62="","*",SP_NORTE!F62)</f>
        <v>MODERNIZAÇÃO - SOLDA</v>
      </c>
      <c r="I53" s="149" t="str">
        <f>IF(SP_NORTE!H62="","*",SP_NORTE!H62)</f>
        <v>-</v>
      </c>
      <c r="J53" s="149" t="str">
        <f>IF(SP_NORTE!I62="","*",SP_NORTE!I62)</f>
        <v>-</v>
      </c>
      <c r="K53" s="142" t="str">
        <f>IF(SP_NORTE!M62="","*",SP_NORTE!M62)</f>
        <v>ZOX</v>
      </c>
      <c r="L53" s="142" t="str">
        <f>IF(SP_NORTE!N62="","*",SP_NORTE!N62)</f>
        <v>ZOX1</v>
      </c>
      <c r="M53" s="143">
        <f>IF(SP_NORTE!J62="","*",SP_NORTE!J62)</f>
        <v>70</v>
      </c>
      <c r="N53" s="148">
        <f>IF(SP_NORTE!K62="","*",SP_NORTE!K62)</f>
        <v>157.69999999999999</v>
      </c>
      <c r="O53" s="148" t="str">
        <f>IF(SP_NORTE!L62="","*",SP_NORTE!L62)</f>
        <v>-</v>
      </c>
      <c r="P53" s="147">
        <f>IF(SP_NORTE!O62="","*",SP_NORTE!O62)</f>
        <v>0.375</v>
      </c>
      <c r="Q53" s="147">
        <f>IF(SP_NORTE!P62="","*",SP_NORTE!P62)</f>
        <v>6.25E-2</v>
      </c>
      <c r="R53" s="149" t="str">
        <f>IF(SP_NORTE!Q62="","*",CONCATENATE(SP_NORTE!Q62," ",SP_NORTE!R62))</f>
        <v>1 Nº DE SOLDA</v>
      </c>
      <c r="S53" s="149" t="str">
        <f>IF(SP_NORTE!V62="","*",SP_NORTE!V62)</f>
        <v xml:space="preserve">Marcone </v>
      </c>
      <c r="T53" s="149" t="str">
        <f>IF(SP_NORTE!W62="","*",SP_NORTE!W62)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IF(SP_NORTE!Y63="","*",SP_NORTE!Y63)</f>
        <v>*</v>
      </c>
      <c r="B54" s="150" t="str">
        <f>IF(SP_NORTE!X63="","*",SP_NORTE!X63)</f>
        <v>Oportunidade</v>
      </c>
      <c r="C54" s="150" t="str">
        <f>IF(SP_NORTE!Z63="","*",SP_NORTE!Z63)</f>
        <v>*</v>
      </c>
      <c r="D54" s="142" t="str">
        <f>IF(SP_NORTE!S63="","*",SP_NORTE!S63)</f>
        <v>SP NORTE</v>
      </c>
      <c r="E54" s="142" t="str">
        <f>IF(SP_NORTE!T63="","*",SP_NORTE!T63)</f>
        <v>ZRX-ZTI</v>
      </c>
      <c r="F54" s="149">
        <f>IF(SP_NORTE!B63="","*",SP_NORTE!B63)</f>
        <v>46085</v>
      </c>
      <c r="G54" s="149" t="str">
        <f>IF(SP_NORTE!D63="","*",SP_NORTE!D63)</f>
        <v>V83</v>
      </c>
      <c r="H54" s="149" t="str">
        <f>IF(SP_NORTE!F63="","*",SP_NORTE!F63)</f>
        <v>MECANIZAÇÃO - SOCADORA</v>
      </c>
      <c r="I54" s="149" t="str">
        <f>IF(SP_NORTE!H63="","*",SP_NORTE!H63)</f>
        <v>ZIQ1752</v>
      </c>
      <c r="J54" s="149" t="str">
        <f>IF(SP_NORTE!I63="","*",SP_NORTE!I63)</f>
        <v>ZIQ1752</v>
      </c>
      <c r="K54" s="142" t="str">
        <f>IF(SP_NORTE!M63="","*",SP_NORTE!M63)</f>
        <v>ZRQ</v>
      </c>
      <c r="L54" s="142" t="str">
        <f>IF(SP_NORTE!N63="","*",SP_NORTE!N63)</f>
        <v>ZRQ1</v>
      </c>
      <c r="M54" s="143">
        <f>IF(SP_NORTE!J63="","*",SP_NORTE!J63)</f>
        <v>70</v>
      </c>
      <c r="N54" s="148">
        <f>IF(SP_NORTE!K63="","*",SP_NORTE!K63)</f>
        <v>135</v>
      </c>
      <c r="O54" s="148">
        <f>IF(SP_NORTE!L63="","*",SP_NORTE!L63)</f>
        <v>139</v>
      </c>
      <c r="P54" s="147">
        <f>IF(SP_NORTE!O63="","*",SP_NORTE!O63)</f>
        <v>0.35416666666666669</v>
      </c>
      <c r="Q54" s="147">
        <f>IF(SP_NORTE!P63="","*",SP_NORTE!P63)</f>
        <v>6.25E-2</v>
      </c>
      <c r="R54" s="149" t="str">
        <f>IF(SP_NORTE!Q63="","*",CONCATENATE(SP_NORTE!Q63," ",SP_NORTE!R63))</f>
        <v>480 M</v>
      </c>
      <c r="S54" s="149" t="str">
        <f>IF(SP_NORTE!V63="","*",SP_NORTE!V63)</f>
        <v>Antonioni</v>
      </c>
      <c r="T54" s="149" t="str">
        <f>IF(SP_NORTE!W63="","*",SP_NORTE!W63)</f>
        <v>Socaria mecanizada</v>
      </c>
      <c r="U54" s="140">
        <f ca="1">_xlfn.XLOOKUP(G54&amp;$U$2,BS_CONTROLE[CHAVE],BS_CONTROLE[Quantidade_11],"-")</f>
        <v>650</v>
      </c>
      <c r="V54" s="140">
        <f ca="1">_xlfn.XLOOKUP(G54&amp;$V$2,BS_CONTROLE[CHAVE],BS_CONTROLE[Quantidade_11],"-")</f>
        <v>350</v>
      </c>
      <c r="W54" s="140" t="str">
        <f ca="1">_xlfn.XLOOKUP(G54&amp;$W$2,BS_CONTROLE[CHAVE],BS_CONTROLE[Quantidade_11],"-")</f>
        <v>-</v>
      </c>
    </row>
    <row r="55" spans="1:23">
      <c r="A55" s="150" t="str">
        <f>IF(SP_NORTE!Y64="","*",SP_NORTE!Y64)</f>
        <v>*</v>
      </c>
      <c r="B55" s="150" t="str">
        <f>IF(SP_NORTE!X64="","*",SP_NORTE!X64)</f>
        <v>*</v>
      </c>
      <c r="C55" s="150" t="str">
        <f>IF(SP_NORTE!Z64="","*",SP_NORTE!Z64)</f>
        <v>*</v>
      </c>
      <c r="D55" s="142" t="str">
        <f>IF(SP_NORTE!S64="","*",SP_NORTE!S64)</f>
        <v>-</v>
      </c>
      <c r="E55" s="142" t="str">
        <f>IF(SP_NORTE!T64="","*",SP_NORTE!T64)</f>
        <v>-</v>
      </c>
      <c r="F55" s="149" t="str">
        <f>IF(SP_NORTE!B64="","*",SP_NORTE!B64)</f>
        <v>*</v>
      </c>
      <c r="G55" s="149" t="str">
        <f>IF(SP_NORTE!D64="","*",SP_NORTE!D64)</f>
        <v>*</v>
      </c>
      <c r="H55" s="149" t="str">
        <f>IF(SP_NORTE!F64="","*",SP_NORTE!F64)</f>
        <v>*</v>
      </c>
      <c r="I55" s="149" t="str">
        <f>IF(SP_NORTE!H64="","*",SP_NORTE!H64)</f>
        <v>*</v>
      </c>
      <c r="J55" s="149" t="str">
        <f>IF(SP_NORTE!I64="","*",SP_NORTE!I64)</f>
        <v>*</v>
      </c>
      <c r="K55" s="142" t="str">
        <f>IF(SP_NORTE!M64="","*",SP_NORTE!M64)</f>
        <v>-</v>
      </c>
      <c r="L55" s="142" t="str">
        <f>IF(SP_NORTE!N64="","*",SP_NORTE!N64)</f>
        <v>-</v>
      </c>
      <c r="M55" s="143" t="str">
        <f>IF(SP_NORTE!J64="","*",SP_NORTE!J64)</f>
        <v>*</v>
      </c>
      <c r="N55" s="148" t="str">
        <f>IF(SP_NORTE!K64="","*",SP_NORTE!K64)</f>
        <v>*</v>
      </c>
      <c r="O55" s="148" t="str">
        <f>IF(SP_NORTE!L64="","*",SP_NORTE!L64)</f>
        <v>*</v>
      </c>
      <c r="P55" s="147" t="str">
        <f>IF(SP_NORTE!O64="","*",SP_NORTE!O64)</f>
        <v>*</v>
      </c>
      <c r="Q55" s="147" t="str">
        <f>IF(SP_NORTE!P64="","*",SP_NORTE!P64)</f>
        <v>*</v>
      </c>
      <c r="R55" s="149" t="str">
        <f>IF(SP_NORTE!Q64="","*",CONCATENATE(SP_NORTE!Q64," ",SP_NORTE!R64))</f>
        <v>*</v>
      </c>
      <c r="S55" s="149" t="str">
        <f>IF(SP_NORTE!V64="","*",SP_NORTE!V64)</f>
        <v>*</v>
      </c>
      <c r="T55" s="149" t="str">
        <f>IF(SP_NORTE!W64="","*",SP_NORTE!W64)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IF(SP_NORTE!Y65="","*",SP_NORTE!Y65)</f>
        <v>*</v>
      </c>
      <c r="B56" s="150" t="str">
        <f>IF(SP_NORTE!X65="","*",SP_NORTE!X65)</f>
        <v>*</v>
      </c>
      <c r="C56" s="150" t="str">
        <f>IF(SP_NORTE!Z65="","*",SP_NORTE!Z65)</f>
        <v>*</v>
      </c>
      <c r="D56" s="142" t="str">
        <f>IF(SP_NORTE!S65="","*",SP_NORTE!S65)</f>
        <v>-</v>
      </c>
      <c r="E56" s="142" t="str">
        <f>IF(SP_NORTE!T65="","*",SP_NORTE!T65)</f>
        <v>-</v>
      </c>
      <c r="F56" s="149" t="str">
        <f>IF(SP_NORTE!B65="","*",SP_NORTE!B65)</f>
        <v>*</v>
      </c>
      <c r="G56" s="149" t="str">
        <f>IF(SP_NORTE!D65="","*",SP_NORTE!D65)</f>
        <v>*</v>
      </c>
      <c r="H56" s="149" t="str">
        <f>IF(SP_NORTE!F65="","*",SP_NORTE!F65)</f>
        <v>*</v>
      </c>
      <c r="I56" s="149" t="str">
        <f>IF(SP_NORTE!H65="","*",SP_NORTE!H65)</f>
        <v>*</v>
      </c>
      <c r="J56" s="149" t="str">
        <f>IF(SP_NORTE!I65="","*",SP_NORTE!I65)</f>
        <v>*</v>
      </c>
      <c r="K56" s="142" t="str">
        <f>IF(SP_NORTE!M65="","*",SP_NORTE!M65)</f>
        <v>-</v>
      </c>
      <c r="L56" s="142" t="str">
        <f>IF(SP_NORTE!N65="","*",SP_NORTE!N65)</f>
        <v>-</v>
      </c>
      <c r="M56" s="143" t="str">
        <f>IF(SP_NORTE!J65="","*",SP_NORTE!J65)</f>
        <v>*</v>
      </c>
      <c r="N56" s="148" t="str">
        <f>IF(SP_NORTE!K65="","*",SP_NORTE!K65)</f>
        <v>*</v>
      </c>
      <c r="O56" s="148" t="str">
        <f>IF(SP_NORTE!L65="","*",SP_NORTE!L65)</f>
        <v>*</v>
      </c>
      <c r="P56" s="147" t="str">
        <f>IF(SP_NORTE!O65="","*",SP_NORTE!O65)</f>
        <v>*</v>
      </c>
      <c r="Q56" s="147" t="str">
        <f>IF(SP_NORTE!P65="","*",SP_NORTE!P65)</f>
        <v>*</v>
      </c>
      <c r="R56" s="149" t="str">
        <f>IF(SP_NORTE!Q65="","*",CONCATENATE(SP_NORTE!Q65," ",SP_NORTE!R65))</f>
        <v>*</v>
      </c>
      <c r="S56" s="149" t="str">
        <f>IF(SP_NORTE!V65="","*",SP_NORTE!V65)</f>
        <v>*</v>
      </c>
      <c r="T56" s="149" t="str">
        <f>IF(SP_NORTE!W65="","*",SP_NORTE!W65)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IF(SP_NORTE!Y75="","*",SP_NORTE!Y75)</f>
        <v>*</v>
      </c>
      <c r="B57" s="150" t="str">
        <f>IF(SP_NORTE!X75="","*",SP_NORTE!X75)</f>
        <v>*</v>
      </c>
      <c r="C57" s="150" t="str">
        <f>IF(SP_NORTE!Z75="","*",SP_NORTE!Z75)</f>
        <v>*</v>
      </c>
      <c r="D57" s="142" t="str">
        <f>IF(SP_NORTE!S75="","*",SP_NORTE!S75)</f>
        <v>-</v>
      </c>
      <c r="E57" s="142" t="str">
        <f>IF(SP_NORTE!T75="","*",SP_NORTE!T75)</f>
        <v>-</v>
      </c>
      <c r="F57" s="149" t="str">
        <f>IF(SP_NORTE!B75="","*",SP_NORTE!B75)</f>
        <v>*</v>
      </c>
      <c r="G57" s="149" t="str">
        <f>IF(SP_NORTE!D75="","*",SP_NORTE!D75)</f>
        <v>*</v>
      </c>
      <c r="H57" s="149" t="str">
        <f>IF(SP_NORTE!F75="","*",SP_NORTE!F75)</f>
        <v>*</v>
      </c>
      <c r="I57" s="149" t="str">
        <f>IF(SP_NORTE!H75="","*",SP_NORTE!H75)</f>
        <v>*</v>
      </c>
      <c r="J57" s="149" t="str">
        <f>IF(SP_NORTE!I75="","*",SP_NORTE!I75)</f>
        <v>*</v>
      </c>
      <c r="K57" s="142" t="str">
        <f>IF(SP_NORTE!M75="","*",SP_NORTE!M75)</f>
        <v>-</v>
      </c>
      <c r="L57" s="142" t="str">
        <f>IF(SP_NORTE!N75="","*",SP_NORTE!N75)</f>
        <v>-</v>
      </c>
      <c r="M57" s="143" t="str">
        <f>IF(SP_NORTE!J75="","*",SP_NORTE!J75)</f>
        <v>*</v>
      </c>
      <c r="N57" s="148" t="str">
        <f>IF(SP_NORTE!K75="","*",SP_NORTE!K75)</f>
        <v>*</v>
      </c>
      <c r="O57" s="148" t="str">
        <f>IF(SP_NORTE!L75="","*",SP_NORTE!L75)</f>
        <v>*</v>
      </c>
      <c r="P57" s="147" t="str">
        <f>IF(SP_NORTE!O75="","*",SP_NORTE!O75)</f>
        <v>*</v>
      </c>
      <c r="Q57" s="147" t="str">
        <f>IF(SP_NORTE!P75="","*",SP_NORTE!P75)</f>
        <v>*</v>
      </c>
      <c r="R57" s="149" t="str">
        <f>IF(SP_NORTE!Q75="","*",CONCATENATE(SP_NORTE!Q75," ",SP_NORTE!R75))</f>
        <v>*</v>
      </c>
      <c r="S57" s="149" t="str">
        <f>IF(SP_NORTE!V75="","*",SP_NORTE!V75)</f>
        <v>*</v>
      </c>
      <c r="T57" s="149" t="str">
        <f>IF(SP_NORTE!W75="","*",SP_NORTE!W75)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IF(SP_NORTE!Y76="","*",SP_NORTE!Y76)</f>
        <v>*</v>
      </c>
      <c r="B58" s="150" t="str">
        <f>IF(SP_NORTE!X76="","*",SP_NORTE!X76)</f>
        <v>*</v>
      </c>
      <c r="C58" s="150" t="str">
        <f>IF(SP_NORTE!Z76="","*",SP_NORTE!Z76)</f>
        <v>*</v>
      </c>
      <c r="D58" s="142" t="str">
        <f>IF(SP_NORTE!S76="","*",SP_NORTE!S76)</f>
        <v>-</v>
      </c>
      <c r="E58" s="142" t="str">
        <f>IF(SP_NORTE!T76="","*",SP_NORTE!T76)</f>
        <v>-</v>
      </c>
      <c r="F58" s="149" t="str">
        <f>IF(SP_NORTE!B76="","*",SP_NORTE!B76)</f>
        <v>*</v>
      </c>
      <c r="G58" s="149" t="str">
        <f>IF(SP_NORTE!D76="","*",SP_NORTE!D76)</f>
        <v>*</v>
      </c>
      <c r="H58" s="149" t="str">
        <f>IF(SP_NORTE!F76="","*",SP_NORTE!F76)</f>
        <v>*</v>
      </c>
      <c r="I58" s="149" t="str">
        <f>IF(SP_NORTE!H76="","*",SP_NORTE!H76)</f>
        <v>*</v>
      </c>
      <c r="J58" s="149" t="str">
        <f>IF(SP_NORTE!I76="","*",SP_NORTE!I76)</f>
        <v>*</v>
      </c>
      <c r="K58" s="142" t="str">
        <f>IF(SP_NORTE!M76="","*",SP_NORTE!M76)</f>
        <v>-</v>
      </c>
      <c r="L58" s="142" t="str">
        <f>IF(SP_NORTE!N76="","*",SP_NORTE!N76)</f>
        <v>-</v>
      </c>
      <c r="M58" s="143" t="str">
        <f>IF(SP_NORTE!J76="","*",SP_NORTE!J76)</f>
        <v>*</v>
      </c>
      <c r="N58" s="148" t="str">
        <f>IF(SP_NORTE!K76="","*",SP_NORTE!K76)</f>
        <v>*</v>
      </c>
      <c r="O58" s="148" t="str">
        <f>IF(SP_NORTE!L76="","*",SP_NORTE!L76)</f>
        <v>*</v>
      </c>
      <c r="P58" s="147" t="str">
        <f>IF(SP_NORTE!O76="","*",SP_NORTE!O76)</f>
        <v>*</v>
      </c>
      <c r="Q58" s="147" t="str">
        <f>IF(SP_NORTE!P76="","*",SP_NORTE!P76)</f>
        <v>*</v>
      </c>
      <c r="R58" s="149" t="str">
        <f>IF(SP_NORTE!Q76="","*",CONCATENATE(SP_NORTE!Q76," ",SP_NORTE!R76))</f>
        <v>*</v>
      </c>
      <c r="S58" s="149" t="str">
        <f>IF(SP_NORTE!V76="","*",SP_NORTE!V76)</f>
        <v>*</v>
      </c>
      <c r="T58" s="149" t="str">
        <f>IF(SP_NORTE!W76="","*",SP_NORTE!W76)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IF(SP_NORTE!Y77="","*",SP_NORTE!Y77)</f>
        <v>*</v>
      </c>
      <c r="B59" s="150" t="str">
        <f>IF(SP_NORTE!X77="","*",SP_NORTE!X77)</f>
        <v>*</v>
      </c>
      <c r="C59" s="150" t="str">
        <f>IF(SP_NORTE!Z77="","*",SP_NORTE!Z77)</f>
        <v>*</v>
      </c>
      <c r="D59" s="142" t="str">
        <f>IF(SP_NORTE!S77="","*",SP_NORTE!S77)</f>
        <v>-</v>
      </c>
      <c r="E59" s="142" t="str">
        <f>IF(SP_NORTE!T77="","*",SP_NORTE!T77)</f>
        <v>-</v>
      </c>
      <c r="F59" s="149" t="str">
        <f>IF(SP_NORTE!B77="","*",SP_NORTE!B77)</f>
        <v>*</v>
      </c>
      <c r="G59" s="149" t="str">
        <f>IF(SP_NORTE!D77="","*",SP_NORTE!D77)</f>
        <v>*</v>
      </c>
      <c r="H59" s="149" t="str">
        <f>IF(SP_NORTE!F77="","*",SP_NORTE!F77)</f>
        <v>*</v>
      </c>
      <c r="I59" s="149" t="str">
        <f>IF(SP_NORTE!H77="","*",SP_NORTE!H77)</f>
        <v>*</v>
      </c>
      <c r="J59" s="149" t="str">
        <f>IF(SP_NORTE!I77="","*",SP_NORTE!I77)</f>
        <v>*</v>
      </c>
      <c r="K59" s="142" t="str">
        <f>IF(SP_NORTE!M77="","*",SP_NORTE!M77)</f>
        <v>-</v>
      </c>
      <c r="L59" s="142" t="str">
        <f>IF(SP_NORTE!N77="","*",SP_NORTE!N77)</f>
        <v>-</v>
      </c>
      <c r="M59" s="143" t="str">
        <f>IF(SP_NORTE!J77="","*",SP_NORTE!J77)</f>
        <v>*</v>
      </c>
      <c r="N59" s="148" t="str">
        <f>IF(SP_NORTE!K77="","*",SP_NORTE!K77)</f>
        <v>*</v>
      </c>
      <c r="O59" s="148" t="str">
        <f>IF(SP_NORTE!L77="","*",SP_NORTE!L77)</f>
        <v>*</v>
      </c>
      <c r="P59" s="147" t="str">
        <f>IF(SP_NORTE!O77="","*",SP_NORTE!O77)</f>
        <v>*</v>
      </c>
      <c r="Q59" s="147" t="str">
        <f>IF(SP_NORTE!P77="","*",SP_NORTE!P77)</f>
        <v>*</v>
      </c>
      <c r="R59" s="149" t="str">
        <f>IF(SP_NORTE!Q77="","*",CONCATENATE(SP_NORTE!Q77," ",SP_NORTE!R77))</f>
        <v>*</v>
      </c>
      <c r="S59" s="149" t="str">
        <f>IF(SP_NORTE!V77="","*",SP_NORTE!V77)</f>
        <v>*</v>
      </c>
      <c r="T59" s="149" t="str">
        <f>IF(SP_NORTE!W77="","*",SP_NORTE!W77)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IF(SP_NORTE!Y78="","*",SP_NORTE!Y78)</f>
        <v>*</v>
      </c>
      <c r="B60" s="150" t="str">
        <f>IF(SP_NORTE!X78="","*",SP_NORTE!X78)</f>
        <v>*</v>
      </c>
      <c r="C60" s="150" t="str">
        <f>IF(SP_NORTE!Z78="","*",SP_NORTE!Z78)</f>
        <v>*</v>
      </c>
      <c r="D60" s="142" t="str">
        <f>IF(SP_NORTE!S78="","*",SP_NORTE!S78)</f>
        <v>-</v>
      </c>
      <c r="E60" s="142" t="str">
        <f>IF(SP_NORTE!T78="","*",SP_NORTE!T78)</f>
        <v>-</v>
      </c>
      <c r="F60" s="149" t="str">
        <f>IF(SP_NORTE!B78="","*",SP_NORTE!B78)</f>
        <v>*</v>
      </c>
      <c r="G60" s="149" t="str">
        <f>IF(SP_NORTE!D78="","*",SP_NORTE!D78)</f>
        <v>*</v>
      </c>
      <c r="H60" s="149" t="str">
        <f>IF(SP_NORTE!F78="","*",SP_NORTE!F78)</f>
        <v>*</v>
      </c>
      <c r="I60" s="149" t="str">
        <f>IF(SP_NORTE!H78="","*",SP_NORTE!H78)</f>
        <v>*</v>
      </c>
      <c r="J60" s="149" t="str">
        <f>IF(SP_NORTE!I78="","*",SP_NORTE!I78)</f>
        <v>*</v>
      </c>
      <c r="K60" s="142" t="str">
        <f>IF(SP_NORTE!M78="","*",SP_NORTE!M78)</f>
        <v>-</v>
      </c>
      <c r="L60" s="142" t="str">
        <f>IF(SP_NORTE!N78="","*",SP_NORTE!N78)</f>
        <v>-</v>
      </c>
      <c r="M60" s="143" t="str">
        <f>IF(SP_NORTE!J78="","*",SP_NORTE!J78)</f>
        <v>*</v>
      </c>
      <c r="N60" s="148" t="str">
        <f>IF(SP_NORTE!K78="","*",SP_NORTE!K78)</f>
        <v>*</v>
      </c>
      <c r="O60" s="148" t="str">
        <f>IF(SP_NORTE!L78="","*",SP_NORTE!L78)</f>
        <v>*</v>
      </c>
      <c r="P60" s="147" t="str">
        <f>IF(SP_NORTE!O78="","*",SP_NORTE!O78)</f>
        <v>*</v>
      </c>
      <c r="Q60" s="147" t="str">
        <f>IF(SP_NORTE!P78="","*",SP_NORTE!P78)</f>
        <v>*</v>
      </c>
      <c r="R60" s="149" t="str">
        <f>IF(SP_NORTE!Q78="","*",CONCATENATE(SP_NORTE!Q78," ",SP_NORTE!R78))</f>
        <v>*</v>
      </c>
      <c r="S60" s="149" t="str">
        <f>IF(SP_NORTE!V78="","*",SP_NORTE!V78)</f>
        <v>*</v>
      </c>
      <c r="T60" s="149" t="str">
        <f>IF(SP_NORTE!W78="","*",SP_NORTE!W78)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IF(SP_NORTE!Y79="","*",SP_NORTE!Y79)</f>
        <v>*</v>
      </c>
      <c r="B61" s="150" t="str">
        <f>IF(SP_NORTE!X79="","*",SP_NORTE!X79)</f>
        <v>*</v>
      </c>
      <c r="C61" s="150" t="str">
        <f>IF(SP_NORTE!Z79="","*",SP_NORTE!Z79)</f>
        <v>*</v>
      </c>
      <c r="D61" s="142" t="str">
        <f>IF(SP_NORTE!S79="","*",SP_NORTE!S79)</f>
        <v>-</v>
      </c>
      <c r="E61" s="142" t="str">
        <f>IF(SP_NORTE!T79="","*",SP_NORTE!T79)</f>
        <v>-</v>
      </c>
      <c r="F61" s="149" t="str">
        <f>IF(SP_NORTE!B79="","*",SP_NORTE!B79)</f>
        <v>*</v>
      </c>
      <c r="G61" s="149" t="str">
        <f>IF(SP_NORTE!D79="","*",SP_NORTE!D79)</f>
        <v>*</v>
      </c>
      <c r="H61" s="149" t="str">
        <f>IF(SP_NORTE!F79="","*",SP_NORTE!F79)</f>
        <v>*</v>
      </c>
      <c r="I61" s="149" t="str">
        <f>IF(SP_NORTE!H79="","*",SP_NORTE!H79)</f>
        <v>*</v>
      </c>
      <c r="J61" s="149" t="str">
        <f>IF(SP_NORTE!I79="","*",SP_NORTE!I79)</f>
        <v>*</v>
      </c>
      <c r="K61" s="142" t="str">
        <f>IF(SP_NORTE!M79="","*",SP_NORTE!M79)</f>
        <v>-</v>
      </c>
      <c r="L61" s="142" t="str">
        <f>IF(SP_NORTE!N79="","*",SP_NORTE!N79)</f>
        <v>-</v>
      </c>
      <c r="M61" s="143" t="str">
        <f>IF(SP_NORTE!J79="","*",SP_NORTE!J79)</f>
        <v>*</v>
      </c>
      <c r="N61" s="148" t="str">
        <f>IF(SP_NORTE!K79="","*",SP_NORTE!K79)</f>
        <v>*</v>
      </c>
      <c r="O61" s="148" t="str">
        <f>IF(SP_NORTE!L79="","*",SP_NORTE!L79)</f>
        <v>*</v>
      </c>
      <c r="P61" s="147" t="str">
        <f>IF(SP_NORTE!O79="","*",SP_NORTE!O79)</f>
        <v>*</v>
      </c>
      <c r="Q61" s="147" t="str">
        <f>IF(SP_NORTE!P79="","*",SP_NORTE!P79)</f>
        <v>*</v>
      </c>
      <c r="R61" s="149" t="str">
        <f>IF(SP_NORTE!Q79="","*",CONCATENATE(SP_NORTE!Q79," ",SP_NORTE!R79))</f>
        <v>*</v>
      </c>
      <c r="S61" s="149" t="str">
        <f>IF(SP_NORTE!V79="","*",SP_NORTE!V79)</f>
        <v>*</v>
      </c>
      <c r="T61" s="149" t="str">
        <f>IF(SP_NORTE!W79="","*",SP_NORTE!W79)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IF(SP_NORTE!Y80="","*",SP_NORTE!Y80)</f>
        <v>*</v>
      </c>
      <c r="B62" s="150" t="str">
        <f>IF(SP_NORTE!X80="","*",SP_NORTE!X80)</f>
        <v>*</v>
      </c>
      <c r="C62" s="150" t="str">
        <f>IF(SP_NORTE!Z80="","*",SP_NORTE!Z80)</f>
        <v>*</v>
      </c>
      <c r="D62" s="142" t="str">
        <f>IF(SP_NORTE!S80="","*",SP_NORTE!S80)</f>
        <v>-</v>
      </c>
      <c r="E62" s="142" t="str">
        <f>IF(SP_NORTE!T80="","*",SP_NORTE!T80)</f>
        <v>-</v>
      </c>
      <c r="F62" s="149" t="str">
        <f>IF(SP_NORTE!B80="","*",SP_NORTE!B80)</f>
        <v>*</v>
      </c>
      <c r="G62" s="149" t="str">
        <f>IF(SP_NORTE!D80="","*",SP_NORTE!D80)</f>
        <v>*</v>
      </c>
      <c r="H62" s="149" t="str">
        <f>IF(SP_NORTE!F80="","*",SP_NORTE!F80)</f>
        <v>*</v>
      </c>
      <c r="I62" s="149" t="str">
        <f>IF(SP_NORTE!H80="","*",SP_NORTE!H80)</f>
        <v>*</v>
      </c>
      <c r="J62" s="149" t="str">
        <f>IF(SP_NORTE!I80="","*",SP_NORTE!I80)</f>
        <v>*</v>
      </c>
      <c r="K62" s="142" t="str">
        <f>IF(SP_NORTE!M80="","*",SP_NORTE!M80)</f>
        <v>-</v>
      </c>
      <c r="L62" s="142" t="str">
        <f>IF(SP_NORTE!N80="","*",SP_NORTE!N80)</f>
        <v>-</v>
      </c>
      <c r="M62" s="143" t="str">
        <f>IF(SP_NORTE!J80="","*",SP_NORTE!J80)</f>
        <v>*</v>
      </c>
      <c r="N62" s="148" t="str">
        <f>IF(SP_NORTE!K80="","*",SP_NORTE!K80)</f>
        <v>*</v>
      </c>
      <c r="O62" s="148" t="str">
        <f>IF(SP_NORTE!L80="","*",SP_NORTE!L80)</f>
        <v>*</v>
      </c>
      <c r="P62" s="147" t="str">
        <f>IF(SP_NORTE!O80="","*",SP_NORTE!O80)</f>
        <v>*</v>
      </c>
      <c r="Q62" s="147" t="str">
        <f>IF(SP_NORTE!P80="","*",SP_NORTE!P80)</f>
        <v>*</v>
      </c>
      <c r="R62" s="149" t="str">
        <f>IF(SP_NORTE!Q80="","*",CONCATENATE(SP_NORTE!Q80," ",SP_NORTE!R80))</f>
        <v>*</v>
      </c>
      <c r="S62" s="149" t="str">
        <f>IF(SP_NORTE!V80="","*",SP_NORTE!V80)</f>
        <v>*</v>
      </c>
      <c r="T62" s="149" t="str">
        <f>IF(SP_NORTE!W80="","*",SP_NORTE!W80)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IF(SP_NORTE!Y81="","*",SP_NORTE!Y81)</f>
        <v>*</v>
      </c>
      <c r="B63" s="150" t="str">
        <f>IF(SP_NORTE!X81="","*",SP_NORTE!X81)</f>
        <v>*</v>
      </c>
      <c r="C63" s="150" t="str">
        <f>IF(SP_NORTE!Z81="","*",SP_NORTE!Z81)</f>
        <v>*</v>
      </c>
      <c r="D63" s="142" t="str">
        <f>IF(SP_NORTE!S81="","*",SP_NORTE!S81)</f>
        <v>-</v>
      </c>
      <c r="E63" s="142" t="str">
        <f>IF(SP_NORTE!T81="","*",SP_NORTE!T81)</f>
        <v>-</v>
      </c>
      <c r="F63" s="149" t="str">
        <f>IF(SP_NORTE!B81="","*",SP_NORTE!B81)</f>
        <v>*</v>
      </c>
      <c r="G63" s="149" t="str">
        <f>IF(SP_NORTE!D81="","*",SP_NORTE!D81)</f>
        <v>*</v>
      </c>
      <c r="H63" s="149" t="str">
        <f>IF(SP_NORTE!F81="","*",SP_NORTE!F81)</f>
        <v>*</v>
      </c>
      <c r="I63" s="149" t="str">
        <f>IF(SP_NORTE!H81="","*",SP_NORTE!H81)</f>
        <v>*</v>
      </c>
      <c r="J63" s="149" t="str">
        <f>IF(SP_NORTE!I81="","*",SP_NORTE!I81)</f>
        <v>*</v>
      </c>
      <c r="K63" s="142" t="str">
        <f>IF(SP_NORTE!M81="","*",SP_NORTE!M81)</f>
        <v>-</v>
      </c>
      <c r="L63" s="142" t="str">
        <f>IF(SP_NORTE!N81="","*",SP_NORTE!N81)</f>
        <v>-</v>
      </c>
      <c r="M63" s="143" t="str">
        <f>IF(SP_NORTE!J81="","*",SP_NORTE!J81)</f>
        <v>*</v>
      </c>
      <c r="N63" s="148" t="str">
        <f>IF(SP_NORTE!K81="","*",SP_NORTE!K81)</f>
        <v>*</v>
      </c>
      <c r="O63" s="148" t="str">
        <f>IF(SP_NORTE!L81="","*",SP_NORTE!L81)</f>
        <v>*</v>
      </c>
      <c r="P63" s="147" t="str">
        <f>IF(SP_NORTE!O81="","*",SP_NORTE!O81)</f>
        <v>*</v>
      </c>
      <c r="Q63" s="147" t="str">
        <f>IF(SP_NORTE!P81="","*",SP_NORTE!P81)</f>
        <v>*</v>
      </c>
      <c r="R63" s="149" t="str">
        <f>IF(SP_NORTE!Q81="","*",CONCATENATE(SP_NORTE!Q81," ",SP_NORTE!R81))</f>
        <v>*</v>
      </c>
      <c r="S63" s="149" t="str">
        <f>IF(SP_NORTE!V81="","*",SP_NORTE!V81)</f>
        <v>*</v>
      </c>
      <c r="T63" s="149" t="str">
        <f>IF(SP_NORTE!W81="","*",SP_NORTE!W81)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IF(SP_NORTE!Y82="","*",SP_NORTE!Y82)</f>
        <v>*</v>
      </c>
      <c r="B64" s="150" t="str">
        <f>IF(SP_NORTE!X82="","*",SP_NORTE!X82)</f>
        <v>*</v>
      </c>
      <c r="C64" s="150" t="str">
        <f>IF(SP_NORTE!Z82="","*",SP_NORTE!Z82)</f>
        <v>*</v>
      </c>
      <c r="D64" s="142" t="str">
        <f>IF(SP_NORTE!S82="","*",SP_NORTE!S82)</f>
        <v>-</v>
      </c>
      <c r="E64" s="142" t="str">
        <f>IF(SP_NORTE!T82="","*",SP_NORTE!T82)</f>
        <v>-</v>
      </c>
      <c r="F64" s="149" t="str">
        <f>IF(SP_NORTE!B82="","*",SP_NORTE!B82)</f>
        <v>*</v>
      </c>
      <c r="G64" s="149" t="str">
        <f>IF(SP_NORTE!D82="","*",SP_NORTE!D82)</f>
        <v>*</v>
      </c>
      <c r="H64" s="149" t="str">
        <f>IF(SP_NORTE!F82="","*",SP_NORTE!F82)</f>
        <v>TRILHEIRO - DESCARGA</v>
      </c>
      <c r="I64" s="149" t="str">
        <f>IF(SP_NORTE!H82="","*",SP_NORTE!H82)</f>
        <v>*</v>
      </c>
      <c r="J64" s="149" t="str">
        <f>IF(SP_NORTE!I82="","*",SP_NORTE!I82)</f>
        <v>*</v>
      </c>
      <c r="K64" s="142" t="str">
        <f>IF(SP_NORTE!M82="","*",SP_NORTE!M82)</f>
        <v>-</v>
      </c>
      <c r="L64" s="142" t="str">
        <f>IF(SP_NORTE!N82="","*",SP_NORTE!N82)</f>
        <v>-</v>
      </c>
      <c r="M64" s="143" t="str">
        <f>IF(SP_NORTE!J82="","*",SP_NORTE!J82)</f>
        <v>*</v>
      </c>
      <c r="N64" s="148" t="str">
        <f>IF(SP_NORTE!K82="","*",SP_NORTE!K82)</f>
        <v>*</v>
      </c>
      <c r="O64" s="148" t="str">
        <f>IF(SP_NORTE!L82="","*",SP_NORTE!L82)</f>
        <v>*</v>
      </c>
      <c r="P64" s="147" t="str">
        <f>IF(SP_NORTE!O82="","*",SP_NORTE!O82)</f>
        <v>*</v>
      </c>
      <c r="Q64" s="147" t="str">
        <f>IF(SP_NORTE!P82="","*",SP_NORTE!P82)</f>
        <v>*</v>
      </c>
      <c r="R64" s="149" t="str">
        <f>IF(SP_NORTE!Q82="","*",CONCATENATE(SP_NORTE!Q82," ",SP_NORTE!R82))</f>
        <v>*</v>
      </c>
      <c r="S64" s="149" t="str">
        <f>IF(SP_NORTE!V82="","*",SP_NORTE!V82)</f>
        <v>*</v>
      </c>
      <c r="T64" s="149" t="str">
        <f>IF(SP_NORTE!W82="","*",SP_NORTE!W82)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IF(SP_NORTE!Y83="","*",SP_NORTE!Y83)</f>
        <v>*</v>
      </c>
      <c r="B65" s="150" t="str">
        <f>IF(SP_NORTE!X83="","*",SP_NORTE!X83)</f>
        <v>*</v>
      </c>
      <c r="C65" s="150" t="str">
        <f>IF(SP_NORTE!Z83="","*",SP_NORTE!Z83)</f>
        <v>*</v>
      </c>
      <c r="D65" s="142" t="str">
        <f>IF(SP_NORTE!S83="","*",SP_NORTE!S83)</f>
        <v>-</v>
      </c>
      <c r="E65" s="142" t="str">
        <f>IF(SP_NORTE!T83="","*",SP_NORTE!T83)</f>
        <v>-</v>
      </c>
      <c r="F65" s="149" t="str">
        <f>IF(SP_NORTE!B83="","*",SP_NORTE!B83)</f>
        <v>*</v>
      </c>
      <c r="G65" s="149" t="str">
        <f>IF(SP_NORTE!D83="","*",SP_NORTE!D83)</f>
        <v>*</v>
      </c>
      <c r="H65" s="149" t="str">
        <f>IF(SP_NORTE!F83="","*",SP_NORTE!F83)</f>
        <v>DESLOCAMENTO</v>
      </c>
      <c r="I65" s="149" t="str">
        <f>IF(SP_NORTE!H83="","*",SP_NORTE!H83)</f>
        <v>*</v>
      </c>
      <c r="J65" s="149" t="str">
        <f>IF(SP_NORTE!I83="","*",SP_NORTE!I83)</f>
        <v>*</v>
      </c>
      <c r="K65" s="142" t="str">
        <f>IF(SP_NORTE!M83="","*",SP_NORTE!M83)</f>
        <v>-</v>
      </c>
      <c r="L65" s="142" t="str">
        <f>IF(SP_NORTE!N83="","*",SP_NORTE!N83)</f>
        <v>-</v>
      </c>
      <c r="M65" s="143" t="str">
        <f>IF(SP_NORTE!J83="","*",SP_NORTE!J83)</f>
        <v>*</v>
      </c>
      <c r="N65" s="148" t="str">
        <f>IF(SP_NORTE!K83="","*",SP_NORTE!K83)</f>
        <v>*</v>
      </c>
      <c r="O65" s="148" t="str">
        <f>IF(SP_NORTE!L83="","*",SP_NORTE!L83)</f>
        <v>*</v>
      </c>
      <c r="P65" s="147" t="str">
        <f>IF(SP_NORTE!O83="","*",SP_NORTE!O83)</f>
        <v>*</v>
      </c>
      <c r="Q65" s="147" t="str">
        <f>IF(SP_NORTE!P83="","*",SP_NORTE!P83)</f>
        <v>*</v>
      </c>
      <c r="R65" s="149" t="str">
        <f>IF(SP_NORTE!Q83="","*",CONCATENATE(SP_NORTE!Q83," ",SP_NORTE!R83))</f>
        <v>*</v>
      </c>
      <c r="S65" s="149" t="str">
        <f>IF(SP_NORTE!V83="","*",SP_NORTE!V83)</f>
        <v>*</v>
      </c>
      <c r="T65" s="149" t="str">
        <f>IF(SP_NORTE!W83="","*",SP_NORTE!W83)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IF(SP_NORTE!Y84="","*",SP_NORTE!Y84)</f>
        <v>*</v>
      </c>
      <c r="B66" s="150" t="str">
        <f>IF(SP_NORTE!X84="","*",SP_NORTE!X84)</f>
        <v>*</v>
      </c>
      <c r="C66" s="150" t="str">
        <f>IF(SP_NORTE!Z84="","*",SP_NORTE!Z84)</f>
        <v>*</v>
      </c>
      <c r="D66" s="142" t="str">
        <f>IF(SP_NORTE!S84="","*",SP_NORTE!S84)</f>
        <v>-</v>
      </c>
      <c r="E66" s="142" t="str">
        <f>IF(SP_NORTE!T84="","*",SP_NORTE!T84)</f>
        <v>-</v>
      </c>
      <c r="F66" s="149" t="str">
        <f>IF(SP_NORTE!B84="","*",SP_NORTE!B84)</f>
        <v>*</v>
      </c>
      <c r="G66" s="149" t="str">
        <f>IF(SP_NORTE!D84="","*",SP_NORTE!D84)</f>
        <v>*</v>
      </c>
      <c r="H66" s="149" t="str">
        <f>IF(SP_NORTE!F84="","*",SP_NORTE!F84)</f>
        <v>DETECÇÃO - ULTRASSOM - SPERRY</v>
      </c>
      <c r="I66" s="149" t="str">
        <f>IF(SP_NORTE!H84="","*",SP_NORTE!H84)</f>
        <v>*</v>
      </c>
      <c r="J66" s="149" t="str">
        <f>IF(SP_NORTE!I84="","*",SP_NORTE!I84)</f>
        <v>*</v>
      </c>
      <c r="K66" s="142" t="str">
        <f>IF(SP_NORTE!M84="","*",SP_NORTE!M84)</f>
        <v>-</v>
      </c>
      <c r="L66" s="142" t="str">
        <f>IF(SP_NORTE!N84="","*",SP_NORTE!N84)</f>
        <v>-</v>
      </c>
      <c r="M66" s="143" t="str">
        <f>IF(SP_NORTE!J84="","*",SP_NORTE!J84)</f>
        <v>*</v>
      </c>
      <c r="N66" s="148" t="str">
        <f>IF(SP_NORTE!K84="","*",SP_NORTE!K84)</f>
        <v>*</v>
      </c>
      <c r="O66" s="148" t="str">
        <f>IF(SP_NORTE!L84="","*",SP_NORTE!L84)</f>
        <v>*</v>
      </c>
      <c r="P66" s="147" t="str">
        <f>IF(SP_NORTE!O84="","*",SP_NORTE!O84)</f>
        <v>*</v>
      </c>
      <c r="Q66" s="147" t="str">
        <f>IF(SP_NORTE!P84="","*",SP_NORTE!P84)</f>
        <v>*</v>
      </c>
      <c r="R66" s="149" t="str">
        <f>IF(SP_NORTE!Q84="","*",CONCATENATE(SP_NORTE!Q84," ",SP_NORTE!R84))</f>
        <v>*</v>
      </c>
      <c r="S66" s="149" t="str">
        <f>IF(SP_NORTE!V84="","*",SP_NORTE!V84)</f>
        <v>*</v>
      </c>
      <c r="T66" s="149" t="str">
        <f>IF(SP_NORTE!W84="","*",SP_NORTE!W84)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IF(SP_NORTE!Y85="","*",SP_NORTE!Y85)</f>
        <v>*</v>
      </c>
      <c r="B67" s="150" t="str">
        <f>IF(SP_NORTE!X85="","*",SP_NORTE!X85)</f>
        <v>*</v>
      </c>
      <c r="C67" s="150" t="str">
        <f>IF(SP_NORTE!Z85="","*",SP_NORTE!Z85)</f>
        <v>*</v>
      </c>
      <c r="D67" s="142" t="str">
        <f>IF(SP_NORTE!S85="","*",SP_NORTE!S85)</f>
        <v>-</v>
      </c>
      <c r="E67" s="142" t="str">
        <f>IF(SP_NORTE!T85="","*",SP_NORTE!T85)</f>
        <v>-</v>
      </c>
      <c r="F67" s="149" t="str">
        <f>IF(SP_NORTE!B85="","*",SP_NORTE!B85)</f>
        <v>*</v>
      </c>
      <c r="G67" s="149" t="str">
        <f>IF(SP_NORTE!D85="","*",SP_NORTE!D85)</f>
        <v>*</v>
      </c>
      <c r="H67" s="149" t="str">
        <f>IF(SP_NORTE!F85="","*",SP_NORTE!F85)</f>
        <v>PDM - SOLDA</v>
      </c>
      <c r="I67" s="149" t="str">
        <f>IF(SP_NORTE!H85="","*",SP_NORTE!H85)</f>
        <v>*</v>
      </c>
      <c r="J67" s="149" t="str">
        <f>IF(SP_NORTE!I85="","*",SP_NORTE!I85)</f>
        <v>*</v>
      </c>
      <c r="K67" s="142" t="str">
        <f>IF(SP_NORTE!M85="","*",SP_NORTE!M85)</f>
        <v>-</v>
      </c>
      <c r="L67" s="142" t="str">
        <f>IF(SP_NORTE!N85="","*",SP_NORTE!N85)</f>
        <v>-</v>
      </c>
      <c r="M67" s="143" t="str">
        <f>IF(SP_NORTE!J85="","*",SP_NORTE!J85)</f>
        <v>*</v>
      </c>
      <c r="N67" s="148" t="str">
        <f>IF(SP_NORTE!K85="","*",SP_NORTE!K85)</f>
        <v>*</v>
      </c>
      <c r="O67" s="148" t="str">
        <f>IF(SP_NORTE!L85="","*",SP_NORTE!L85)</f>
        <v>*</v>
      </c>
      <c r="P67" s="147" t="str">
        <f>IF(SP_NORTE!O85="","*",SP_NORTE!O85)</f>
        <v>*</v>
      </c>
      <c r="Q67" s="147" t="str">
        <f>IF(SP_NORTE!P85="","*",SP_NORTE!P85)</f>
        <v>*</v>
      </c>
      <c r="R67" s="149" t="str">
        <f>IF(SP_NORTE!Q85="","*",CONCATENATE(SP_NORTE!Q85," ",SP_NORTE!R85))</f>
        <v>*</v>
      </c>
      <c r="S67" s="149" t="str">
        <f>IF(SP_NORTE!V85="","*",SP_NORTE!V85)</f>
        <v>*</v>
      </c>
      <c r="T67" s="149" t="str">
        <f>IF(SP_NORTE!W85="","*",SP_NORTE!W85)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IF(SP_NORTE!Y86="","*",SP_NORTE!Y86)</f>
        <v>*</v>
      </c>
      <c r="B68" s="150" t="str">
        <f>IF(SP_NORTE!X86="","*",SP_NORTE!X86)</f>
        <v>*</v>
      </c>
      <c r="C68" s="150" t="str">
        <f>IF(SP_NORTE!Z86="","*",SP_NORTE!Z86)</f>
        <v>*</v>
      </c>
      <c r="D68" s="142" t="str">
        <f>IF(SP_NORTE!S86="","*",SP_NORTE!S86)</f>
        <v>-</v>
      </c>
      <c r="E68" s="142" t="str">
        <f>IF(SP_NORTE!T86="","*",SP_NORTE!T86)</f>
        <v>-</v>
      </c>
      <c r="F68" s="149" t="str">
        <f>IF(SP_NORTE!B86="","*",SP_NORTE!B86)</f>
        <v>*</v>
      </c>
      <c r="G68" s="149" t="str">
        <f>IF(SP_NORTE!D86="","*",SP_NORTE!D86)</f>
        <v>*</v>
      </c>
      <c r="H68" s="149" t="str">
        <f>IF(SP_NORTE!F86="","*",SP_NORTE!F86)</f>
        <v>MECANIZAÇÃO - SOCADORA</v>
      </c>
      <c r="I68" s="149" t="str">
        <f>IF(SP_NORTE!H86="","*",SP_NORTE!H86)</f>
        <v>*</v>
      </c>
      <c r="J68" s="149" t="str">
        <f>IF(SP_NORTE!I86="","*",SP_NORTE!I86)</f>
        <v>*</v>
      </c>
      <c r="K68" s="142" t="str">
        <f>IF(SP_NORTE!M86="","*",SP_NORTE!M86)</f>
        <v>-</v>
      </c>
      <c r="L68" s="142" t="str">
        <f>IF(SP_NORTE!N86="","*",SP_NORTE!N86)</f>
        <v>-</v>
      </c>
      <c r="M68" s="143" t="str">
        <f>IF(SP_NORTE!J86="","*",SP_NORTE!J86)</f>
        <v>*</v>
      </c>
      <c r="N68" s="148" t="str">
        <f>IF(SP_NORTE!K86="","*",SP_NORTE!K86)</f>
        <v>*</v>
      </c>
      <c r="O68" s="148" t="str">
        <f>IF(SP_NORTE!L86="","*",SP_NORTE!L86)</f>
        <v>*</v>
      </c>
      <c r="P68" s="147" t="str">
        <f>IF(SP_NORTE!O86="","*",SP_NORTE!O86)</f>
        <v>*</v>
      </c>
      <c r="Q68" s="147" t="str">
        <f>IF(SP_NORTE!P86="","*",SP_NORTE!P86)</f>
        <v>*</v>
      </c>
      <c r="R68" s="149" t="str">
        <f>IF(SP_NORTE!Q86="","*",CONCATENATE(SP_NORTE!Q86," ",SP_NORTE!R86))</f>
        <v>*</v>
      </c>
      <c r="S68" s="149" t="str">
        <f>IF(SP_NORTE!V86="","*",SP_NORTE!V86)</f>
        <v>*</v>
      </c>
      <c r="T68" s="149" t="str">
        <f>IF(SP_NORTE!W86="","*",SP_NORTE!W86)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IF(SP_NORTE!Y87="","*",SP_NORTE!Y87)</f>
        <v>*</v>
      </c>
      <c r="B69" s="150" t="str">
        <f>IF(SP_NORTE!X87="","*",SP_NORTE!X87)</f>
        <v>*</v>
      </c>
      <c r="C69" s="150" t="str">
        <f>IF(SP_NORTE!Z87="","*",SP_NORTE!Z87)</f>
        <v>*</v>
      </c>
      <c r="D69" s="142" t="str">
        <f>IF(SP_NORTE!S87="","*",SP_NORTE!S87)</f>
        <v>-</v>
      </c>
      <c r="E69" s="142" t="str">
        <f>IF(SP_NORTE!T87="","*",SP_NORTE!T87)</f>
        <v>-</v>
      </c>
      <c r="F69" s="149" t="str">
        <f>IF(SP_NORTE!B87="","*",SP_NORTE!B87)</f>
        <v>*</v>
      </c>
      <c r="G69" s="149" t="str">
        <f>IF(SP_NORTE!D87="","*",SP_NORTE!D87)</f>
        <v>*</v>
      </c>
      <c r="H69" s="149" t="str">
        <f>IF(SP_NORTE!F87="","*",SP_NORTE!F87)</f>
        <v>VARRIÇÃO</v>
      </c>
      <c r="I69" s="149" t="str">
        <f>IF(SP_NORTE!H87="","*",SP_NORTE!H87)</f>
        <v>*</v>
      </c>
      <c r="J69" s="149" t="str">
        <f>IF(SP_NORTE!I87="","*",SP_NORTE!I87)</f>
        <v>*</v>
      </c>
      <c r="K69" s="142" t="str">
        <f>IF(SP_NORTE!M87="","*",SP_NORTE!M87)</f>
        <v>-</v>
      </c>
      <c r="L69" s="142" t="str">
        <f>IF(SP_NORTE!N87="","*",SP_NORTE!N87)</f>
        <v>-</v>
      </c>
      <c r="M69" s="143" t="str">
        <f>IF(SP_NORTE!J87="","*",SP_NORTE!J87)</f>
        <v>*</v>
      </c>
      <c r="N69" s="148" t="str">
        <f>IF(SP_NORTE!K87="","*",SP_NORTE!K87)</f>
        <v>*</v>
      </c>
      <c r="O69" s="148" t="str">
        <f>IF(SP_NORTE!L87="","*",SP_NORTE!L87)</f>
        <v>*</v>
      </c>
      <c r="P69" s="147" t="str">
        <f>IF(SP_NORTE!O87="","*",SP_NORTE!O87)</f>
        <v>*</v>
      </c>
      <c r="Q69" s="147" t="str">
        <f>IF(SP_NORTE!P87="","*",SP_NORTE!P87)</f>
        <v>*</v>
      </c>
      <c r="R69" s="149" t="str">
        <f>IF(SP_NORTE!Q87="","*",CONCATENATE(SP_NORTE!Q87," ",SP_NORTE!R87))</f>
        <v>*</v>
      </c>
      <c r="S69" s="149" t="str">
        <f>IF(SP_NORTE!V87="","*",SP_NORTE!V87)</f>
        <v>*</v>
      </c>
      <c r="T69" s="149" t="str">
        <f>IF(SP_NORTE!W87="","*",SP_NORTE!W87)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IF(SP_NORTE!Y88="","*",SP_NORTE!Y88)</f>
        <v>*</v>
      </c>
      <c r="B70" s="150" t="str">
        <f>IF(SP_NORTE!X88="","*",SP_NORTE!X88)</f>
        <v>*</v>
      </c>
      <c r="C70" s="150" t="str">
        <f>IF(SP_NORTE!Z88="","*",SP_NORTE!Z88)</f>
        <v>*</v>
      </c>
      <c r="D70" s="142" t="str">
        <f>IF(SP_NORTE!S88="","*",SP_NORTE!S88)</f>
        <v>-</v>
      </c>
      <c r="E70" s="142" t="str">
        <f>IF(SP_NORTE!T88="","*",SP_NORTE!T88)</f>
        <v>-</v>
      </c>
      <c r="F70" s="149" t="str">
        <f>IF(SP_NORTE!B88="","*",SP_NORTE!B88)</f>
        <v>*</v>
      </c>
      <c r="G70" s="149" t="str">
        <f>IF(SP_NORTE!D88="","*",SP_NORTE!D88)</f>
        <v>*</v>
      </c>
      <c r="H70" s="149" t="str">
        <f>IF(SP_NORTE!F88="","*",SP_NORTE!F88)</f>
        <v>DESLOCAMENTO</v>
      </c>
      <c r="I70" s="149" t="str">
        <f>IF(SP_NORTE!H88="","*",SP_NORTE!H88)</f>
        <v>*</v>
      </c>
      <c r="J70" s="149" t="str">
        <f>IF(SP_NORTE!I88="","*",SP_NORTE!I88)</f>
        <v>*</v>
      </c>
      <c r="K70" s="142" t="str">
        <f>IF(SP_NORTE!M88="","*",SP_NORTE!M88)</f>
        <v>-</v>
      </c>
      <c r="L70" s="142" t="str">
        <f>IF(SP_NORTE!N88="","*",SP_NORTE!N88)</f>
        <v>-</v>
      </c>
      <c r="M70" s="143" t="str">
        <f>IF(SP_NORTE!J88="","*",SP_NORTE!J88)</f>
        <v>*</v>
      </c>
      <c r="N70" s="148" t="str">
        <f>IF(SP_NORTE!K88="","*",SP_NORTE!K88)</f>
        <v>*</v>
      </c>
      <c r="O70" s="148" t="str">
        <f>IF(SP_NORTE!L88="","*",SP_NORTE!L88)</f>
        <v>*</v>
      </c>
      <c r="P70" s="147" t="str">
        <f>IF(SP_NORTE!O88="","*",SP_NORTE!O88)</f>
        <v>*</v>
      </c>
      <c r="Q70" s="147" t="str">
        <f>IF(SP_NORTE!P88="","*",SP_NORTE!P88)</f>
        <v>*</v>
      </c>
      <c r="R70" s="149" t="str">
        <f>IF(SP_NORTE!Q88="","*",CONCATENATE(SP_NORTE!Q88," ",SP_NORTE!R88))</f>
        <v>*</v>
      </c>
      <c r="S70" s="149" t="str">
        <f>IF(SP_NORTE!V88="","*",SP_NORTE!V88)</f>
        <v>*</v>
      </c>
      <c r="T70" s="149" t="str">
        <f>IF(SP_NORTE!W88="","*",SP_NORTE!W88)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IF(SP_NORTE!Y89="","*",SP_NORTE!Y89)</f>
        <v>*</v>
      </c>
      <c r="B71" s="150" t="str">
        <f>IF(SP_NORTE!X89="","*",SP_NORTE!X89)</f>
        <v>*</v>
      </c>
      <c r="C71" s="150" t="str">
        <f>IF(SP_NORTE!Z89="","*",SP_NORTE!Z89)</f>
        <v>*</v>
      </c>
      <c r="D71" s="142" t="str">
        <f>IF(SP_NORTE!S89="","*",SP_NORTE!S89)</f>
        <v>-</v>
      </c>
      <c r="E71" s="142" t="str">
        <f>IF(SP_NORTE!T89="","*",SP_NORTE!T89)</f>
        <v>-</v>
      </c>
      <c r="F71" s="149" t="str">
        <f>IF(SP_NORTE!B89="","*",SP_NORTE!B89)</f>
        <v>*</v>
      </c>
      <c r="G71" s="149" t="str">
        <f>IF(SP_NORTE!D89="","*",SP_NORTE!D89)</f>
        <v>*</v>
      </c>
      <c r="H71" s="149" t="str">
        <f>IF(SP_NORTE!F89="","*",SP_NORTE!F89)</f>
        <v>PDM - SOLDA</v>
      </c>
      <c r="I71" s="149" t="str">
        <f>IF(SP_NORTE!H89="","*",SP_NORTE!H89)</f>
        <v>*</v>
      </c>
      <c r="J71" s="149" t="str">
        <f>IF(SP_NORTE!I89="","*",SP_NORTE!I89)</f>
        <v>*</v>
      </c>
      <c r="K71" s="142" t="str">
        <f>IF(SP_NORTE!M89="","*",SP_NORTE!M89)</f>
        <v>-</v>
      </c>
      <c r="L71" s="142" t="str">
        <f>IF(SP_NORTE!N89="","*",SP_NORTE!N89)</f>
        <v>-</v>
      </c>
      <c r="M71" s="143" t="str">
        <f>IF(SP_NORTE!J89="","*",SP_NORTE!J89)</f>
        <v>*</v>
      </c>
      <c r="N71" s="148" t="str">
        <f>IF(SP_NORTE!K89="","*",SP_NORTE!K89)</f>
        <v>*</v>
      </c>
      <c r="O71" s="148" t="str">
        <f>IF(SP_NORTE!L89="","*",SP_NORTE!L89)</f>
        <v>*</v>
      </c>
      <c r="P71" s="147" t="str">
        <f>IF(SP_NORTE!O89="","*",SP_NORTE!O89)</f>
        <v>*</v>
      </c>
      <c r="Q71" s="147" t="str">
        <f>IF(SP_NORTE!P89="","*",SP_NORTE!P89)</f>
        <v>*</v>
      </c>
      <c r="R71" s="149" t="str">
        <f>IF(SP_NORTE!Q89="","*",CONCATENATE(SP_NORTE!Q89," ",SP_NORTE!R89))</f>
        <v>*</v>
      </c>
      <c r="S71" s="149" t="str">
        <f>IF(SP_NORTE!V89="","*",SP_NORTE!V89)</f>
        <v>*</v>
      </c>
      <c r="T71" s="149" t="str">
        <f>IF(SP_NORTE!W89="","*",SP_NORTE!W89)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IF(SP_NORTE!Y90="","*",SP_NORTE!Y90)</f>
        <v>*</v>
      </c>
      <c r="B72" s="150" t="str">
        <f>IF(SP_NORTE!X90="","*",SP_NORTE!X90)</f>
        <v>*</v>
      </c>
      <c r="C72" s="150" t="str">
        <f>IF(SP_NORTE!Z90="","*",SP_NORTE!Z90)</f>
        <v>*</v>
      </c>
      <c r="D72" s="142" t="str">
        <f>IF(SP_NORTE!S90="","*",SP_NORTE!S90)</f>
        <v>-</v>
      </c>
      <c r="E72" s="142" t="str">
        <f>IF(SP_NORTE!T90="","*",SP_NORTE!T90)</f>
        <v>-</v>
      </c>
      <c r="F72" s="149" t="str">
        <f>IF(SP_NORTE!B90="","*",SP_NORTE!B90)</f>
        <v>*</v>
      </c>
      <c r="G72" s="149" t="str">
        <f>IF(SP_NORTE!D90="","*",SP_NORTE!D90)</f>
        <v>*</v>
      </c>
      <c r="H72" s="149" t="str">
        <f>IF(SP_NORTE!F90="","*",SP_NORTE!F90)</f>
        <v>PDM - AMV - MEIA CHAVE</v>
      </c>
      <c r="I72" s="149" t="str">
        <f>IF(SP_NORTE!H90="","*",SP_NORTE!H90)</f>
        <v>*</v>
      </c>
      <c r="J72" s="149" t="str">
        <f>IF(SP_NORTE!I90="","*",SP_NORTE!I90)</f>
        <v>*</v>
      </c>
      <c r="K72" s="142" t="str">
        <f>IF(SP_NORTE!M90="","*",SP_NORTE!M90)</f>
        <v>-</v>
      </c>
      <c r="L72" s="142" t="str">
        <f>IF(SP_NORTE!N90="","*",SP_NORTE!N90)</f>
        <v>-</v>
      </c>
      <c r="M72" s="143" t="str">
        <f>IF(SP_NORTE!J90="","*",SP_NORTE!J90)</f>
        <v>*</v>
      </c>
      <c r="N72" s="148" t="str">
        <f>IF(SP_NORTE!K90="","*",SP_NORTE!K90)</f>
        <v>*</v>
      </c>
      <c r="O72" s="148" t="str">
        <f>IF(SP_NORTE!L90="","*",SP_NORTE!L90)</f>
        <v>*</v>
      </c>
      <c r="P72" s="147" t="str">
        <f>IF(SP_NORTE!O90="","*",SP_NORTE!O90)</f>
        <v>*</v>
      </c>
      <c r="Q72" s="147" t="str">
        <f>IF(SP_NORTE!P90="","*",SP_NORTE!P90)</f>
        <v>*</v>
      </c>
      <c r="R72" s="149" t="str">
        <f>IF(SP_NORTE!Q90="","*",CONCATENATE(SP_NORTE!Q90," ",SP_NORTE!R90))</f>
        <v>*</v>
      </c>
      <c r="S72" s="149" t="str">
        <f>IF(SP_NORTE!V90="","*",SP_NORTE!V90)</f>
        <v>*</v>
      </c>
      <c r="T72" s="149" t="str">
        <f>IF(SP_NORTE!W90="","*",SP_NORTE!W90)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IF(SP_NORTE!Y91="","*",SP_NORTE!Y91)</f>
        <v>*</v>
      </c>
      <c r="B73" s="150" t="str">
        <f>IF(SP_NORTE!X91="","*",SP_NORTE!X91)</f>
        <v>*</v>
      </c>
      <c r="C73" s="150" t="str">
        <f>IF(SP_NORTE!Z91="","*",SP_NORTE!Z91)</f>
        <v>*</v>
      </c>
      <c r="D73" s="142" t="str">
        <f>IF(SP_NORTE!S91="","*",SP_NORTE!S91)</f>
        <v>-</v>
      </c>
      <c r="E73" s="142" t="str">
        <f>IF(SP_NORTE!T91="","*",SP_NORTE!T91)</f>
        <v>-</v>
      </c>
      <c r="F73" s="149" t="str">
        <f>IF(SP_NORTE!B91="","*",SP_NORTE!B91)</f>
        <v>*</v>
      </c>
      <c r="G73" s="149" t="str">
        <f>IF(SP_NORTE!D91="","*",SP_NORTE!D91)</f>
        <v>*</v>
      </c>
      <c r="H73" s="149" t="str">
        <f>IF(SP_NORTE!F91="","*",SP_NORTE!F91)</f>
        <v>DESLOCAMENTO</v>
      </c>
      <c r="I73" s="149" t="str">
        <f>IF(SP_NORTE!H91="","*",SP_NORTE!H91)</f>
        <v>*</v>
      </c>
      <c r="J73" s="149" t="str">
        <f>IF(SP_NORTE!I91="","*",SP_NORTE!I91)</f>
        <v>*</v>
      </c>
      <c r="K73" s="142" t="str">
        <f>IF(SP_NORTE!M91="","*",SP_NORTE!M91)</f>
        <v>-</v>
      </c>
      <c r="L73" s="142" t="str">
        <f>IF(SP_NORTE!N91="","*",SP_NORTE!N91)</f>
        <v>-</v>
      </c>
      <c r="M73" s="143" t="str">
        <f>IF(SP_NORTE!J91="","*",SP_NORTE!J91)</f>
        <v>*</v>
      </c>
      <c r="N73" s="148" t="str">
        <f>IF(SP_NORTE!K91="","*",SP_NORTE!K91)</f>
        <v>*</v>
      </c>
      <c r="O73" s="148" t="str">
        <f>IF(SP_NORTE!L91="","*",SP_NORTE!L91)</f>
        <v>*</v>
      </c>
      <c r="P73" s="147" t="str">
        <f>IF(SP_NORTE!O91="","*",SP_NORTE!O91)</f>
        <v>*</v>
      </c>
      <c r="Q73" s="147" t="str">
        <f>IF(SP_NORTE!P91="","*",SP_NORTE!P91)</f>
        <v>*</v>
      </c>
      <c r="R73" s="149" t="str">
        <f>IF(SP_NORTE!Q91="","*",CONCATENATE(SP_NORTE!Q91," ",SP_NORTE!R91))</f>
        <v>*</v>
      </c>
      <c r="S73" s="149" t="str">
        <f>IF(SP_NORTE!V91="","*",SP_NORTE!V91)</f>
        <v>*</v>
      </c>
      <c r="T73" s="149" t="str">
        <f>IF(SP_NORTE!W91="","*",SP_NORTE!W91)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IF(SP_NORTE!Y92="","*",SP_NORTE!Y92)</f>
        <v>*</v>
      </c>
      <c r="B74" s="150" t="str">
        <f>IF(SP_NORTE!X92="","*",SP_NORTE!X92)</f>
        <v>*</v>
      </c>
      <c r="C74" s="150" t="str">
        <f>IF(SP_NORTE!Z92="","*",SP_NORTE!Z92)</f>
        <v>*</v>
      </c>
      <c r="D74" s="142" t="str">
        <f>IF(SP_NORTE!S92="","*",SP_NORTE!S92)</f>
        <v>-</v>
      </c>
      <c r="E74" s="142" t="str">
        <f>IF(SP_NORTE!T92="","*",SP_NORTE!T92)</f>
        <v>-</v>
      </c>
      <c r="F74" s="149" t="str">
        <f>IF(SP_NORTE!B92="","*",SP_NORTE!B92)</f>
        <v>*</v>
      </c>
      <c r="G74" s="149" t="str">
        <f>IF(SP_NORTE!D92="","*",SP_NORTE!D92)</f>
        <v>*</v>
      </c>
      <c r="H74" s="149" t="str">
        <f>IF(SP_NORTE!F92="","*",SP_NORTE!F92)</f>
        <v>MODERNIZAÇÃO - SOLDA</v>
      </c>
      <c r="I74" s="149" t="str">
        <f>IF(SP_NORTE!H92="","*",SP_NORTE!H92)</f>
        <v>*</v>
      </c>
      <c r="J74" s="149" t="str">
        <f>IF(SP_NORTE!I92="","*",SP_NORTE!I92)</f>
        <v>*</v>
      </c>
      <c r="K74" s="142" t="str">
        <f>IF(SP_NORTE!M92="","*",SP_NORTE!M92)</f>
        <v>-</v>
      </c>
      <c r="L74" s="142" t="str">
        <f>IF(SP_NORTE!N92="","*",SP_NORTE!N92)</f>
        <v>-</v>
      </c>
      <c r="M74" s="143" t="str">
        <f>IF(SP_NORTE!J92="","*",SP_NORTE!J92)</f>
        <v>*</v>
      </c>
      <c r="N74" s="148" t="str">
        <f>IF(SP_NORTE!K92="","*",SP_NORTE!K92)</f>
        <v>*</v>
      </c>
      <c r="O74" s="148" t="str">
        <f>IF(SP_NORTE!L92="","*",SP_NORTE!L92)</f>
        <v>*</v>
      </c>
      <c r="P74" s="147" t="str">
        <f>IF(SP_NORTE!O92="","*",SP_NORTE!O92)</f>
        <v>*</v>
      </c>
      <c r="Q74" s="147" t="str">
        <f>IF(SP_NORTE!P92="","*",SP_NORTE!P92)</f>
        <v>*</v>
      </c>
      <c r="R74" s="149" t="str">
        <f>IF(SP_NORTE!Q92="","*",CONCATENATE(SP_NORTE!Q92," ",SP_NORTE!R92))</f>
        <v>*</v>
      </c>
      <c r="S74" s="149" t="str">
        <f>IF(SP_NORTE!V92="","*",SP_NORTE!V92)</f>
        <v>*</v>
      </c>
      <c r="T74" s="149" t="str">
        <f>IF(SP_NORTE!W92="","*",SP_NORTE!W92)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IF(SP_NORTE!Y93="","*",SP_NORTE!Y93)</f>
        <v>*</v>
      </c>
      <c r="B75" s="150" t="str">
        <f>IF(SP_NORTE!X93="","*",SP_NORTE!X93)</f>
        <v>*</v>
      </c>
      <c r="C75" s="150" t="str">
        <f>IF(SP_NORTE!Z93="","*",SP_NORTE!Z93)</f>
        <v>*</v>
      </c>
      <c r="D75" s="142" t="str">
        <f>IF(SP_NORTE!S93="","*",SP_NORTE!S93)</f>
        <v>-</v>
      </c>
      <c r="E75" s="142" t="str">
        <f>IF(SP_NORTE!T93="","*",SP_NORTE!T93)</f>
        <v>-</v>
      </c>
      <c r="F75" s="149" t="str">
        <f>IF(SP_NORTE!B93="","*",SP_NORTE!B93)</f>
        <v>*</v>
      </c>
      <c r="G75" s="149" t="str">
        <f>IF(SP_NORTE!D93="","*",SP_NORTE!D93)</f>
        <v>*</v>
      </c>
      <c r="H75" s="149" t="str">
        <f>IF(SP_NORTE!F93="","*",SP_NORTE!F93)</f>
        <v>MODERNIZAÇÃO - SOLDA</v>
      </c>
      <c r="I75" s="149" t="str">
        <f>IF(SP_NORTE!H93="","*",SP_NORTE!H93)</f>
        <v>*</v>
      </c>
      <c r="J75" s="149" t="str">
        <f>IF(SP_NORTE!I93="","*",SP_NORTE!I93)</f>
        <v>*</v>
      </c>
      <c r="K75" s="142" t="str">
        <f>IF(SP_NORTE!M93="","*",SP_NORTE!M93)</f>
        <v>-</v>
      </c>
      <c r="L75" s="142" t="str">
        <f>IF(SP_NORTE!N93="","*",SP_NORTE!N93)</f>
        <v>-</v>
      </c>
      <c r="M75" s="143" t="str">
        <f>IF(SP_NORTE!J93="","*",SP_NORTE!J93)</f>
        <v>*</v>
      </c>
      <c r="N75" s="148" t="str">
        <f>IF(SP_NORTE!K93="","*",SP_NORTE!K93)</f>
        <v>*</v>
      </c>
      <c r="O75" s="148" t="str">
        <f>IF(SP_NORTE!L93="","*",SP_NORTE!L93)</f>
        <v>*</v>
      </c>
      <c r="P75" s="147" t="str">
        <f>IF(SP_NORTE!O93="","*",SP_NORTE!O93)</f>
        <v>*</v>
      </c>
      <c r="Q75" s="147" t="str">
        <f>IF(SP_NORTE!P93="","*",SP_NORTE!P93)</f>
        <v>*</v>
      </c>
      <c r="R75" s="149" t="str">
        <f>IF(SP_NORTE!Q93="","*",CONCATENATE(SP_NORTE!Q93," ",SP_NORTE!R93))</f>
        <v>*</v>
      </c>
      <c r="S75" s="149" t="str">
        <f>IF(SP_NORTE!V93="","*",SP_NORTE!V93)</f>
        <v>*</v>
      </c>
      <c r="T75" s="149" t="str">
        <f>IF(SP_NORTE!W93="","*",SP_NORTE!W93)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IF(SP_NORTE!Y94="","*",SP_NORTE!Y94)</f>
        <v>*</v>
      </c>
      <c r="B76" s="150" t="str">
        <f>IF(SP_NORTE!X94="","*",SP_NORTE!X94)</f>
        <v>*</v>
      </c>
      <c r="C76" s="150" t="str">
        <f>IF(SP_NORTE!Z94="","*",SP_NORTE!Z94)</f>
        <v>*</v>
      </c>
      <c r="D76" s="142" t="str">
        <f>IF(SP_NORTE!S94="","*",SP_NORTE!S94)</f>
        <v>-</v>
      </c>
      <c r="E76" s="142" t="str">
        <f>IF(SP_NORTE!T94="","*",SP_NORTE!T94)</f>
        <v>-</v>
      </c>
      <c r="F76" s="149" t="str">
        <f>IF(SP_NORTE!B94="","*",SP_NORTE!B94)</f>
        <v>*</v>
      </c>
      <c r="G76" s="149" t="str">
        <f>IF(SP_NORTE!D94="","*",SP_NORTE!D94)</f>
        <v>*</v>
      </c>
      <c r="H76" s="149" t="str">
        <f>IF(SP_NORTE!F94="","*",SP_NORTE!F94)</f>
        <v>PDM - SOLDA</v>
      </c>
      <c r="I76" s="149" t="str">
        <f>IF(SP_NORTE!H94="","*",SP_NORTE!H94)</f>
        <v>*</v>
      </c>
      <c r="J76" s="149" t="str">
        <f>IF(SP_NORTE!I94="","*",SP_NORTE!I94)</f>
        <v>*</v>
      </c>
      <c r="K76" s="142" t="str">
        <f>IF(SP_NORTE!M94="","*",SP_NORTE!M94)</f>
        <v>-</v>
      </c>
      <c r="L76" s="142" t="str">
        <f>IF(SP_NORTE!N94="","*",SP_NORTE!N94)</f>
        <v>-</v>
      </c>
      <c r="M76" s="143" t="str">
        <f>IF(SP_NORTE!J94="","*",SP_NORTE!J94)</f>
        <v>*</v>
      </c>
      <c r="N76" s="148" t="str">
        <f>IF(SP_NORTE!K94="","*",SP_NORTE!K94)</f>
        <v>*</v>
      </c>
      <c r="O76" s="148" t="str">
        <f>IF(SP_NORTE!L94="","*",SP_NORTE!L94)</f>
        <v>*</v>
      </c>
      <c r="P76" s="147" t="str">
        <f>IF(SP_NORTE!O94="","*",SP_NORTE!O94)</f>
        <v>*</v>
      </c>
      <c r="Q76" s="147" t="str">
        <f>IF(SP_NORTE!P94="","*",SP_NORTE!P94)</f>
        <v>*</v>
      </c>
      <c r="R76" s="149" t="str">
        <f>IF(SP_NORTE!Q94="","*",CONCATENATE(SP_NORTE!Q94," ",SP_NORTE!R94))</f>
        <v>*</v>
      </c>
      <c r="S76" s="149" t="str">
        <f>IF(SP_NORTE!V94="","*",SP_NORTE!V94)</f>
        <v>*</v>
      </c>
      <c r="T76" s="149" t="str">
        <f>IF(SP_NORTE!W94="","*",SP_NORTE!W94)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1134</v>
      </c>
      <c r="D5" s="250"/>
      <c r="E5" s="250"/>
      <c r="F5" s="250"/>
      <c r="G5" s="250"/>
      <c r="H5" s="250"/>
      <c r="I5" s="250"/>
      <c r="J5" s="251"/>
      <c r="K5" s="252" t="s">
        <v>1135</v>
      </c>
      <c r="L5" s="253"/>
      <c r="M5" s="253"/>
      <c r="N5" s="253"/>
      <c r="O5" s="254" t="s">
        <v>1136</v>
      </c>
      <c r="P5" s="255"/>
    </row>
    <row r="6" spans="1:16" s="77" customFormat="1" ht="15" customHeight="1">
      <c r="A6" s="69" t="s">
        <v>1132</v>
      </c>
      <c r="B6" s="78" t="s">
        <v>1131</v>
      </c>
      <c r="C6" s="79" t="s">
        <v>770</v>
      </c>
      <c r="D6" s="80" t="s">
        <v>771</v>
      </c>
      <c r="E6" s="79" t="s">
        <v>1137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1138</v>
      </c>
      <c r="M6" s="83" t="s">
        <v>402</v>
      </c>
      <c r="N6" s="84" t="s">
        <v>765</v>
      </c>
      <c r="O6" s="162" t="s">
        <v>808</v>
      </c>
      <c r="P6" s="136" t="s">
        <v>1139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0.39583333333333331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ZMA2</v>
      </c>
      <c r="G47" s="86" t="str">
        <f>IF(SP_NORTE!M59="","*",SP_NORTE!M59)</f>
        <v>ZMA-ZRX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ZMA2</v>
      </c>
      <c r="L47" s="86" t="str">
        <f>IF(SP_NORTE!AM59="","*",SP_NORTE!AM59)</f>
        <v>ZMA-ZRX</v>
      </c>
      <c r="M47" s="86">
        <f>IF(SP_NORTE!AP59="","*",SP_NORTE!AP59)</f>
        <v>42</v>
      </c>
      <c r="N47" s="86" t="str">
        <f>IF(SP_NORTE!AM59="","*",SP_NORTE!AM59)</f>
        <v>ZMA-ZRX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1140</v>
      </c>
      <c r="C2" s="124" t="s">
        <v>755</v>
      </c>
      <c r="D2" s="79" t="s">
        <v>757</v>
      </c>
      <c r="E2" s="79" t="s">
        <v>1141</v>
      </c>
      <c r="F2" s="102" t="s">
        <v>1142</v>
      </c>
      <c r="G2" s="79" t="s">
        <v>1143</v>
      </c>
      <c r="H2" s="79" t="s">
        <v>1144</v>
      </c>
      <c r="I2" s="79" t="s">
        <v>1145</v>
      </c>
      <c r="J2" s="79" t="s">
        <v>1146</v>
      </c>
      <c r="K2" s="81" t="s">
        <v>1147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ZMA2</v>
      </c>
      <c r="F43" s="103" t="str">
        <f>IF(SP_NORTE!M59="","*",SP_NORTE!M59)</f>
        <v>ZMA-ZRX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2026-03-03T18:06:47Z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