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77" documentId="120_S{118792C3-22EF-5104-A093-F22BFE3913F3}" xr6:coauthVersionLast="47" xr6:coauthVersionMax="47" xr10:uidLastSave="{C49398F0-9048-4A97-99DA-1D4938487E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92" i="1" l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<sst xmlns="http://schemas.openxmlformats.org/spreadsheetml/2006/main" count="3414" uniqueCount="1155">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</sst>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V29" activePane="topRight" state="frozen"/>
      <selection pane="topRight" activeCell="AC60" sqref="AC60:AD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>
        <v>0</v>
      </c>
      <c r="BI35" s="17"/>
      <c r="BJ35" s="17" t="s">
        <v>1071</v>
      </c>
      <c r="BK35" s="18" t="s">
        <v>1071</v>
      </c>
      <c r="BL35" s="16"/>
      <c r="BM35" s="130" t="s">
        <v>426</v>
      </c>
      <c r="BN35" s="130" t="s">
        <v>426</v>
      </c>
      <c r="BO35" s="130" t="s">
        <v>426</v>
      </c>
      <c r="BP35" s="18" t="s">
        <v>1071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 t="s">
        <v>426</v>
      </c>
      <c r="BN39" s="130" t="s">
        <v>426</v>
      </c>
      <c r="BO39" s="130" t="s">
        <v>426</v>
      </c>
      <c r="BP39" s="18" t="s">
        <v>1078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3</v>
      </c>
      <c r="BI40" s="17"/>
      <c r="BJ40" s="17" t="s">
        <v>1081</v>
      </c>
      <c r="BK40" s="18" t="s">
        <v>1082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1083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</v>
      </c>
      <c r="B54" s="102"/>
      <c r="C54" s="135" t="str">
        <f>IF(BS_CONTROLE[[#This Row],[DATA]]="","",WEEKNUM(BS_CONTROLE[[#This Row],[DATA]]))</f>
        <v/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>W59</v>
      </c>
      <c r="B55" s="102"/>
      <c r="C55" s="135" t="str">
        <f>IF(BS_CONTROLE[[#This Row],[DATA]]="","",WEEKNUM(BS_CONTROLE[[#This Row],[DATA]]))</f>
        <v/>
      </c>
      <c r="D55" s="171" t="s">
        <v>800</v>
      </c>
      <c r="E55" s="159"/>
      <c r="F55" s="126" t="s">
        <v>582</v>
      </c>
      <c r="G55" s="142" t="str">
        <f>IF(D55="","*",VLOOKUP(F55,BS_ATIVIDADE[],3,FALSE))</f>
        <v>OUTROS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BINÁRIO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BINÁRIO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ROBSON (TF-701)</v>
      </c>
      <c r="B56" s="102"/>
      <c r="C56" s="135" t="str">
        <f>IF(BS_CONTROLE[[#This Row],[DATA]]="","",WEEKNUM(BS_CONTROLE[[#This Row],[DATA]]))</f>
        <v/>
      </c>
      <c r="D56" s="171" t="s">
        <v>908</v>
      </c>
      <c r="E56" s="159"/>
      <c r="F56" s="126" t="s">
        <v>790</v>
      </c>
      <c r="G56" s="142" t="str">
        <f>IF(D56="","*",VLOOKUP(F56,BS_ATIVIDADE[],3,FALSE))</f>
        <v>OUTROS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BINÁRIO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LIMPEZA</v>
      </c>
      <c r="AJ56" s="9" t="str">
        <f>IF(BS_CONTROLE[[#This Row],[Atividade]]=0, "-", BS_CONTROLE[[#This Row],[Atividade]])</f>
        <v>LIMPEZA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>E17</v>
      </c>
      <c r="B59" s="102"/>
      <c r="C59" s="135" t="str">
        <f>IF(BS_CONTROLE[[#This Row],[DATA]]="","",WEEKNUM(BS_CONTROLE[[#This Row],[DATA]]))</f>
        <v/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3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1057</v>
      </c>
      <c r="W59" s="151" t="s">
        <v>1058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05">
        <v>1</v>
      </c>
      <c r="AD60" s="103" t="s">
        <v>387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</v>
      </c>
      <c r="B61" s="102"/>
      <c r="C61" s="135" t="str">
        <f>IF(BS_CONTROLE[[#This Row],[DATA]]="","",WEEKNUM(BS_CONTROLE[[#This Row],[DATA]]))</f>
        <v/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1062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1063</v>
      </c>
      <c r="W61" s="151" t="s">
        <v>1064</v>
      </c>
      <c r="X61" s="104" t="s">
        <v>396</v>
      </c>
      <c r="Y61" s="129"/>
      <c r="Z61" s="104"/>
      <c r="AA61" s="105">
        <v>2</v>
      </c>
      <c r="AB61" s="126" t="s">
        <v>393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 AD60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AC6:AC59 AC61:AC1001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1085</v>
      </c>
      <c r="C4" s="160" t="s">
        <v>1086</v>
      </c>
      <c r="D4" s="160" t="s">
        <v>1087</v>
      </c>
      <c r="E4" s="160" t="s">
        <v>1088</v>
      </c>
      <c r="F4" s="160" t="s">
        <v>4</v>
      </c>
      <c r="G4" s="160" t="s">
        <v>1089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1090</v>
      </c>
      <c r="C6" s="161">
        <v>407867</v>
      </c>
      <c r="D6" s="161" t="s">
        <v>1091</v>
      </c>
      <c r="E6" s="161" t="s">
        <v>799</v>
      </c>
      <c r="F6" s="161" t="s">
        <v>1092</v>
      </c>
      <c r="G6" s="162"/>
    </row>
    <row r="7" spans="2:7">
      <c r="B7" s="161" t="s">
        <v>1093</v>
      </c>
      <c r="C7" s="161">
        <v>293644</v>
      </c>
      <c r="D7" s="161" t="s">
        <v>1094</v>
      </c>
      <c r="E7" s="161" t="s">
        <v>799</v>
      </c>
      <c r="F7" s="161" t="s">
        <v>1092</v>
      </c>
      <c r="G7" s="162"/>
    </row>
    <row r="8" spans="2:7">
      <c r="B8" s="161" t="s">
        <v>1095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1096</v>
      </c>
      <c r="C9" s="161">
        <v>256790</v>
      </c>
      <c r="D9" s="161" t="s">
        <v>1097</v>
      </c>
      <c r="E9" s="161" t="s">
        <v>800</v>
      </c>
      <c r="F9" s="161" t="s">
        <v>1098</v>
      </c>
      <c r="G9" s="162">
        <v>46357</v>
      </c>
    </row>
    <row r="10" spans="2:7">
      <c r="B10" s="161" t="s">
        <v>1099</v>
      </c>
      <c r="C10" s="161">
        <v>265193</v>
      </c>
      <c r="D10" s="161" t="s">
        <v>1100</v>
      </c>
      <c r="E10" s="161" t="s">
        <v>801</v>
      </c>
      <c r="F10" s="161" t="s">
        <v>1101</v>
      </c>
      <c r="G10" s="161" t="s">
        <v>1102</v>
      </c>
    </row>
    <row r="11" spans="2:7">
      <c r="B11" s="161" t="s">
        <v>1103</v>
      </c>
      <c r="C11" s="161">
        <v>293716</v>
      </c>
      <c r="D11" s="161" t="s">
        <v>1104</v>
      </c>
      <c r="E11" s="161" t="s">
        <v>801</v>
      </c>
      <c r="F11" s="161" t="s">
        <v>1101</v>
      </c>
      <c r="G11" s="162">
        <v>46204</v>
      </c>
    </row>
    <row r="12" spans="2:7">
      <c r="B12" s="161" t="s">
        <v>1105</v>
      </c>
      <c r="C12" s="161">
        <v>257258</v>
      </c>
      <c r="D12" s="161" t="s">
        <v>1106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1107</v>
      </c>
      <c r="C13" s="161">
        <v>371147</v>
      </c>
      <c r="D13" s="161" t="s">
        <v>1108</v>
      </c>
      <c r="E13" s="161" t="s">
        <v>802</v>
      </c>
      <c r="F13" s="161" t="s">
        <v>128</v>
      </c>
      <c r="G13" s="161" t="s">
        <v>1102</v>
      </c>
    </row>
    <row r="14" spans="2:7">
      <c r="B14" s="161" t="s">
        <v>1109</v>
      </c>
      <c r="C14" s="161">
        <v>259230</v>
      </c>
      <c r="D14" s="161" t="s">
        <v>1110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1111</v>
      </c>
      <c r="C15" s="161">
        <v>370705</v>
      </c>
      <c r="D15" s="161"/>
      <c r="E15" s="161" t="s">
        <v>802</v>
      </c>
      <c r="F15" s="161" t="s">
        <v>128</v>
      </c>
      <c r="G15" s="161" t="s">
        <v>1102</v>
      </c>
    </row>
    <row r="16" spans="2:7">
      <c r="B16" s="161" t="s">
        <v>1112</v>
      </c>
      <c r="C16" s="161">
        <v>258542</v>
      </c>
      <c r="D16" s="161" t="s">
        <v>1113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1114</v>
      </c>
      <c r="C17" s="161">
        <v>257050</v>
      </c>
      <c r="D17" s="161" t="s">
        <v>1115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1117</v>
      </c>
      <c r="D4" s="163" t="s">
        <v>1118</v>
      </c>
      <c r="E4" s="163" t="s">
        <v>1119</v>
      </c>
      <c r="F4" s="160" t="s">
        <v>1120</v>
      </c>
      <c r="G4" s="163" t="s">
        <v>1121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1122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1123</v>
      </c>
      <c r="G7" s="167" t="s">
        <v>1124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1122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1122</v>
      </c>
      <c r="G9" s="167" t="s">
        <v>1125</v>
      </c>
    </row>
    <row r="10" spans="2:7" ht="19.5" customHeight="1">
      <c r="B10" s="167" t="s">
        <v>1126</v>
      </c>
      <c r="C10" s="167">
        <v>9038</v>
      </c>
      <c r="D10" s="168">
        <v>46049</v>
      </c>
      <c r="E10" s="167">
        <v>15098</v>
      </c>
      <c r="F10" s="169" t="s">
        <v>1127</v>
      </c>
      <c r="G10" s="167" t="s">
        <v>1128</v>
      </c>
    </row>
    <row r="11" spans="2:7" ht="19.5" customHeight="1">
      <c r="B11" s="167" t="s">
        <v>719</v>
      </c>
      <c r="C11" s="167" t="s">
        <v>1129</v>
      </c>
      <c r="D11" s="168">
        <v>46048</v>
      </c>
      <c r="E11" s="167">
        <v>11300</v>
      </c>
      <c r="F11" s="169" t="s">
        <v>1130</v>
      </c>
      <c r="G11" s="167" t="s">
        <v>1131</v>
      </c>
    </row>
    <row r="12" spans="2:7" ht="19.5" customHeight="1">
      <c r="B12" s="167" t="s">
        <v>719</v>
      </c>
      <c r="C12" s="167" t="s">
        <v>1132</v>
      </c>
      <c r="D12" s="168">
        <v>46048</v>
      </c>
      <c r="E12" s="167">
        <v>13300</v>
      </c>
      <c r="F12" s="169" t="s">
        <v>1130</v>
      </c>
      <c r="G12" s="167" t="s">
        <v>1133</v>
      </c>
    </row>
    <row r="13" spans="2:7" ht="19.5" customHeight="1">
      <c r="B13" s="167" t="s">
        <v>719</v>
      </c>
      <c r="C13" s="167" t="s">
        <v>1134</v>
      </c>
      <c r="D13" s="168">
        <v>46048</v>
      </c>
      <c r="E13" s="167">
        <v>10500</v>
      </c>
      <c r="F13" s="169" t="s">
        <v>1130</v>
      </c>
      <c r="G13" s="167"/>
    </row>
    <row r="14" spans="2:7" ht="19.5" customHeight="1">
      <c r="B14" s="167" t="s">
        <v>719</v>
      </c>
      <c r="C14" s="167" t="s">
        <v>1135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1136</v>
      </c>
      <c r="D5" s="218"/>
      <c r="E5" s="218"/>
      <c r="F5" s="218"/>
      <c r="G5" s="218"/>
      <c r="H5" s="218"/>
      <c r="I5" s="218"/>
      <c r="J5" s="219"/>
      <c r="K5" s="220" t="s">
        <v>1137</v>
      </c>
      <c r="L5" s="221"/>
      <c r="M5" s="221"/>
      <c r="N5" s="221"/>
      <c r="O5" s="222" t="s">
        <v>1138</v>
      </c>
      <c r="P5" s="223"/>
    </row>
    <row r="6" spans="1:16" s="74" customFormat="1" ht="15" customHeight="1">
      <c r="A6" s="66" t="s">
        <v>1139</v>
      </c>
      <c r="B6" s="75" t="s">
        <v>1140</v>
      </c>
      <c r="C6" s="76" t="s">
        <v>967</v>
      </c>
      <c r="D6" s="77" t="s">
        <v>968</v>
      </c>
      <c r="E6" s="76" t="s">
        <v>1141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1142</v>
      </c>
      <c r="M6" s="80" t="s">
        <v>586</v>
      </c>
      <c r="N6" s="81" t="s">
        <v>962</v>
      </c>
      <c r="O6" s="158" t="s">
        <v>1005</v>
      </c>
      <c r="P6" s="133" t="s">
        <v>1143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Oportunidade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EDSON (TP-780)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W59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ROBSON (TF-701)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1144</v>
      </c>
      <c r="V1" s="216"/>
      <c r="W1" s="216"/>
    </row>
    <row r="2" spans="1:23" ht="15" customHeight="1">
      <c r="A2" s="87" t="s">
        <v>1145</v>
      </c>
      <c r="B2" s="87" t="s">
        <v>1140</v>
      </c>
      <c r="C2" s="87" t="s">
        <v>386</v>
      </c>
      <c r="D2" s="88" t="s">
        <v>967</v>
      </c>
      <c r="E2" s="88" t="s">
        <v>4</v>
      </c>
      <c r="F2" s="88" t="s">
        <v>1139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1146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W59</v>
      </c>
      <c r="H51" s="145" t="str">
        <f>IF(SP_SUL!F55="","*",SP_SUL!F55)</f>
        <v>DESLOCAMENTO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ROBSON (TF-701)</v>
      </c>
      <c r="H52" s="145" t="str">
        <f>IF(SP_SUL!F56="","*",SP_SUL!F56)</f>
        <v>LIMPEZA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 t="str">
        <f>IF(SP_SUL!B59="","*",SP_SUL!B59)</f>
        <v>*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3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 t="str">
        <f>IF(SP_SUL!B61="","*",SP_SUL!B61)</f>
        <v>*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1147</v>
      </c>
      <c r="C2" s="121" t="s">
        <v>952</v>
      </c>
      <c r="D2" s="76" t="s">
        <v>954</v>
      </c>
      <c r="E2" s="76" t="s">
        <v>1148</v>
      </c>
      <c r="F2" s="99" t="s">
        <v>1149</v>
      </c>
      <c r="G2" s="76" t="s">
        <v>1150</v>
      </c>
      <c r="H2" s="76" t="s">
        <v>1151</v>
      </c>
      <c r="I2" s="76" t="s">
        <v>1152</v>
      </c>
      <c r="J2" s="76" t="s">
        <v>1153</v>
      </c>
      <c r="K2" s="78" t="s">
        <v>1154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EDSON (TP-780)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W59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ROBSON (TF-701)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>
        <f>IF(SP_SUL!AC60="","*",SP_SUL!AC60)</f>
        <v>1</v>
      </c>
      <c r="J56" s="96">
        <f>IF(SP_SUL!AA60="","*",SP_SUL!AA60)</f>
        <v>1</v>
      </c>
      <c r="K56" s="97" t="str">
        <f>IF(SP_SUL!AD60="","*",SP_SUL!AD60)</f>
        <v>FIXO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2026-02-02T15:17:47Z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