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16" documentId="8_{B6337239-1A00-434D-AAD0-422EA1FEB5AE}" xr6:coauthVersionLast="47" xr6:coauthVersionMax="47" xr10:uidLastSave="{74C2DC21-E73D-49F4-B9C6-697CEB7BD4D7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6" i="1" l="1" a="1"/>
  <c r="N106" i="1" s="1"/>
  <c r="M106" i="1" a="1"/>
  <c r="M106" i="1" s="1"/>
  <c r="M107" i="1" a="1"/>
  <c r="M107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M110" i="1" a="1"/>
  <c r="M110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12" i="1" l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<sst xmlns="http://schemas.openxmlformats.org/spreadsheetml/2006/main" count="5916" uniqueCount="1471">
  <si>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</si>
  <si>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</si>
  <si>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</si>
  <si>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</si>
  <si>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</si>
  <si>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</si>
  <si>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</si>
  <si>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</si>
  <si>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</si>
  <si>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</si>
  <si>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</si>
  <si>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</si>
  <si>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</si>
  <si>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</si>
  <si>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</si>
  <si>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</si>
  <si>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</si>
  <si>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</si>
  <si>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</si>
  <si>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</si>
  <si>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</si>
  <si>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</si>
  <si>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</si>
  <si>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</si>
  <si>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</si>
  <si>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</si>
  <si>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</si>
  <si>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</si>
  <si>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</si>
  <si>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</si>
  <si>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</si>
  <si>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</si>
  <si>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</si>
  <si>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</si>
  <si>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</si>
  <si>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</si>
  <si>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</si>
  <si>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</si>
  <si>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</si>
  <si>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</si>
  <si>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</si>
  <si>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</si>
  <si>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</si>
  <si>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</si>
  <si>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</si>
  <si>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</si>
  <si>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</si>
  <si>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</si>
  <si>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</si>
  <si>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</si>
  <si>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</si>
  <si>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</si>
  <si>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</si>
  <si>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</si>
  <si>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</si>
  <si>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</si>
  <si>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</si>
  <si>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</si>
  <si>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</si>
  <si>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</si>
  <si>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</si>
  <si>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</si>
  <si>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</si>
  <si>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</si>
  <si>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</si>
  <si>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</si>
  <si>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</si>
  <si>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</si>
  <si>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</si>
  <si>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</si>
  <si>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</si>
  <si>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</si>
  <si>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</si>
  <si>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</si>
  <si>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</si>
  <si>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</si>
  <si>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</si>
  <si>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</si>
  <si>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</si>
  <si>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</si>
  <si>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</si>
  <si>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</si>
  <si>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</si>
  <si>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</si>
  <si>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</si>
  <si>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</si>
  <si>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</si>
  <si>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</si>
  <si>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</si>
  <si>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</si>
  <si>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</si>
  <si>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</si>
  <si>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</si>
  <si>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</si>
  <si>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</si>
  <si>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</si>
  <si>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</si>
  <si>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</si>
  <si>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</si>
  <si>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</si>
  <si>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</si>
  <si>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</si>
  <si>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</si>
  <si>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</si>
  <si>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</si>
  <si>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</si>
  <si>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</si>
  <si>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</si>
  <si>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</si>
  <si>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</si>
  <si>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</si>
  <si>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</si>
  <si>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</si>
  <si>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</si>
  <si>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</si>
  <si>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</si>
  <si>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</si>
  <si>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</si>
  <si>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</si>
  <si>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</si>
  <si>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</si>
  <si>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</si>
  <si>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</si>
  <si>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</si>
  <si>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</si>
  <si>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</si>
  <si>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</si>
  <si>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</si>
  <si>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</si>
  <si>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</si>
  <si>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</si>
  <si>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</si>
  <si>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</si>
  <si>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</si>
  <si>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</si>
  <si>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</si>
  <si>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</si>
  <si>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</si>
  <si>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</si>
  <si>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</si>
  <si>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</si>
  <si>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</si>
  <si>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</si>
  <si>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</si>
  <si>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</si>
  <si>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</si>
  <si>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</si>
  <si>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</si>
  <si>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</si>
  <si>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</si>
  <si>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</si>
  <si>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</si>
  <si>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</si>
  <si>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</si>
  <si>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</si>
  <si>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</si>
  <si>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</si>
  <si>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</si>
  <si>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</si>
  <si>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</si>
  <si>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</si>
  <si>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</si>
  <si>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</si>
  <si>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</si>
  <si>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</si>
  <si>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</si>
  <si>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</si>
  <si>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</si>
  <si>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</si>
  <si>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</si>
  <si>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</si>
  <si>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</si>
  <si>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</si>
  <si>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</si>
  <si>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</si>
  <si>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</si>
  <si>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</si>
  <si>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</si>
  <si>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</si>
  <si>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</si>
  <si>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</si>
  <si>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</si>
  <si>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</si>
  <si>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</si>
  <si>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</si>
  <si>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</si>
  <si>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</si>
  <si>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</si>
  <si>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</si>
  <si>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</si>
  <si>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</si>
  <si>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</si>
  <si>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</si>
  <si>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</si>
  <si>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</si>
  <si>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</si>
  <si>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</si>
  <si>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</si>
  <si>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</si>
  <si>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</si>
  <si>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</si>
  <si>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</si>
  <si>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</si>
  <si>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</si>
  <si>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</si>
  <si>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</si>
  <si>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</si>
  <si>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</si>
  <si>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</si>
  <si>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</si>
  <si>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</si>
  <si>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</si>
  <si>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</si>
  <si>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</si>
  <si>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</si>
  <si>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</si>
  <si>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</si>
  <si>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</si>
  <si>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</si>
  <si>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</si>
  <si>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</si>
  <si>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</si>
  <si>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</si>
  <si>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</si>
  <si>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</si>
  <si>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</si>
  <si>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</si>
  <si>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</si>
  <si>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</si>
  <si>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</si>
  <si>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</si>
  <si>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</si>
  <si>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</si>
  <si>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</si>
  <si>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</si>
  <si>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</si>
  <si>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</si>
  <si>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</si>
  <si>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</si>
  <si>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</si>
  <si>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</si>
  <si>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</si>
  <si>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</si>
  <si>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</si>
  <si>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</si>
  <si>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</si>
  <si>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</si>
  <si>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</si>
  <si>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</si>
  <si>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</si>
  <si>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</si>
  <si>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</si>
  <si>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</si>
  <si>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</si>
  <si>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</si>
  <si>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</si>
  <si>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</si>
  <si>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</si>
  <si>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</si>
  <si>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</si>
  <si>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</si>
  <si>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</si>
  <si>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</si>
  <si>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</si>
  <si>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</si>
  <si>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</si>
  <si>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</si>
  <si>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</si>
  <si>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</si>
  <si>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</si>
  <si>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</si>
  <si>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</si>
  <si>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</si>
  <si>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</si>
  <si>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</si>
  <si>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</si>
  <si>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</si>
  <si>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</si>
  <si>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</si>
  <si>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</si>
  <si>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</si>
  <si>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</si>
  <si>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</si>
  <si>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</si>
  <si>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</si>
  <si>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</si>
  <si>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</si>
  <si>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</si>
  <si>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</si>
  <si>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</si>
  <si>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</si>
  <si>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</si>
  <si>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</si>
  <si>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</si>
  <si>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</si>
  <si>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</si>
  <si>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</si>
  <si>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</si>
  <si>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</si>
  <si>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</si>
  <si>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</si>
  <si>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</si>
  <si>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</si>
  <si>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</si>
  <si>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</si>
  <si>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</si>
  <si>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</si>
  <si>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</si>
  <si>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</si>
  <si>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</si>
  <si>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</si>
  <si>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</si>
  <si>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</si>
  <si>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</si>
  <si>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</si>
  <si>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</si>
  <si>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</si>
  <si>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</si>
  <si>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</si>
  <si>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</si>
  <si>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</si>
  <si>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</si>
  <si>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</si>
  <si>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</si>
  <si>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</si>
  <si>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</si>
  <si>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</si>
  <si>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</si>
  <si>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</si>
  <si>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</si>
  <si>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</si>
  <si>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</si>
  <si>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</si>
  <si>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</si>
  <si>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</si>
  <si>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</si>
  <si>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</si>
  <si>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</si>
  <si>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</si>
  <si>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</si>
  <si>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</si>
  <si>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</si>
  <si>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</si>
  <si>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</si>
  <si>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</si>
  <si>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</si>
  <si>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</si>
  <si>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</si>
  <si>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</si>
  <si>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</si>
  <si>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</si>
  <si>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</si>
  <si>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</si>
  <si>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</si>
  <si>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</si>
  <si>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</si>
  <si>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</si>
  <si>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</si>
  <si>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</si>
  <si>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</si>
  <si>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</si>
  <si>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</si>
  <si>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</si>
  <si>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</si>
  <si>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</si>
  <si>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</si>
  <si>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</si>
  <si>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</si>
  <si>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</si>
  <si>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</si>
  <si>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</si>
  <si>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</si>
  <si>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</si>
  <si>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</si>
  <si>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</si>
  <si>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</si>
  <si>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</si>
  <si>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</si>
  <si>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</si>
  <si>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</si>
  <si>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</si>
  <si>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</si>
  <si>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</si>
  <si>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</si>
  <si>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</si>
  <si>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</si>
  <si>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</si>
  <si>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</si>
  <si>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</si>
  <si>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</si>
  <si>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</si>
  <si>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</si>
  <si>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</si>
  <si>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</si>
  <si>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</si>
  <si>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</si>
  <si>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</si>
  <si>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</si>
  <si>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</si>
  <si>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</si>
  <si>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</si>
  <si>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</si>
  <si>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</si>
  <si>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</si>
  <si>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</si>
  <si>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</si>
  <si>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</si>
  <si>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</si>
  <si>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</si>
  <si>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</si>
  <si>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</si>
  <si>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</si>
  <si>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</si>
  <si>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</si>
  <si>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</si>
  <si>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</si>
  <si>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</si>
  <si>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</si>
  <si>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</si>
  <si>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</si>
  <si>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</si>
  <si>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</si>
  <si>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</si>
  <si>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</si>
  <si>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</si>
  <si>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</si>
  <si>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</si>
  <si>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</si>
  <si>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</si>
  <si>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</si>
  <si>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</si>
  <si>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</si>
  <si>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</si>
  <si>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</si>
  <si>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</si>
  <si>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</si>
  <si>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</si>
  <si>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</si>
  <si>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</si>
  <si>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</si>
  <si>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</si>
  <si>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</si>
  <si>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</si>
  <si>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</si>
  <si>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</si>
  <si>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</si>
  <si>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</si>
  <si>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</si>
  <si>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</si>
  <si>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</si>
  <si>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</si>
  <si>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</si>
  <si>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</si>
  <si>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</si>
  <si>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</si>
  <si>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</si>
  <si>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</si>
  <si>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</si>
  <si>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</si>
  <si>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</si>
  <si>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</si>
  <si>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</si>
  <si>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</si>
  <si>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</si>
  <si>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</si>
  <si>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</si>
  <si>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</si>
  <si>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</si>
  <si>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</si>
  <si>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</si>
  <si>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</si>
  <si>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</si>
  <si>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</si>
  <si>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</si>
  <si>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</si>
  <si>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</si>
  <si>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</si>
  <si>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</si>
  <si>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</si>
  <si>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</si>
  <si>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</si>
  <si>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</si>
  <si>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</si>
  <si>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</si>
  <si>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</si>
  <si>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</si>
  <si>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</si>
  <si>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</si>
  <si>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</si>
  <si>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</si>
  <si>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</si>
  <si>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</si>
  <si>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</si>
  <si>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</si>
  <si>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</si>
  <si>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</si>
  <si>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</si>
  <si>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</si>
  <si>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</si>
  <si>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</si>
  <si>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</si>
  <si>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</si>
  <si>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</si>
  <si>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</si>
  <si>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</si>
  <si>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</si>
  <si>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</si>
  <si>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</si>
  <si>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</si>
  <si>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</si>
  <si>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</si>
  <si>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</si>
  <si>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</si>
  <si>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</si>
  <si>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</si>
  <si>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</si>
  <si>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</si>
  <si>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</si>
  <si>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</si>
  <si>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</si>
  <si>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</si>
  <si>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</si>
  <si>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</si>
  <si>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</si>
  <si>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</si>
  <si>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</si>
  <si>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</si>
  <si>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</si>
  <si>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</si>
  <si>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</si>
  <si>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</si>
  <si>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</si>
  <si>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</si>
  <si>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</si>
  <si>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</si>
  <si>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</si>
  <si>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</si>
  <si>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</si>
  <si>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</si>
  <si>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</si>
  <si>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</si>
  <si>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</si>
  <si>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</si>
  <si>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</si>
  <si>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</si>
  <si>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</si>
  <si>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</si>
  <si>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</si>
  <si>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</si>
  <si>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</si>
  <si>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</si>
  <si>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</si>
  <si>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</si>
  <si>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</si>
  <si>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</si>
  <si>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</si>
  <si>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</si>
  <si>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</si>
  <si>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</si>
  <si>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</si>
  <si>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</si>
  <si>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</si>
  <si>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</si>
  <si>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</si>
  <si>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</si>
  <si>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</si>
  <si>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</si>
  <si>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</si>
  <si>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</si>
  <si>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</si>
  <si>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</si>
  <si>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</si>
  <si>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</si>
  <si>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</si>
  <si>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</si>
  <si>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</si>
  <si>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</si>
  <si>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</si>
  <si>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</si>
  <si>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</si>
  <si>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</si>
  <si>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</si>
  <si>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</si>
  <si>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</si>
  <si>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</si>
  <si>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</si>
  <si>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</si>
  <si>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</si>
  <si>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</si>
  <si>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</si>
  <si>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</si>
  <si>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</si>
  <si>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</si>
  <si>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</si>
  <si>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</si>
  <si>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</si>
  <si>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</si>
  <si>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</si>
  <si>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</si>
  <si>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</si>
  <si>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</si>
  <si>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</si>
  <si>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</si>
  <si>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</si>
  <si>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</si>
  <si>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</si>
  <si>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</si>
  <si>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</si>
  <si>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</si>
  <si>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</si>
  <si>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</si>
  <si>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</si>
  <si>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</si>
  <si>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</si>
  <si>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</si>
  <si>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</si>
  <si>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</si>
  <si>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</si>
  <si>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</si>
  <si>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</si>
  <si>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</si>
  <si>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</si>
  <si>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</si>
  <si>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</si>
  <si>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</si>
  <si>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</si>
  <si>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</si>
  <si>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</si>
  <si>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</si>
  <si>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</si>
  <si>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</si>
  <si>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</si>
  <si>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</si>
  <si>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</si>
  <si>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</si>
  <si>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</si>
  <si>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</si>
  <si>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</si>
  <si>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</si>
  <si>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</si>
  <si>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</si>
  <si>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</si>
  <si>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</si>
  <si>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</si>
  <si>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</si>
  <si>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</si>
  <si>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</si>
  <si>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</si>
  <si>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</si>
  <si>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</si>
  <si>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</si>
  <si>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</si>
  <si>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</si>
  <si>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</si>
  <si>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</si>
  <si>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</si>
  <si>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</si>
  <si>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</si>
  <si>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</si>
  <si>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</si>
  <si>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</si>
  <si>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</si>
  <si>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</si>
  <si>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</si>
  <si>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</si>
  <si>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</si>
  <si>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</si>
  <si>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</si>
  <si>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</si>
  <si>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</si>
  <si>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</si>
  <si>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</si>
  <si>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</si>
  <si>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</si>
  <si>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</si>
  <si>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</si>
  <si>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</si>
  <si>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</si>
  <si>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</si>
  <si>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</si>
  <si>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</si>
  <si>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</si>
  <si>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</si>
  <si>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</si>
  <si>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</si>
  <si>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</si>
  <si>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</si>
  <si>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</si>
  <si>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</si>
  <si>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</si>
  <si>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</si>
  <si>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</si>
  <si>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</si>
  <si>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</si>
  <si>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</si>
  <si>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</si>
  <si>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</si>
  <si>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</si>
  <si>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</si>
  <si>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</si>
  <si>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</si>
  <si>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</si>
  <si>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</si>
  <si>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</si>
  <si>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</si>
  <si>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</si>
  <si>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</si>
  <si>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</si>
  <si>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</si>
  <si>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</si>
  <si>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</si>
  <si>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</si>
  <si>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</si>
  <si>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</si>
  <si>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</si>
  <si>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</si>
  <si>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</si>
  <si>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</si>
  <si>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</si>
  <si>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</si>
  <si>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</si>
  <si>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</si>
  <si>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</si>
  <si>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</si>
  <si>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</si>
  <si>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</si>
  <si>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</si>
  <si>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</si>
  <si>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</si>
  <si>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</si>
  <si>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</si>
  <si>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</si>
  <si>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</si>
  <si>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</si>
  <si>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</si>
  <si>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</si>
  <si>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</si>
  <si>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</si>
  <si>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</si>
  <si>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</si>
  <si>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</si>
  <si>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</si>
  <si>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</si>
  <si>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</si>
  <si>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</si>
  <si>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</si>
  <si>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</si>
  <si>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</si>
  <si>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</si>
  <si>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</si>
  <si>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</si>
  <si>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</si>
  <si>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</si>
  <si>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</si>
  <si>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</si>
  <si>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</si>
  <si>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</si>
  <si>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</si>
  <si>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</si>
  <si>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</si>
  <si>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</si>
  <si>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</si>
  <si>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</si>
  <si>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</si>
  <si>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</si>
  <si>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</si>
  <si>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</si>
  <si>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</si>
  <si>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</si>
  <si>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</si>
  <si>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</si>
  <si>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</si>
  <si>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</si>
  <si>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</si>
  <si>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</si>
  <si>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</si>
  <si>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</si>
  <si>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</si>
  <si>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</si>
  <si>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</si>
  <si>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</si>
  <si>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</si>
  <si>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</si>
  <si>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</si>
  <si>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</si>
  <si>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</si>
  <si>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</si>
  <si>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</si>
  <si>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</si>
  <si>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</si>
  <si>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</si>
  <si>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</si>
  <si>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</si>
  <si>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</si>
  <si>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</si>
  <si>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</si>
  <si>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</si>
  <si>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</si>
  <si>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</si>
  <si>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</si>
  <si>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</si>
  <si>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</si>
  <si>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</si>
  <si>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</si>
  <si>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</si>
  <si>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</si>
  <si>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</si>
  <si>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</si>
  <si>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</si>
  <si>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</si>
  <si>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</si>
  <si>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</si>
  <si>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</si>
  <si>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</si>
  <si>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</si>
  <si>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</si>
  <si>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</si>
  <si>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</si>
  <si>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</si>
  <si>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</si>
  <si>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</si>
  <si>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</si>
  <si>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</si>
  <si>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</si>
  <si>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</si>
  <si>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</si>
  <si>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</si>
  <si>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</si>
  <si>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</si>
  <si>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</si>
  <si>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</si>
  <si>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</si>
  <si>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</si>
  <si>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</si>
  <si>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</si>
  <si>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</si>
  <si>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</si>
  <si>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</si>
  <si>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</si>
  <si>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</si>
  <si>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</si>
  <si>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</si>
  <si>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</si>
  <si>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</si>
  <si>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</si>
  <si>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</si>
  <si>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</si>
  <si>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</si>
  <si>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</si>
  <si>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</si>
  <si>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</si>
  <si>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</si>
  <si>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</si>
  <si>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</si>
  <si>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</si>
  <si>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</si>
  <si>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</si>
  <si>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</si>
  <si>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</si>
  <si>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</si>
  <si>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</si>
  <si>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</si>
  <si>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</si>
  <si>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</si>
  <si>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</si>
  <si>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</si>
  <si>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</si>
  <si>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</si>
  <si>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</si>
  <si>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</si>
  <si>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</si>
  <si>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</si>
  <si>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</si>
  <si>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</si>
  <si>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</si>
  <si>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</si>
  <si>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</si>
  <si>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</si>
  <si>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</si>
  <si>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</si>
  <si>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</si>
  <si>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</si>
  <si>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</si>
  <si>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</si>
  <si>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</si>
  <si>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</si>
  <si>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</si>
  <si>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</si>
  <si>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</si>
  <si>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</si>
  <si>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</si>
  <si>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</si>
  <si>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</si>
  <si>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</si>
  <si>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</si>
  <si>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</si>
  <si>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</si>
  <si>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</si>
  <si>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</si>
  <si>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</si>
  <si>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</si>
  <si>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</si>
  <si>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</si>
  <si>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</si>
  <si>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</si>
  <si>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</si>
  <si>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</si>
  <si>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</si>
  <si>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</si>
  <si>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</si>
  <si>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</si>
  <si>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</si>
  <si>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</si>
  <si>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</si>
  <si>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</si>
  <si>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</si>
  <si>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</si>
  <si>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</si>
  <si>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</si>
  <si>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</si>
  <si>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</si>
  <si>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</si>
  <si>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</si>
  <si>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</si>
  <si>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</si>
  <si>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</si>
  <si>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</si>
  <si>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</si>
  <si>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</si>
  <si>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</si>
  <si>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</si>
  <si>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</si>
  <si>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</si>
  <si>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</si>
  <si>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</si>
  <si>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</si>
  <si>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</si>
  <si>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</si>
  <si>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</si>
  <si>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</si>
  <si>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</si>
  <si>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</si>
  <si>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</si>
  <si>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</si>
  <si>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</si>
  <si>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</si>
  <si>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</si>
  <si>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</si>
  <si>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</si>
  <si>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</si>
  <si>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</si>
  <si>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</si>
  <si>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</si>
  <si>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</si>
  <si>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</si>
  <si>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</si>
  <si>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</si>
  <si>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</si>
  <si>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</si>
  <si>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</si>
  <si>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</si>
  <si>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</si>
  <si>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</si>
  <si>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</si>
  <si>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</si>
  <si>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</si>
  <si>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</si>
  <si>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</si>
  <si>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</si>
  <si>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</si>
  <si>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</si>
  <si>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</si>
  <si>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</si>
  <si>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</si>
  <si>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</si>
  <si>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</si>
  <si>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</si>
  <si>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</si>
  <si>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</si>
  <si>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</si>
  <si>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</si>
  <si>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</si>
  <si>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</si>
  <si>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</si>
  <si>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</si>
  <si>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</si>
  <si>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</si>
  <si>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</si>
  <si>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</si>
  <si>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</si>
  <si>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</si>
  <si>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</si>
  <si>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</si>
  <si>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</si>
  <si>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</si>
  <si>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</si>
  <si>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</si>
  <si>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</si>
  <si>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</si>
  <si>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</si>
  <si>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</si>
  <si>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</si>
  <si>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</si>
  <si>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</si>
  <si>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</si>
  <si>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</si>
  <si>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</si>
  <si>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</si>
  <si>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</si>
  <si>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</si>
  <si>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</si>
  <si>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</si>
  <si>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</si>
  <si>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</si>
  <si>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</si>
  <si>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</si>
  <si>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</si>
  <si>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</si>
  <si>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</si>
  <si>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</si>
  <si>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</si>
  <si>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</si>
  <si>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</si>
  <si>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</si>
  <si>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</si>
  <si>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</si>
  <si>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</si>
  <si>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</si>
  <si>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</si>
  <si>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</si>
  <si>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</si>
  <si>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</si>
  <si>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</si>
  <si>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</si>
  <si>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</si>
  <si>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</si>
  <si>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</si>
  <si>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</si>
  <si>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</si>
  <si>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</si>
  <si>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</si>
  <si>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</si>
  <si>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</si>
  <si>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</si>
  <si>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</si>
  <si>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</si>
  <si>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</si>
  <si>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</si>
  <si>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</si>
  <si>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</si>
  <si>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</si>
  <si>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</si>
  <si>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</si>
  <si>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</si>
  <si>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</si>
  <si>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</si>
  <si>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</si>
  <si>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</si>
  <si>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</si>
  <si>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</si>
  <si>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</si>
  <si>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</si>
  <si>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</si>
  <si>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</si>
  <si>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</si>
  <si>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</si>
  <si>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</si>
  <si>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</si>
  <si>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</si>
  <si>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</si>
  <si>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</si>
  <si>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</si>
  <si>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</si>
  <si>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</si>
  <si>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</si>
  <si>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</si>
  <si>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</si>
  <si>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</si>
  <si>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</si>
  <si>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</si>
  <si>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</si>
  <si>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</si>
  <si>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</si>
  <si>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</si>
  <si>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</si>
  <si>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</si>
  <si>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</si>
  <si>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</si>
  <si>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</si>
  <si>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</si>
  <si>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</si>
  <si>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</si>
  <si>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</si>
  <si>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</si>
  <si>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</si>
  <si>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</si>
  <si>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</si>
  <si>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</si>
  <si>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</si>
  <si>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</si>
  <si>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</si>
  <si>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</si>
  <si>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</si>
  <si>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</si>
  <si>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</si>
  <si>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</si>
  <si>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</si>
  <si>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</si>
  <si>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</si>
  <si>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</si>
  <si>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</si>
  <si>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</si>
  <si>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</si>
  <si>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</si>
  <si>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</si>
  <si>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</si>
  <si>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</si>
  <si>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</si>
  <si>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</si>
  <si>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</si>
  <si>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</si>
  <si>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</si>
  <si>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</si>
  <si>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</si>
  <si>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</si>
  <si>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</si>
  <si>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</si>
  <si>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</si>
  <si>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</si>
  <si>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</si>
  <si>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</si>
  <si>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</si>
  <si>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</si>
  <si>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</si>
  <si>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</si>
  <si>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</si>
  <si>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</si>
  <si>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</si>
  <si>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</si>
  <si>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</si>
  <si>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</si>
  <si>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</si>
  <si>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</si>
  <si>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</si>
  <si>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</si>
  <si>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</si>
  <si>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</si>
  <si>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</si>
  <si>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</si>
  <si>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</si>
  <si>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</si>
  <si>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</si>
  <si>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</si>
  <si>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</si>
  <si>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</si>
  <si>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</si>
  <si>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</si>
  <si>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</si>
  <si>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</si>
  <si>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</si>
  <si>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</si>
  <si>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</si>
  <si>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</si>
  <si>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</si>
  <si>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</si>
  <si>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</si>
  <si>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</si>
  <si>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</si>
  <si>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</si>
  <si>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</si>
  <si>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</si>
  <si>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</si>
  <si>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</si>
  <si>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</si>
  <si>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</si>
  <si>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</si>
  <si>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</si>
  <si>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</si>
  <si>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</si>
  <si>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</si>
  <si>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</si>
  <si>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</si>
  <si>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</si>
  <si>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</si>
  <si>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</si>
  <si>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</si>
  <si>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</si>
  <si>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</si>
  <si>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</si>
  <si>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</si>
  <si>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</si>
  <si>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</si>
  <si>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</si>
  <si>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</si>
  <si>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</si>
  <si>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</si>
  <si>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</si>
  <si>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</si>
  <si>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</si>
  <si>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</si>
  <si>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</si>
  <si>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</si>
  <si>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</si>
  <si>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</si>
  <si>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</si>
  <si>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</si>
  <si>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</si>
  <si>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</si>
  <si>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</si>
  <si>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</si>
  <si>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</si>
  <si>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</si>
  <si>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</si>
  <si>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</si>
  <si>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</si>
  <si>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</si>
  <si>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</si>
  <si>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</si>
  <si>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</si>
  <si>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</si>
  <si>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</si>
  <si>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</si>
  <si>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</si>
  <si>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</si>
  <si>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</si>
  <si>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</si>
  <si>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</si>
  <si>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</si>
  <si>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</si>
  <si>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</si>
  <si>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</si>
  <si>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</si>
  <si>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</si>
  <si>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</si>
  <si>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</si>
  <si>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</si>
  <si>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</si>
  <si>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</si>
  <si>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</si>
  <si>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</si>
  <si>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</si>
  <si>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</si>
  <si>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</si>
  <si>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</si>
  <si>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</si>
  <si>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</si>
  <si>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</si>
  <si>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</si>
  <si>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</si>
  <si>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</si>
  <si>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</si>
  <si>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</si>
  <si>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</si>
  <si>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</si>
  <si>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</si>
  <si>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</si>
  <si>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</si>
  <si>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</si>
  <si>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</si>
  <si>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</si>
  <si>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</si>
  <si>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</si>
  <si>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</si>
  <si>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</si>
  <si>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</si>
  <si>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</si>
  <si>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</si>
  <si>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</si>
  <si>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</si>
  <si>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</si>
  <si>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</si>
  <si>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</si>
  <si>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</si>
  <si>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</si>
  <si>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</si>
  <si>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</si>
  <si>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</si>
  <si>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</si>
  <si>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</si>
  <si>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</si>
  <si>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</si>
  <si>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</si>
  <si>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</si>
  <si>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</si>
  <si>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</si>
  <si>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</si>
  <si>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</si>
  <si>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</si>
  <si>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</si>
  <si>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</si>
  <si>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</si>
  <si>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</si>
  <si>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</si>
  <si>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</si>
  <si>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</si>
  <si>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</si>
  <si>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</si>
  <si>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</si>
  <si>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</si>
  <si>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</si>
  <si>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</si>
  <si>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</si>
  <si>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</si>
  <si>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</si>
  <si>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</si>
  <si>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</si>
  <si>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</si>
  <si>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</si>
  <si>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</si>
  <si>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</si>
  <si>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</si>
  <si>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</si>
  <si>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</si>
  <si>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</si>
  <si>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</si>
  <si>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</si>
  <si>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</si>
  <si>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</si>
  <si>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</si>
  <si>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</si>
  <si>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</si>
  <si>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</si>
  <si>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</si>
  <si>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</si>
  <si>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</si>
  <si>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</si>
  <si>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</si>
  <si>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</si>
  <si>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</si>
  <si>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</si>
  <si>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</si>
  <si>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</si>
  <si>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</si>
  <si>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</si>
  <si>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</si>
  <si>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</si>
  <si>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</si>
  <si>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</si>
  <si>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</si>
  <si>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</si>
  <si>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</si>
  <si>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</si>
  <si>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</si>
  <si>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</si>
  <si>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</si>
  <si>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</si>
  <si>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</si>
  <si>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</si>
  <si>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</si>
  <si>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</si>
  <si>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</si>
  <si>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</si>
  <si>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</si>
  <si>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</si>
  <si>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</si>
  <si>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</si>
  <si>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</si>
  <si>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</si>
  <si>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</si>
  <si>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</si>
  <si>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</si>
  <si>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</si>
  <si>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</si>
  <si>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</si>
  <si>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</si>
  <si>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</si>
  <si>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</si>
  <si>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</si>
  <si>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</si>
  <si>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</si>
  <si>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</si>
  <si>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</si>
  <si>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</si>
  <si>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</si>
  <si>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</si>
  <si>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</si>
  <si>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</si>
  <si>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</si>
  <si>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</si>
  <si>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</si>
  <si>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</si>
  <si>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</si>
  <si>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</si>
  <si>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</si>
  <si>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</si>
  <si>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</si>
  <si>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</si>
  <si>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</si>
  <si>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</si>
  <si>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</si>
  <si>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</si>
  <si>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</si>
  <si>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</si>
  <si>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</si>
  <si>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</si>
  <si>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</si>
  <si>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</si>
  <si>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</si>
  <si>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</si>
  <si>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</si>
  <si>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</si>
  <si>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</si>
  <si>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</si>
  <si>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</si>
  <si>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</si>
  <si>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</si>
  <si>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</si>
  <si>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</si>
  <si>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</si>
  <si>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</si>
  <si>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</si>
  <si>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</si>
  <si>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</si>
  <si>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</si>
  <si>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</si>
  <si>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</si>
  <si>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</si>
  <si>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</si>
  <si>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</si>
  <si>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</si>
  <si>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</si>
  <si>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</si>
  <si>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</si>
  <si>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</si>
  <si>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</si>
  <si>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</si>
  <si>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</si>
  <si>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</si>
  <si>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</si>
  <si>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</si>
  <si>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</si>
  <si>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</si>
  <si>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</si>
  <si>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</si>
  <si>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</si>
  <si>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</si>
  <si>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</si>
  <si>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</si>
  <si>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</si>
  <si>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</si>
  <si>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</si>
  <si>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</si>
  <si>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</si>
  <si>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</si>
  <si>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</si>
  <si>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</si>
  <si>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</si>
  <si>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</si>
  <si>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 xml:space="preserve">Solda depende de temperatura /VIA1 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</si>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</sst>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92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91"/>
    <tableColumn id="8" xr3:uid="{69D5AC3B-4F64-4F8F-AD2A-0AD158918DDD}" name="CORRELATO" dataDxfId="59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9" dataDxfId="588" headerRowBorderDxfId="586" tableBorderDxfId="587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5"/>
    <tableColumn id="2" xr3:uid="{9E43233E-7748-4A18-BD5C-D467FDF5017A}" name="Coordenação Cod" dataDxfId="584"/>
    <tableColumn id="11" xr3:uid="{FD8283FB-AAA5-4439-BBB5-16F2C616F05C}" name="Coordenação" dataDxfId="583"/>
    <tableColumn id="3" xr3:uid="{233C0146-C13B-48F7-8302-BFD40A668E71}" name="Gerência" dataDxfId="582"/>
    <tableColumn id="4" xr3:uid="{FA8E26C9-C7A0-4153-984D-07BC3F448870}" name="SUB" dataDxfId="581"/>
    <tableColumn id="5" xr3:uid="{670CAAC7-5604-4ED8-A835-267C41306B57}" name="KM Inicio" dataDxfId="580"/>
    <tableColumn id="6" xr3:uid="{503331F6-B322-4EA9-9C5E-881831CF446A}" name="KM Fim" dataDxfId="579"/>
    <tableColumn id="7" xr3:uid="{431695A4-A142-4A1D-976E-66DB088ADEF7}" name="Trecho" dataDxfId="578"/>
    <tableColumn id="8" xr3:uid="{3A197E61-EA0C-4C39-8479-8489B8B7595A}" name="SB" dataDxfId="577"/>
    <tableColumn id="9" xr3:uid="{9A9C9E13-3B2B-4320-BE1B-6526B0C780E6}" name="NOME SUB" dataDxfId="576"/>
    <tableColumn id="10" xr3:uid="{7620F8D3-C19C-4362-A6E4-DE62B4CB9A90}" name="Trecho Coordenação" dataDxfId="575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H91" activePane="bottomRight" state="frozen"/>
      <selection pane="bottomRight" activeCell="AT99" sqref="AT99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W7145939</v>
      </c>
      <c r="B104" s="195">
        <v>45939</v>
      </c>
      <c r="C104" s="9">
        <f>IF(BS_CONTROLE[[#This Row],[DATA]]="","",WEEKNUM(BS_CONTROLE[[#This Row],[DATA]]))</f>
        <v>41</v>
      </c>
      <c r="D104" s="59" t="s">
        <v>236</v>
      </c>
      <c r="E104" s="156" t="s">
        <v>1337</v>
      </c>
      <c r="F104" s="196" t="s">
        <v>187</v>
      </c>
      <c r="G104" s="10" t="str">
        <f>IF(D104="","*",VLOOKUP(F104,BS_ATIVIDADE[#All],3,FALSE))</f>
        <v>PEDRA</v>
      </c>
      <c r="H104" s="154" t="s">
        <v>1217</v>
      </c>
      <c r="I104" s="154" t="s">
        <v>682</v>
      </c>
      <c r="J104" s="45">
        <v>98</v>
      </c>
      <c r="K104" s="45">
        <v>752.38</v>
      </c>
      <c r="L104" s="92" t="s">
        <v>11</v>
      </c>
      <c r="M104" s="255" t="s">
        <v>1218</v>
      </c>
      <c r="N104" s="255" t="s">
        <v>1219</v>
      </c>
      <c r="O104" s="154">
        <v>0.79166666666666663</v>
      </c>
      <c r="P104" s="154">
        <v>4.1666666666666664E-2</v>
      </c>
      <c r="Q104" s="92">
        <v>1</v>
      </c>
      <c r="R104" s="11" t="str">
        <f>IFERROR(_xlfn.XLOOKUP(F104, BS_ATIVIDADE[ATIVIDADE],BS_ATIVIDADE[UNIDADE] ), "*")</f>
        <v>VAGÕES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1220</v>
      </c>
      <c r="W104" s="197" t="s">
        <v>1221</v>
      </c>
      <c r="X104" s="59" t="s">
        <v>349</v>
      </c>
      <c r="Y104" s="174"/>
      <c r="Z104" s="174" t="s">
        <v>350</v>
      </c>
      <c r="AA104" s="155">
        <v>1</v>
      </c>
      <c r="AB104" s="78" t="s">
        <v>345</v>
      </c>
      <c r="AC104" s="78" t="s">
        <v>340</v>
      </c>
      <c r="AD104" s="197">
        <v>0.75</v>
      </c>
      <c r="AE104" s="92">
        <v>9045</v>
      </c>
      <c r="AF104" s="92">
        <v>9047</v>
      </c>
      <c r="AG104" s="92" t="s">
        <v>11</v>
      </c>
      <c r="AH104" s="56"/>
      <c r="AI104" s="153" t="str">
        <f>IF(BS_CONTROLE[[#This Row],[Atividade]]=0, "-", BS_CONTROLE[[#This Row],[Atividade]])</f>
        <v>PDM - PEDRA - DESCARGA</v>
      </c>
      <c r="AJ104" s="10" t="str">
        <f>IF(D104="","*",VLOOKUP(AI104,BS_ATIVIDADE[#All],3,FALSE))</f>
        <v>PEDRA</v>
      </c>
      <c r="AK104" s="146" t="str">
        <f>BS_CONTROLE[[#This Row],[Local - Partida]]</f>
        <v>752RVD</v>
      </c>
      <c r="AL104" s="146" t="str">
        <f>BS_CONTROLE[[#This Row],[Local - Encerramento]]</f>
        <v>TGR2</v>
      </c>
      <c r="AM104" s="146" t="str">
        <f>BS_CONTROLE[[#This Row],[Entre - Estações]]</f>
        <v>RVD-TAG</v>
      </c>
      <c r="AN104" s="146" t="str">
        <f>BS_CONTROLE[[#This Row],[SB]]</f>
        <v>RVDTAG</v>
      </c>
      <c r="AO104" s="37">
        <f>BS_CONTROLE[[#This Row],[SUB]]</f>
        <v>98</v>
      </c>
      <c r="AP104" s="37">
        <f>BS_CONTROLE[[#This Row],[KM - Inicio]]</f>
        <v>752.38</v>
      </c>
      <c r="AQ104" s="37" t="str">
        <f>BS_CONTROLE[[#This Row],[KM - Fim]]</f>
        <v>-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VAGÕES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Marcelo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E1445939</v>
      </c>
      <c r="B105" s="195">
        <v>45939</v>
      </c>
      <c r="C105" s="9">
        <f>IF(BS_CONTROLE[[#This Row],[DATA]]="","",WEEKNUM(BS_CONTROLE[[#This Row],[DATA]]))</f>
        <v>41</v>
      </c>
      <c r="D105" s="59" t="s">
        <v>150</v>
      </c>
      <c r="E105" s="156"/>
      <c r="F105" s="196" t="s">
        <v>108</v>
      </c>
      <c r="G105" s="10" t="str">
        <f>IF(D105="","*",VLOOKUP(F105,BS_ATIVIDADE[#All],3,FALSE))</f>
        <v>MECANIZAÇÃO - ESMERILHADORA</v>
      </c>
      <c r="H105" s="154" t="s">
        <v>592</v>
      </c>
      <c r="I105" s="154" t="s">
        <v>592</v>
      </c>
      <c r="J105" s="45">
        <v>98</v>
      </c>
      <c r="K105" s="45">
        <v>616</v>
      </c>
      <c r="L105" s="92">
        <v>662</v>
      </c>
      <c r="M105" s="18" t="s">
        <v>1400</v>
      </c>
      <c r="N105" s="18" t="s">
        <v>1401</v>
      </c>
      <c r="O105" s="154">
        <v>0.875</v>
      </c>
      <c r="P105" s="154">
        <v>4.1666666666666664E-2</v>
      </c>
      <c r="Q105" s="92">
        <v>50000</v>
      </c>
      <c r="R105" s="11" t="str">
        <f>IFERROR(_xlfn.XLOOKUP(F105, BS_ATIVIDADE[ATIVIDADE],BS_ATIVIDADE[UNIDADE] ), "*")</f>
        <v>M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1271</v>
      </c>
      <c r="W105" s="197" t="s">
        <v>1402</v>
      </c>
      <c r="X105" s="59" t="s">
        <v>354</v>
      </c>
      <c r="Y105" s="174"/>
      <c r="Z105" s="174" t="s">
        <v>360</v>
      </c>
      <c r="AA105" s="155">
        <v>1</v>
      </c>
      <c r="AB105" s="78" t="s">
        <v>345</v>
      </c>
      <c r="AC105" s="78" t="s">
        <v>340</v>
      </c>
      <c r="AD105" s="197">
        <v>0.83333333333333337</v>
      </c>
      <c r="AE105" s="92">
        <v>6245</v>
      </c>
      <c r="AF105" s="92">
        <v>6246</v>
      </c>
      <c r="AG105" s="92" t="s">
        <v>11</v>
      </c>
      <c r="AH105" s="56"/>
      <c r="AI105" s="153" t="str">
        <f>IF(BS_CONTROLE[[#This Row],[Atividade]]=0, "-", BS_CONTROLE[[#This Row],[Atividade]])</f>
        <v>MECANIZAÇÃO - ESMERILHADORA</v>
      </c>
      <c r="AJ105" s="10" t="str">
        <f>IF(D105="","*",VLOOKUP(AI105,BS_ATIVIDADE[#All],3,FALSE))</f>
        <v>MECANIZAÇÃO - ESMERILHADORA</v>
      </c>
      <c r="AK105" s="146" t="str">
        <f>BS_CONTROLE[[#This Row],[Local - Partida]]</f>
        <v>TSF1</v>
      </c>
      <c r="AL105" s="146" t="str">
        <f>BS_CONTROLE[[#This Row],[Local - Encerramento]]</f>
        <v>TSF1</v>
      </c>
      <c r="AM105" s="146" t="str">
        <f>BS_CONTROLE[[#This Row],[Entre - Estações]]</f>
        <v>TIQ-TBS</v>
      </c>
      <c r="AN105" s="146" t="str">
        <f>BS_CONTROLE[[#This Row],[SB]]</f>
        <v>TIQTBS</v>
      </c>
      <c r="AO105" s="37">
        <f>BS_CONTROLE[[#This Row],[SUB]]</f>
        <v>98</v>
      </c>
      <c r="AP105" s="37">
        <f>BS_CONTROLE[[#This Row],[KM - Inicio]]</f>
        <v>616</v>
      </c>
      <c r="AQ105" s="37">
        <f>BS_CONTROLE[[#This Row],[KM - Fim]]</f>
        <v>662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M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Fernanda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/>
      <c r="M106" s="176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TGR</v>
      </c>
      <c r="N106" s="176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TGR1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354</v>
      </c>
      <c r="Y106" s="174"/>
      <c r="Z106" s="174" t="s">
        <v>359</v>
      </c>
      <c r="AA106" s="155"/>
      <c r="AB106" s="78"/>
      <c r="AC106" s="78"/>
      <c r="AD106" s="197"/>
      <c r="AE106" s="92"/>
      <c r="AF106" s="92"/>
      <c r="AG106" s="92"/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</v>
      </c>
      <c r="AN106" s="146" t="str">
        <f>BS_CONTROLE[[#This Row],[SB]]</f>
        <v>TGR1</v>
      </c>
      <c r="AO106" s="37">
        <f>BS_CONTROLE[[#This Row],[SUB]]</f>
        <v>74</v>
      </c>
      <c r="AP106" s="37">
        <f>BS_CONTROLE[[#This Row],[KM - Inicio]]</f>
        <v>500</v>
      </c>
      <c r="AQ106" s="37">
        <f>BS_CONTROLE[[#This Row],[KM - Fim]]</f>
        <v>0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1448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185</v>
      </c>
      <c r="G109" s="10" t="str">
        <f>IF(D109="","*",VLOOKUP(F109,BS_ATIVIDADE[#All],3,FALSE))</f>
        <v>OUTROS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1389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CARGA</v>
      </c>
      <c r="AJ109" s="10" t="str">
        <f>IF(D109="","*",VLOOKUP(AI109,BS_ATIVIDADE[#All],3,FALSE))</f>
        <v>OUTROS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/>
      <c r="M110" s="18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TQI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>
        <f>BS_CONTROLE[[#This Row],[KM - Fim]]</f>
        <v>0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1449</v>
      </c>
      <c r="W111" s="197" t="s">
        <v>1251</v>
      </c>
      <c r="X111" s="59" t="s">
        <v>354</v>
      </c>
      <c r="Y111" s="174"/>
      <c r="Z111" s="174" t="s">
        <v>355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1450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01:Y103 Y104 Y109 V110:Y110 V112:Y414 Y111 V105:Y105 V107:Y108 Y106" name="Range1_11_8"/>
    <protectedRange sqref="Z17:AD17 Z30:AD32 Z52:AD55 Z59:AD59 Z61:AD63 Z76:AD90 Z70:AD70 Z92:AD95 Z97:AD103 Z110:AD110 Z112:AD414 Z105:AD105 Z107:AD108" name="Range1_12_8"/>
    <protectedRange sqref="V6:Y16 V28:X29 V26:X26 V18:X20 V22:X24 V33:X35 V37:X40 V43:X46 W55 V56:X58 V49:X50 V60:X60 V64:X64 W70 V72:X72 V74:X74 V66:X68 V91:X91 V104:X104 V109:X109" name="Range1_11_1"/>
    <protectedRange sqref="Z6:AD16 Z28:AD29 Z26:AD26 Z18:AD20 Z22:AD24 Z33:AD35 Z43:AD46 Z56:AD58 Z66:AD68 Z60:AD60 Z64:AD64 AB47:AC47 Z37:AD40 Z72:AD72 Z74:AD74 Z49:Z50 AB49:AD50 AA50 Z91:AD91 Z104:AD104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" name="Range1_12_4"/>
    <protectedRange sqref="V111:X111" name="Range1_11_2"/>
    <protectedRange sqref="Z111:AD111" name="Range1_12_6"/>
    <protectedRange sqref="Z106:AD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4" priority="2223" operator="equal">
      <formula>"ERRO"</formula>
    </cfRule>
  </conditionalFormatting>
  <conditionalFormatting sqref="X4 Y1:Z5 Y456:Y531 Y415:Z455">
    <cfRule type="cellIs" dxfId="573" priority="2212" operator="equal">
      <formula>"OPORTUNIDADE"</formula>
    </cfRule>
  </conditionalFormatting>
  <conditionalFormatting sqref="AZ6:AZ503">
    <cfRule type="expression" dxfId="572" priority="2207">
      <formula>$BU6=1</formula>
    </cfRule>
  </conditionalFormatting>
  <conditionalFormatting sqref="BQ6:BQ533">
    <cfRule type="cellIs" dxfId="571" priority="2218" operator="equal">
      <formula>"Produção e Intervalo"</formula>
    </cfRule>
    <cfRule type="cellIs" dxfId="570" priority="2219" operator="equal">
      <formula>"Aderente"</formula>
    </cfRule>
    <cfRule type="cellIs" dxfId="569" priority="2220" operator="equal">
      <formula>"Intervalo"</formula>
    </cfRule>
    <cfRule type="cellIs" dxfId="568" priority="2221" operator="equal">
      <formula>"Produção"</formula>
    </cfRule>
    <cfRule type="cellIs" dxfId="567" priority="2222" operator="equal">
      <formula>"ERRO"</formula>
    </cfRule>
  </conditionalFormatting>
  <conditionalFormatting sqref="BR6:BS533">
    <cfRule type="cellIs" dxfId="566" priority="2200" operator="equal">
      <formula>"*"</formula>
    </cfRule>
    <cfRule type="cellIs" dxfId="565" priority="2201" operator="greaterThanOrEqual">
      <formula>1</formula>
    </cfRule>
    <cfRule type="cellIs" dxfId="564" priority="2202" operator="lessThan">
      <formula>1</formula>
    </cfRule>
  </conditionalFormatting>
  <conditionalFormatting sqref="X456:X503 Y456:Y531 Y415:Z455">
    <cfRule type="cellIs" dxfId="563" priority="2148" operator="equal">
      <formula>"NÃO"</formula>
    </cfRule>
    <cfRule type="cellIs" dxfId="562" priority="2149" operator="equal">
      <formula>"SIM"</formula>
    </cfRule>
  </conditionalFormatting>
  <conditionalFormatting sqref="X456:X503">
    <cfRule type="cellIs" dxfId="561" priority="2147" operator="equal">
      <formula>"OPORTUNIDADE"</formula>
    </cfRule>
  </conditionalFormatting>
  <conditionalFormatting sqref="Z456:Z503">
    <cfRule type="cellIs" dxfId="560" priority="2145" operator="equal">
      <formula>"NÃO"</formula>
    </cfRule>
    <cfRule type="cellIs" dxfId="559" priority="2146" operator="equal">
      <formula>"SIM"</formula>
    </cfRule>
  </conditionalFormatting>
  <conditionalFormatting sqref="Z456:Z503">
    <cfRule type="cellIs" dxfId="558" priority="2144" operator="equal">
      <formula>"OPORTUNIDADE"</formula>
    </cfRule>
  </conditionalFormatting>
  <conditionalFormatting sqref="Y1048575:Y1048576">
    <cfRule type="cellIs" dxfId="557" priority="2029" operator="equal">
      <formula>"OPORTUNIDADE"</formula>
    </cfRule>
  </conditionalFormatting>
  <conditionalFormatting sqref="Y1048575:Y1048576">
    <cfRule type="cellIs" dxfId="556" priority="2027" operator="equal">
      <formula>"NÃO"</formula>
    </cfRule>
    <cfRule type="cellIs" dxfId="555" priority="2028" operator="equal">
      <formula>"SIM"</formula>
    </cfRule>
  </conditionalFormatting>
  <conditionalFormatting sqref="Z504:Z529">
    <cfRule type="cellIs" dxfId="554" priority="1764" operator="equal">
      <formula>"OPORTUNIDADE"</formula>
    </cfRule>
  </conditionalFormatting>
  <conditionalFormatting sqref="Z504:Z529">
    <cfRule type="cellIs" dxfId="553" priority="1762" operator="equal">
      <formula>"NÃO"</formula>
    </cfRule>
    <cfRule type="cellIs" dxfId="552" priority="1763" operator="equal">
      <formula>"SIM"</formula>
    </cfRule>
  </conditionalFormatting>
  <conditionalFormatting sqref="X530">
    <cfRule type="cellIs" dxfId="551" priority="1750" operator="equal">
      <formula>"NÃO"</formula>
    </cfRule>
    <cfRule type="cellIs" dxfId="550" priority="1751" operator="equal">
      <formula>"SIM"</formula>
    </cfRule>
  </conditionalFormatting>
  <conditionalFormatting sqref="X530">
    <cfRule type="cellIs" dxfId="549" priority="1749" operator="equal">
      <formula>"OPORTUNIDADE"</formula>
    </cfRule>
  </conditionalFormatting>
  <conditionalFormatting sqref="Z530">
    <cfRule type="cellIs" dxfId="548" priority="1747" operator="equal">
      <formula>"NÃO"</formula>
    </cfRule>
    <cfRule type="cellIs" dxfId="547" priority="1748" operator="equal">
      <formula>"SIM"</formula>
    </cfRule>
  </conditionalFormatting>
  <conditionalFormatting sqref="Z530">
    <cfRule type="cellIs" dxfId="546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5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4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3" priority="932" operator="equal">
      <formula>"NÃO"</formula>
    </cfRule>
    <cfRule type="cellIs" dxfId="542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41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40" priority="705" operator="equal">
      <formula>"OPORTUNIDADE"</formula>
    </cfRule>
  </conditionalFormatting>
  <conditionalFormatting sqref="Y6:Z16">
    <cfRule type="cellIs" dxfId="539" priority="703" operator="equal">
      <formula>"NÃO"</formula>
    </cfRule>
    <cfRule type="cellIs" dxfId="538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7" priority="700" operator="equal">
      <formula>"OPORTUNIDADE"</formula>
    </cfRule>
  </conditionalFormatting>
  <conditionalFormatting sqref="Z23">
    <cfRule type="cellIs" dxfId="536" priority="698" operator="equal">
      <formula>"NÃO"</formula>
    </cfRule>
    <cfRule type="cellIs" dxfId="535" priority="699" operator="equal">
      <formula>"SIM"</formula>
    </cfRule>
  </conditionalFormatting>
  <conditionalFormatting sqref="Z20:Z21">
    <cfRule type="cellIs" dxfId="534" priority="694" operator="equal">
      <formula>"OPORTUNIDADE"</formula>
    </cfRule>
  </conditionalFormatting>
  <conditionalFormatting sqref="Z20:Z21">
    <cfRule type="cellIs" dxfId="533" priority="692" operator="equal">
      <formula>"NÃO"</formula>
    </cfRule>
    <cfRule type="cellIs" dxfId="532" priority="693" operator="equal">
      <formula>"SIM"</formula>
    </cfRule>
  </conditionalFormatting>
  <conditionalFormatting sqref="Z25:Z26">
    <cfRule type="cellIs" dxfId="531" priority="688" operator="equal">
      <formula>"OPORTUNIDADE"</formula>
    </cfRule>
  </conditionalFormatting>
  <conditionalFormatting sqref="Z25:Z26">
    <cfRule type="cellIs" dxfId="530" priority="686" operator="equal">
      <formula>"NÃO"</formula>
    </cfRule>
    <cfRule type="cellIs" dxfId="529" priority="687" operator="equal">
      <formula>"SIM"</formula>
    </cfRule>
  </conditionalFormatting>
  <conditionalFormatting sqref="Z23:Z24">
    <cfRule type="cellIs" dxfId="528" priority="685" operator="equal">
      <formula>"OPORTUNIDADE"</formula>
    </cfRule>
  </conditionalFormatting>
  <conditionalFormatting sqref="Z23:Z24">
    <cfRule type="cellIs" dxfId="527" priority="683" operator="equal">
      <formula>"NÃO"</formula>
    </cfRule>
    <cfRule type="cellIs" dxfId="526" priority="684" operator="equal">
      <formula>"SIM"</formula>
    </cfRule>
  </conditionalFormatting>
  <conditionalFormatting sqref="Z19:Z21">
    <cfRule type="cellIs" dxfId="525" priority="682" operator="equal">
      <formula>"OPORTUNIDADE"</formula>
    </cfRule>
  </conditionalFormatting>
  <conditionalFormatting sqref="Z19:Z21">
    <cfRule type="cellIs" dxfId="524" priority="680" operator="equal">
      <formula>"NÃO"</formula>
    </cfRule>
    <cfRule type="cellIs" dxfId="523" priority="681" operator="equal">
      <formula>"SIM"</formula>
    </cfRule>
  </conditionalFormatting>
  <conditionalFormatting sqref="Y19:Y29">
    <cfRule type="cellIs" dxfId="522" priority="679" operator="equal">
      <formula>"OPORTUNIDADE"</formula>
    </cfRule>
  </conditionalFormatting>
  <conditionalFormatting sqref="Y19:Y29">
    <cfRule type="cellIs" dxfId="521" priority="677" operator="equal">
      <formula>"NÃO"</formula>
    </cfRule>
    <cfRule type="cellIs" dxfId="520" priority="678" operator="equal">
      <formula>"SIM"</formula>
    </cfRule>
  </conditionalFormatting>
  <conditionalFormatting sqref="Z19:Z20">
    <cfRule type="cellIs" dxfId="519" priority="676" operator="equal">
      <formula>"OPORTUNIDADE"</formula>
    </cfRule>
  </conditionalFormatting>
  <conditionalFormatting sqref="Z19:Z20">
    <cfRule type="cellIs" dxfId="518" priority="674" operator="equal">
      <formula>"NÃO"</formula>
    </cfRule>
    <cfRule type="cellIs" dxfId="517" priority="675" operator="equal">
      <formula>"SIM"</formula>
    </cfRule>
  </conditionalFormatting>
  <conditionalFormatting sqref="Y19:Y29">
    <cfRule type="cellIs" dxfId="516" priority="673" operator="equal">
      <formula>"OPORTUNIDADE"</formula>
    </cfRule>
  </conditionalFormatting>
  <conditionalFormatting sqref="Y19:Y29">
    <cfRule type="cellIs" dxfId="515" priority="671" operator="equal">
      <formula>"NÃO"</formula>
    </cfRule>
    <cfRule type="cellIs" dxfId="514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3" priority="669" operator="equal">
      <formula>"OPORTUNIDADE"</formula>
    </cfRule>
  </conditionalFormatting>
  <conditionalFormatting sqref="Z28">
    <cfRule type="cellIs" dxfId="512" priority="667" operator="equal">
      <formula>"NÃO"</formula>
    </cfRule>
    <cfRule type="cellIs" dxfId="511" priority="668" operator="equal">
      <formula>"SIM"</formula>
    </cfRule>
  </conditionalFormatting>
  <conditionalFormatting sqref="Z29">
    <cfRule type="cellIs" dxfId="510" priority="663" operator="equal">
      <formula>"OPORTUNIDADE"</formula>
    </cfRule>
  </conditionalFormatting>
  <conditionalFormatting sqref="Z29">
    <cfRule type="cellIs" dxfId="509" priority="661" operator="equal">
      <formula>"NÃO"</formula>
    </cfRule>
    <cfRule type="cellIs" dxfId="508" priority="662" operator="equal">
      <formula>"SIM"</formula>
    </cfRule>
  </conditionalFormatting>
  <conditionalFormatting sqref="Z27">
    <cfRule type="cellIs" dxfId="507" priority="660" operator="equal">
      <formula>"OPORTUNIDADE"</formula>
    </cfRule>
  </conditionalFormatting>
  <conditionalFormatting sqref="Z27">
    <cfRule type="cellIs" dxfId="506" priority="658" operator="equal">
      <formula>"NÃO"</formula>
    </cfRule>
    <cfRule type="cellIs" dxfId="505" priority="659" operator="equal">
      <formula>"SIM"</formula>
    </cfRule>
  </conditionalFormatting>
  <conditionalFormatting sqref="Z18:Z19">
    <cfRule type="cellIs" dxfId="504" priority="654" operator="equal">
      <formula>"OPORTUNIDADE"</formula>
    </cfRule>
  </conditionalFormatting>
  <conditionalFormatting sqref="Z18:Z19">
    <cfRule type="cellIs" dxfId="503" priority="652" operator="equal">
      <formula>"NÃO"</formula>
    </cfRule>
    <cfRule type="cellIs" dxfId="502" priority="653" operator="equal">
      <formula>"SIM"</formula>
    </cfRule>
  </conditionalFormatting>
  <conditionalFormatting sqref="Y18:Y29">
    <cfRule type="cellIs" dxfId="501" priority="651" operator="equal">
      <formula>"OPORTUNIDADE"</formula>
    </cfRule>
  </conditionalFormatting>
  <conditionalFormatting sqref="Y18:Y29">
    <cfRule type="cellIs" dxfId="500" priority="649" operator="equal">
      <formula>"NÃO"</formula>
    </cfRule>
    <cfRule type="cellIs" dxfId="499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8" priority="646" operator="equal">
      <formula>"OPORTUNIDADE"</formula>
    </cfRule>
  </conditionalFormatting>
  <conditionalFormatting sqref="Z24">
    <cfRule type="cellIs" dxfId="497" priority="644" operator="equal">
      <formula>"NÃO"</formula>
    </cfRule>
    <cfRule type="cellIs" dxfId="496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5" priority="642" operator="equal">
      <formula>"OPORTUNIDADE"</formula>
    </cfRule>
  </conditionalFormatting>
  <conditionalFormatting sqref="Z25">
    <cfRule type="cellIs" dxfId="494" priority="640" operator="equal">
      <formula>"NÃO"</formula>
    </cfRule>
    <cfRule type="cellIs" dxfId="493" priority="641" operator="equal">
      <formula>"SIM"</formula>
    </cfRule>
  </conditionalFormatting>
  <conditionalFormatting sqref="Z21">
    <cfRule type="cellIs" dxfId="492" priority="636" operator="equal">
      <formula>"OPORTUNIDADE"</formula>
    </cfRule>
  </conditionalFormatting>
  <conditionalFormatting sqref="Z21">
    <cfRule type="cellIs" dxfId="491" priority="634" operator="equal">
      <formula>"NÃO"</formula>
    </cfRule>
    <cfRule type="cellIs" dxfId="490" priority="635" operator="equal">
      <formula>"SIM"</formula>
    </cfRule>
  </conditionalFormatting>
  <conditionalFormatting sqref="Z22">
    <cfRule type="cellIs" dxfId="489" priority="633" operator="equal">
      <formula>"OPORTUNIDADE"</formula>
    </cfRule>
  </conditionalFormatting>
  <conditionalFormatting sqref="Z22">
    <cfRule type="cellIs" dxfId="488" priority="631" operator="equal">
      <formula>"NÃO"</formula>
    </cfRule>
    <cfRule type="cellIs" dxfId="487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6" priority="619" operator="equal">
      <formula>"OPORTUNIDADE"</formula>
    </cfRule>
  </conditionalFormatting>
  <conditionalFormatting sqref="Z36">
    <cfRule type="cellIs" dxfId="485" priority="617" operator="equal">
      <formula>"NÃO"</formula>
    </cfRule>
    <cfRule type="cellIs" dxfId="484" priority="618" operator="equal">
      <formula>"SIM"</formula>
    </cfRule>
  </conditionalFormatting>
  <conditionalFormatting sqref="Z36">
    <cfRule type="cellIs" dxfId="483" priority="616" operator="equal">
      <formula>"OPORTUNIDADE"</formula>
    </cfRule>
  </conditionalFormatting>
  <conditionalFormatting sqref="Z36">
    <cfRule type="cellIs" dxfId="482" priority="614" operator="equal">
      <formula>"NÃO"</formula>
    </cfRule>
    <cfRule type="cellIs" dxfId="481" priority="615" operator="equal">
      <formula>"SIM"</formula>
    </cfRule>
  </conditionalFormatting>
  <conditionalFormatting sqref="Z36">
    <cfRule type="cellIs" dxfId="480" priority="604" operator="equal">
      <formula>"OPORTUNIDADE"</formula>
    </cfRule>
  </conditionalFormatting>
  <conditionalFormatting sqref="Z36">
    <cfRule type="cellIs" dxfId="479" priority="602" operator="equal">
      <formula>"NÃO"</formula>
    </cfRule>
    <cfRule type="cellIs" dxfId="478" priority="603" operator="equal">
      <formula>"SIM"</formula>
    </cfRule>
  </conditionalFormatting>
  <conditionalFormatting sqref="Z37:Z38">
    <cfRule type="cellIs" dxfId="477" priority="601" operator="equal">
      <formula>"OPORTUNIDADE"</formula>
    </cfRule>
  </conditionalFormatting>
  <conditionalFormatting sqref="Z37:Z38">
    <cfRule type="cellIs" dxfId="476" priority="599" operator="equal">
      <formula>"NÃO"</formula>
    </cfRule>
    <cfRule type="cellIs" dxfId="475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4" priority="590" operator="equal">
      <formula>"OPORTUNIDADE"</formula>
    </cfRule>
  </conditionalFormatting>
  <conditionalFormatting sqref="Z35:Z36">
    <cfRule type="cellIs" dxfId="473" priority="588" operator="equal">
      <formula>"NÃO"</formula>
    </cfRule>
    <cfRule type="cellIs" dxfId="472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71" priority="565" operator="equal">
      <formula>"OPORTUNIDADE"</formula>
    </cfRule>
  </conditionalFormatting>
  <conditionalFormatting sqref="Z34:Z35">
    <cfRule type="cellIs" dxfId="470" priority="563" operator="equal">
      <formula>"NÃO"</formula>
    </cfRule>
    <cfRule type="cellIs" dxfId="469" priority="564" operator="equal">
      <formula>"SIM"</formula>
    </cfRule>
  </conditionalFormatting>
  <conditionalFormatting sqref="Z33:Z35">
    <cfRule type="cellIs" dxfId="468" priority="562" operator="equal">
      <formula>"OPORTUNIDADE"</formula>
    </cfRule>
  </conditionalFormatting>
  <conditionalFormatting sqref="Z33:Z35">
    <cfRule type="cellIs" dxfId="467" priority="560" operator="equal">
      <formula>"NÃO"</formula>
    </cfRule>
    <cfRule type="cellIs" dxfId="466" priority="561" operator="equal">
      <formula>"SIM"</formula>
    </cfRule>
  </conditionalFormatting>
  <conditionalFormatting sqref="Z33:Z35">
    <cfRule type="cellIs" dxfId="465" priority="556" operator="equal">
      <formula>"OPORTUNIDADE"</formula>
    </cfRule>
  </conditionalFormatting>
  <conditionalFormatting sqref="Z33:Z35">
    <cfRule type="cellIs" dxfId="464" priority="554" operator="equal">
      <formula>"NÃO"</formula>
    </cfRule>
    <cfRule type="cellIs" dxfId="463" priority="555" operator="equal">
      <formula>"SIM"</formula>
    </cfRule>
  </conditionalFormatting>
  <conditionalFormatting sqref="Z33:Z34">
    <cfRule type="cellIs" dxfId="462" priority="550" operator="equal">
      <formula>"OPORTUNIDADE"</formula>
    </cfRule>
  </conditionalFormatting>
  <conditionalFormatting sqref="Z33:Z34">
    <cfRule type="cellIs" dxfId="461" priority="548" operator="equal">
      <formula>"NÃO"</formula>
    </cfRule>
    <cfRule type="cellIs" dxfId="460" priority="549" operator="equal">
      <formula>"SIM"</formula>
    </cfRule>
  </conditionalFormatting>
  <conditionalFormatting sqref="Y33:Y45">
    <cfRule type="cellIs" dxfId="459" priority="544" operator="equal">
      <formula>"OPORTUNIDADE"</formula>
    </cfRule>
  </conditionalFormatting>
  <conditionalFormatting sqref="Y33:Y45">
    <cfRule type="cellIs" dxfId="458" priority="542" operator="equal">
      <formula>"NÃO"</formula>
    </cfRule>
    <cfRule type="cellIs" dxfId="457" priority="543" operator="equal">
      <formula>"SIM"</formula>
    </cfRule>
  </conditionalFormatting>
  <conditionalFormatting sqref="Y34:Y45">
    <cfRule type="cellIs" dxfId="456" priority="541" operator="equal">
      <formula>"OPORTUNIDADE"</formula>
    </cfRule>
  </conditionalFormatting>
  <conditionalFormatting sqref="Y34:Y45">
    <cfRule type="cellIs" dxfId="455" priority="539" operator="equal">
      <formula>"NÃO"</formula>
    </cfRule>
    <cfRule type="cellIs" dxfId="454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3" priority="531" operator="equal">
      <formula>"OPORTUNIDADE"</formula>
    </cfRule>
  </conditionalFormatting>
  <conditionalFormatting sqref="Z42:Z43">
    <cfRule type="cellIs" dxfId="452" priority="529" operator="equal">
      <formula>"NÃO"</formula>
    </cfRule>
    <cfRule type="cellIs" dxfId="451" priority="530" operator="equal">
      <formula>"SIM"</formula>
    </cfRule>
  </conditionalFormatting>
  <conditionalFormatting sqref="Y46:Y50 Y52:Y60">
    <cfRule type="cellIs" dxfId="450" priority="525" operator="equal">
      <formula>"OPORTUNIDADE"</formula>
    </cfRule>
  </conditionalFormatting>
  <conditionalFormatting sqref="Y46:Y50 Y52:Y60">
    <cfRule type="cellIs" dxfId="449" priority="523" operator="equal">
      <formula>"NÃO"</formula>
    </cfRule>
    <cfRule type="cellIs" dxfId="448" priority="524" operator="equal">
      <formula>"SIM"</formula>
    </cfRule>
  </conditionalFormatting>
  <conditionalFormatting sqref="Z43:Z45">
    <cfRule type="cellIs" dxfId="447" priority="516" operator="equal">
      <formula>"OPORTUNIDADE"</formula>
    </cfRule>
  </conditionalFormatting>
  <conditionalFormatting sqref="Z43:Z45">
    <cfRule type="cellIs" dxfId="446" priority="514" operator="equal">
      <formula>"NÃO"</formula>
    </cfRule>
    <cfRule type="cellIs" dxfId="445" priority="515" operator="equal">
      <formula>"SIM"</formula>
    </cfRule>
  </conditionalFormatting>
  <conditionalFormatting sqref="Z39">
    <cfRule type="cellIs" dxfId="444" priority="510" operator="equal">
      <formula>"OPORTUNIDADE"</formula>
    </cfRule>
  </conditionalFormatting>
  <conditionalFormatting sqref="Z39">
    <cfRule type="cellIs" dxfId="443" priority="508" operator="equal">
      <formula>"NÃO"</formula>
    </cfRule>
    <cfRule type="cellIs" dxfId="442" priority="509" operator="equal">
      <formula>"SIM"</formula>
    </cfRule>
  </conditionalFormatting>
  <conditionalFormatting sqref="Z43:Z44">
    <cfRule type="cellIs" dxfId="441" priority="483" operator="equal">
      <formula>"OPORTUNIDADE"</formula>
    </cfRule>
  </conditionalFormatting>
  <conditionalFormatting sqref="Z43:Z44">
    <cfRule type="cellIs" dxfId="440" priority="481" operator="equal">
      <formula>"NÃO"</formula>
    </cfRule>
    <cfRule type="cellIs" dxfId="439" priority="482" operator="equal">
      <formula>"SIM"</formula>
    </cfRule>
  </conditionalFormatting>
  <conditionalFormatting sqref="Z44:Z46">
    <cfRule type="cellIs" dxfId="438" priority="474" operator="equal">
      <formula>"OPORTUNIDADE"</formula>
    </cfRule>
  </conditionalFormatting>
  <conditionalFormatting sqref="Z44:Z46">
    <cfRule type="cellIs" dxfId="437" priority="472" operator="equal">
      <formula>"NÃO"</formula>
    </cfRule>
    <cfRule type="cellIs" dxfId="436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5" priority="452" operator="equal">
      <formula>"OPORTUNIDADE"</formula>
    </cfRule>
  </conditionalFormatting>
  <conditionalFormatting sqref="Y47:Y60">
    <cfRule type="cellIs" dxfId="434" priority="450" operator="equal">
      <formula>"NÃO"</formula>
    </cfRule>
    <cfRule type="cellIs" dxfId="433" priority="451" operator="equal">
      <formula>"SIM"</formula>
    </cfRule>
  </conditionalFormatting>
  <conditionalFormatting sqref="Z47:Z48">
    <cfRule type="cellIs" dxfId="432" priority="449" operator="equal">
      <formula>"OPORTUNIDADE"</formula>
    </cfRule>
  </conditionalFormatting>
  <conditionalFormatting sqref="Z47:Z48">
    <cfRule type="cellIs" dxfId="431" priority="447" operator="equal">
      <formula>"NÃO"</formula>
    </cfRule>
    <cfRule type="cellIs" dxfId="430" priority="448" operator="equal">
      <formula>"SIM"</formula>
    </cfRule>
  </conditionalFormatting>
  <conditionalFormatting sqref="Z47:Z48">
    <cfRule type="cellIs" dxfId="429" priority="446" operator="equal">
      <formula>"OPORTUNIDADE"</formula>
    </cfRule>
  </conditionalFormatting>
  <conditionalFormatting sqref="Z47:Z48">
    <cfRule type="cellIs" dxfId="428" priority="444" operator="equal">
      <formula>"NÃO"</formula>
    </cfRule>
    <cfRule type="cellIs" dxfId="427" priority="445" operator="equal">
      <formula>"SIM"</formula>
    </cfRule>
  </conditionalFormatting>
  <conditionalFormatting sqref="Y47:Y50 Y52:Y60">
    <cfRule type="cellIs" dxfId="426" priority="443" operator="equal">
      <formula>"OPORTUNIDADE"</formula>
    </cfRule>
  </conditionalFormatting>
  <conditionalFormatting sqref="Y47:Y50 Y52:Y60">
    <cfRule type="cellIs" dxfId="425" priority="441" operator="equal">
      <formula>"NÃO"</formula>
    </cfRule>
    <cfRule type="cellIs" dxfId="424" priority="442" operator="equal">
      <formula>"SIM"</formula>
    </cfRule>
  </conditionalFormatting>
  <conditionalFormatting sqref="Z47">
    <cfRule type="cellIs" dxfId="423" priority="440" operator="equal">
      <formula>"OPORTUNIDADE"</formula>
    </cfRule>
  </conditionalFormatting>
  <conditionalFormatting sqref="Z47">
    <cfRule type="cellIs" dxfId="422" priority="438" operator="equal">
      <formula>"NÃO"</formula>
    </cfRule>
    <cfRule type="cellIs" dxfId="421" priority="439" operator="equal">
      <formula>"SIM"</formula>
    </cfRule>
  </conditionalFormatting>
  <conditionalFormatting sqref="Z47">
    <cfRule type="cellIs" dxfId="420" priority="437" operator="equal">
      <formula>"OPORTUNIDADE"</formula>
    </cfRule>
  </conditionalFormatting>
  <conditionalFormatting sqref="Z47">
    <cfRule type="cellIs" dxfId="419" priority="435" operator="equal">
      <formula>"NÃO"</formula>
    </cfRule>
    <cfRule type="cellIs" dxfId="418" priority="436" operator="equal">
      <formula>"SIM"</formula>
    </cfRule>
  </conditionalFormatting>
  <conditionalFormatting sqref="Z47">
    <cfRule type="cellIs" dxfId="417" priority="434" operator="equal">
      <formula>"OPORTUNIDADE"</formula>
    </cfRule>
  </conditionalFormatting>
  <conditionalFormatting sqref="Z47">
    <cfRule type="cellIs" dxfId="416" priority="432" operator="equal">
      <formula>"NÃO"</formula>
    </cfRule>
    <cfRule type="cellIs" dxfId="415" priority="433" operator="equal">
      <formula>"SIM"</formula>
    </cfRule>
  </conditionalFormatting>
  <conditionalFormatting sqref="Z41">
    <cfRule type="cellIs" dxfId="414" priority="428" operator="equal">
      <formula>"OPORTUNIDADE"</formula>
    </cfRule>
  </conditionalFormatting>
  <conditionalFormatting sqref="Z41">
    <cfRule type="cellIs" dxfId="413" priority="426" operator="equal">
      <formula>"NÃO"</formula>
    </cfRule>
    <cfRule type="cellIs" dxfId="412" priority="427" operator="equal">
      <formula>"SIM"</formula>
    </cfRule>
  </conditionalFormatting>
  <conditionalFormatting sqref="Z41">
    <cfRule type="cellIs" dxfId="411" priority="425" operator="equal">
      <formula>"OPORTUNIDADE"</formula>
    </cfRule>
  </conditionalFormatting>
  <conditionalFormatting sqref="Z41">
    <cfRule type="cellIs" dxfId="410" priority="423" operator="equal">
      <formula>"NÃO"</formula>
    </cfRule>
    <cfRule type="cellIs" dxfId="409" priority="424" operator="equal">
      <formula>"SIM"</formula>
    </cfRule>
  </conditionalFormatting>
  <conditionalFormatting sqref="Z40">
    <cfRule type="cellIs" dxfId="408" priority="419" operator="equal">
      <formula>"OPORTUNIDADE"</formula>
    </cfRule>
  </conditionalFormatting>
  <conditionalFormatting sqref="Z40">
    <cfRule type="cellIs" dxfId="407" priority="417" operator="equal">
      <formula>"NÃO"</formula>
    </cfRule>
    <cfRule type="cellIs" dxfId="406" priority="418" operator="equal">
      <formula>"SIM"</formula>
    </cfRule>
  </conditionalFormatting>
  <conditionalFormatting sqref="Z40">
    <cfRule type="cellIs" dxfId="405" priority="416" operator="equal">
      <formula>"OPORTUNIDADE"</formula>
    </cfRule>
  </conditionalFormatting>
  <conditionalFormatting sqref="Z40">
    <cfRule type="cellIs" dxfId="404" priority="414" operator="equal">
      <formula>"NÃO"</formula>
    </cfRule>
    <cfRule type="cellIs" dxfId="403" priority="415" operator="equal">
      <formula>"SIM"</formula>
    </cfRule>
  </conditionalFormatting>
  <conditionalFormatting sqref="Z40">
    <cfRule type="cellIs" dxfId="402" priority="413" operator="equal">
      <formula>"OPORTUNIDADE"</formula>
    </cfRule>
  </conditionalFormatting>
  <conditionalFormatting sqref="Z40">
    <cfRule type="cellIs" dxfId="401" priority="411" operator="equal">
      <formula>"NÃO"</formula>
    </cfRule>
    <cfRule type="cellIs" dxfId="400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9" priority="408" operator="equal">
      <formula>"OPORTUNIDADE"</formula>
    </cfRule>
  </conditionalFormatting>
  <conditionalFormatting sqref="Z45">
    <cfRule type="cellIs" dxfId="398" priority="406" operator="equal">
      <formula>"NÃO"</formula>
    </cfRule>
    <cfRule type="cellIs" dxfId="397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6" priority="401" operator="equal">
      <formula>"OPORTUNIDADE"</formula>
    </cfRule>
  </conditionalFormatting>
  <conditionalFormatting sqref="Z47:Z49">
    <cfRule type="cellIs" dxfId="395" priority="399" operator="equal">
      <formula>"NÃO"</formula>
    </cfRule>
    <cfRule type="cellIs" dxfId="394" priority="400" operator="equal">
      <formula>"SIM"</formula>
    </cfRule>
  </conditionalFormatting>
  <conditionalFormatting sqref="Z47:Z49">
    <cfRule type="cellIs" dxfId="393" priority="398" operator="equal">
      <formula>"OPORTUNIDADE"</formula>
    </cfRule>
  </conditionalFormatting>
  <conditionalFormatting sqref="Z47:Z49">
    <cfRule type="cellIs" dxfId="392" priority="396" operator="equal">
      <formula>"NÃO"</formula>
    </cfRule>
    <cfRule type="cellIs" dxfId="391" priority="397" operator="equal">
      <formula>"SIM"</formula>
    </cfRule>
  </conditionalFormatting>
  <conditionalFormatting sqref="Z47:Z49">
    <cfRule type="cellIs" dxfId="390" priority="395" operator="equal">
      <formula>"OPORTUNIDADE"</formula>
    </cfRule>
  </conditionalFormatting>
  <conditionalFormatting sqref="Z47:Z49">
    <cfRule type="cellIs" dxfId="389" priority="393" operator="equal">
      <formula>"NÃO"</formula>
    </cfRule>
    <cfRule type="cellIs" dxfId="388" priority="394" operator="equal">
      <formula>"SIM"</formula>
    </cfRule>
  </conditionalFormatting>
  <conditionalFormatting sqref="Z47:Z49">
    <cfRule type="cellIs" dxfId="387" priority="392" operator="equal">
      <formula>"OPORTUNIDADE"</formula>
    </cfRule>
  </conditionalFormatting>
  <conditionalFormatting sqref="Z47:Z49">
    <cfRule type="cellIs" dxfId="386" priority="390" operator="equal">
      <formula>"NÃO"</formula>
    </cfRule>
    <cfRule type="cellIs" dxfId="385" priority="391" operator="equal">
      <formula>"SIM"</formula>
    </cfRule>
  </conditionalFormatting>
  <conditionalFormatting sqref="Z49">
    <cfRule type="cellIs" dxfId="384" priority="383" operator="equal">
      <formula>"OPORTUNIDADE"</formula>
    </cfRule>
  </conditionalFormatting>
  <conditionalFormatting sqref="Z49">
    <cfRule type="cellIs" dxfId="383" priority="381" operator="equal">
      <formula>"NÃO"</formula>
    </cfRule>
    <cfRule type="cellIs" dxfId="382" priority="382" operator="equal">
      <formula>"SIM"</formula>
    </cfRule>
  </conditionalFormatting>
  <conditionalFormatting sqref="Z49">
    <cfRule type="cellIs" dxfId="381" priority="380" operator="equal">
      <formula>"OPORTUNIDADE"</formula>
    </cfRule>
  </conditionalFormatting>
  <conditionalFormatting sqref="Z49">
    <cfRule type="cellIs" dxfId="380" priority="378" operator="equal">
      <formula>"NÃO"</formula>
    </cfRule>
    <cfRule type="cellIs" dxfId="379" priority="379" operator="equal">
      <formula>"SIM"</formula>
    </cfRule>
  </conditionalFormatting>
  <conditionalFormatting sqref="Z49">
    <cfRule type="cellIs" dxfId="378" priority="377" operator="equal">
      <formula>"OPORTUNIDADE"</formula>
    </cfRule>
  </conditionalFormatting>
  <conditionalFormatting sqref="Z49">
    <cfRule type="cellIs" dxfId="377" priority="375" operator="equal">
      <formula>"NÃO"</formula>
    </cfRule>
    <cfRule type="cellIs" dxfId="376" priority="376" operator="equal">
      <formula>"SIM"</formula>
    </cfRule>
  </conditionalFormatting>
  <conditionalFormatting sqref="Z49">
    <cfRule type="cellIs" dxfId="375" priority="374" operator="equal">
      <formula>"OPORTUNIDADE"</formula>
    </cfRule>
  </conditionalFormatting>
  <conditionalFormatting sqref="Z49">
    <cfRule type="cellIs" dxfId="374" priority="372" operator="equal">
      <formula>"NÃO"</formula>
    </cfRule>
    <cfRule type="cellIs" dxfId="373" priority="373" operator="equal">
      <formula>"SIM"</formula>
    </cfRule>
  </conditionalFormatting>
  <conditionalFormatting sqref="Z56">
    <cfRule type="cellIs" dxfId="372" priority="359" operator="equal">
      <formula>"OPORTUNIDADE"</formula>
    </cfRule>
  </conditionalFormatting>
  <conditionalFormatting sqref="Z56">
    <cfRule type="cellIs" dxfId="371" priority="357" operator="equal">
      <formula>"NÃO"</formula>
    </cfRule>
    <cfRule type="cellIs" dxfId="370" priority="358" operator="equal">
      <formula>"SIM"</formula>
    </cfRule>
  </conditionalFormatting>
  <conditionalFormatting sqref="Z56">
    <cfRule type="cellIs" dxfId="369" priority="356" operator="equal">
      <formula>"OPORTUNIDADE"</formula>
    </cfRule>
  </conditionalFormatting>
  <conditionalFormatting sqref="Z56">
    <cfRule type="cellIs" dxfId="368" priority="354" operator="equal">
      <formula>"NÃO"</formula>
    </cfRule>
    <cfRule type="cellIs" dxfId="367" priority="355" operator="equal">
      <formula>"SIM"</formula>
    </cfRule>
  </conditionalFormatting>
  <conditionalFormatting sqref="Z56">
    <cfRule type="cellIs" dxfId="366" priority="353" operator="equal">
      <formula>"OPORTUNIDADE"</formula>
    </cfRule>
  </conditionalFormatting>
  <conditionalFormatting sqref="Z56">
    <cfRule type="cellIs" dxfId="365" priority="351" operator="equal">
      <formula>"NÃO"</formula>
    </cfRule>
    <cfRule type="cellIs" dxfId="364" priority="352" operator="equal">
      <formula>"SIM"</formula>
    </cfRule>
  </conditionalFormatting>
  <conditionalFormatting sqref="Z58">
    <cfRule type="cellIs" dxfId="363" priority="347" operator="equal">
      <formula>"OPORTUNIDADE"</formula>
    </cfRule>
  </conditionalFormatting>
  <conditionalFormatting sqref="Z58">
    <cfRule type="cellIs" dxfId="362" priority="345" operator="equal">
      <formula>"NÃO"</formula>
    </cfRule>
    <cfRule type="cellIs" dxfId="361" priority="346" operator="equal">
      <formula>"SIM"</formula>
    </cfRule>
  </conditionalFormatting>
  <conditionalFormatting sqref="Z58">
    <cfRule type="cellIs" dxfId="360" priority="344" operator="equal">
      <formula>"OPORTUNIDADE"</formula>
    </cfRule>
  </conditionalFormatting>
  <conditionalFormatting sqref="Z58">
    <cfRule type="cellIs" dxfId="359" priority="342" operator="equal">
      <formula>"NÃO"</formula>
    </cfRule>
    <cfRule type="cellIs" dxfId="358" priority="343" operator="equal">
      <formula>"SIM"</formula>
    </cfRule>
  </conditionalFormatting>
  <conditionalFormatting sqref="Z57">
    <cfRule type="cellIs" dxfId="357" priority="329" operator="equal">
      <formula>"OPORTUNIDADE"</formula>
    </cfRule>
  </conditionalFormatting>
  <conditionalFormatting sqref="Z57">
    <cfRule type="cellIs" dxfId="356" priority="327" operator="equal">
      <formula>"NÃO"</formula>
    </cfRule>
    <cfRule type="cellIs" dxfId="355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4" priority="324" operator="equal">
      <formula>"OPORTUNIDADE"</formula>
    </cfRule>
  </conditionalFormatting>
  <conditionalFormatting sqref="Y66">
    <cfRule type="cellIs" dxfId="353" priority="322" operator="equal">
      <formula>"NÃO"</formula>
    </cfRule>
    <cfRule type="cellIs" dxfId="352" priority="323" operator="equal">
      <formula>"SIM"</formula>
    </cfRule>
  </conditionalFormatting>
  <conditionalFormatting sqref="Z66">
    <cfRule type="cellIs" dxfId="351" priority="321" operator="equal">
      <formula>"OPORTUNIDADE"</formula>
    </cfRule>
  </conditionalFormatting>
  <conditionalFormatting sqref="Z66">
    <cfRule type="cellIs" dxfId="350" priority="319" operator="equal">
      <formula>"NÃO"</formula>
    </cfRule>
    <cfRule type="cellIs" dxfId="349" priority="320" operator="equal">
      <formula>"SIM"</formula>
    </cfRule>
  </conditionalFormatting>
  <conditionalFormatting sqref="Z51">
    <cfRule type="cellIs" dxfId="348" priority="318" operator="equal">
      <formula>"OPORTUNIDADE"</formula>
    </cfRule>
  </conditionalFormatting>
  <conditionalFormatting sqref="Z51">
    <cfRule type="cellIs" dxfId="347" priority="316" operator="equal">
      <formula>"NÃO"</formula>
    </cfRule>
    <cfRule type="cellIs" dxfId="346" priority="317" operator="equal">
      <formula>"SIM"</formula>
    </cfRule>
  </conditionalFormatting>
  <conditionalFormatting sqref="Z51">
    <cfRule type="cellIs" dxfId="345" priority="315" operator="equal">
      <formula>"OPORTUNIDADE"</formula>
    </cfRule>
  </conditionalFormatting>
  <conditionalFormatting sqref="Z51">
    <cfRule type="cellIs" dxfId="344" priority="313" operator="equal">
      <formula>"NÃO"</formula>
    </cfRule>
    <cfRule type="cellIs" dxfId="343" priority="314" operator="equal">
      <formula>"SIM"</formula>
    </cfRule>
  </conditionalFormatting>
  <conditionalFormatting sqref="Z51">
    <cfRule type="cellIs" dxfId="342" priority="303" operator="equal">
      <formula>"OPORTUNIDADE"</formula>
    </cfRule>
  </conditionalFormatting>
  <conditionalFormatting sqref="Z51">
    <cfRule type="cellIs" dxfId="341" priority="301" operator="equal">
      <formula>"NÃO"</formula>
    </cfRule>
    <cfRule type="cellIs" dxfId="340" priority="302" operator="equal">
      <formula>"SIM"</formula>
    </cfRule>
  </conditionalFormatting>
  <conditionalFormatting sqref="Z50">
    <cfRule type="cellIs" dxfId="339" priority="300" operator="equal">
      <formula>"OPORTUNIDADE"</formula>
    </cfRule>
  </conditionalFormatting>
  <conditionalFormatting sqref="Z50">
    <cfRule type="cellIs" dxfId="338" priority="298" operator="equal">
      <formula>"NÃO"</formula>
    </cfRule>
    <cfRule type="cellIs" dxfId="337" priority="299" operator="equal">
      <formula>"SIM"</formula>
    </cfRule>
  </conditionalFormatting>
  <conditionalFormatting sqref="Z60">
    <cfRule type="cellIs" dxfId="336" priority="285" operator="equal">
      <formula>"OPORTUNIDADE"</formula>
    </cfRule>
  </conditionalFormatting>
  <conditionalFormatting sqref="Z60">
    <cfRule type="cellIs" dxfId="335" priority="283" operator="equal">
      <formula>"NÃO"</formula>
    </cfRule>
    <cfRule type="cellIs" dxfId="334" priority="284" operator="equal">
      <formula>"SIM"</formula>
    </cfRule>
  </conditionalFormatting>
  <conditionalFormatting sqref="Z60">
    <cfRule type="cellIs" dxfId="333" priority="282" operator="equal">
      <formula>"OPORTUNIDADE"</formula>
    </cfRule>
  </conditionalFormatting>
  <conditionalFormatting sqref="Z60">
    <cfRule type="cellIs" dxfId="332" priority="280" operator="equal">
      <formula>"NÃO"</formula>
    </cfRule>
    <cfRule type="cellIs" dxfId="331" priority="281" operator="equal">
      <formula>"SIM"</formula>
    </cfRule>
  </conditionalFormatting>
  <conditionalFormatting sqref="Z60">
    <cfRule type="cellIs" dxfId="330" priority="279" operator="equal">
      <formula>"OPORTUNIDADE"</formula>
    </cfRule>
  </conditionalFormatting>
  <conditionalFormatting sqref="Z60">
    <cfRule type="cellIs" dxfId="329" priority="277" operator="equal">
      <formula>"NÃO"</formula>
    </cfRule>
    <cfRule type="cellIs" dxfId="328" priority="278" operator="equal">
      <formula>"SIM"</formula>
    </cfRule>
  </conditionalFormatting>
  <conditionalFormatting sqref="Y64">
    <cfRule type="cellIs" dxfId="327" priority="273" operator="equal">
      <formula>"OPORTUNIDADE"</formula>
    </cfRule>
  </conditionalFormatting>
  <conditionalFormatting sqref="Y64">
    <cfRule type="cellIs" dxfId="326" priority="271" operator="equal">
      <formula>"NÃO"</formula>
    </cfRule>
    <cfRule type="cellIs" dxfId="325" priority="272" operator="equal">
      <formula>"SIM"</formula>
    </cfRule>
  </conditionalFormatting>
  <conditionalFormatting sqref="Z64">
    <cfRule type="cellIs" dxfId="324" priority="270" operator="equal">
      <formula>"OPORTUNIDADE"</formula>
    </cfRule>
  </conditionalFormatting>
  <conditionalFormatting sqref="Z64">
    <cfRule type="cellIs" dxfId="323" priority="268" operator="equal">
      <formula>"NÃO"</formula>
    </cfRule>
    <cfRule type="cellIs" dxfId="322" priority="269" operator="equal">
      <formula>"SIM"</formula>
    </cfRule>
  </conditionalFormatting>
  <conditionalFormatting sqref="Y65">
    <cfRule type="cellIs" dxfId="321" priority="243" operator="equal">
      <formula>"OPORTUNIDADE"</formula>
    </cfRule>
  </conditionalFormatting>
  <conditionalFormatting sqref="Y65">
    <cfRule type="cellIs" dxfId="320" priority="241" operator="equal">
      <formula>"NÃO"</formula>
    </cfRule>
    <cfRule type="cellIs" dxfId="319" priority="242" operator="equal">
      <formula>"SIM"</formula>
    </cfRule>
  </conditionalFormatting>
  <conditionalFormatting sqref="Z65">
    <cfRule type="cellIs" dxfId="318" priority="240" operator="equal">
      <formula>"OPORTUNIDADE"</formula>
    </cfRule>
  </conditionalFormatting>
  <conditionalFormatting sqref="Z65">
    <cfRule type="cellIs" dxfId="317" priority="238" operator="equal">
      <formula>"NÃO"</formula>
    </cfRule>
    <cfRule type="cellIs" dxfId="316" priority="239" operator="equal">
      <formula>"SIM"</formula>
    </cfRule>
  </conditionalFormatting>
  <conditionalFormatting sqref="Z65">
    <cfRule type="cellIs" dxfId="315" priority="237" operator="equal">
      <formula>"OPORTUNIDADE"</formula>
    </cfRule>
  </conditionalFormatting>
  <conditionalFormatting sqref="Z65">
    <cfRule type="cellIs" dxfId="314" priority="235" operator="equal">
      <formula>"NÃO"</formula>
    </cfRule>
    <cfRule type="cellIs" dxfId="313" priority="236" operator="equal">
      <formula>"SIM"</formula>
    </cfRule>
  </conditionalFormatting>
  <conditionalFormatting sqref="Z65">
    <cfRule type="cellIs" dxfId="312" priority="234" operator="equal">
      <formula>"OPORTUNIDADE"</formula>
    </cfRule>
  </conditionalFormatting>
  <conditionalFormatting sqref="Z65">
    <cfRule type="cellIs" dxfId="311" priority="232" operator="equal">
      <formula>"NÃO"</formula>
    </cfRule>
    <cfRule type="cellIs" dxfId="310" priority="233" operator="equal">
      <formula>"SIM"</formula>
    </cfRule>
  </conditionalFormatting>
  <conditionalFormatting sqref="Y73:Y75">
    <cfRule type="cellIs" dxfId="309" priority="231" operator="equal">
      <formula>"OPORTUNIDADE"</formula>
    </cfRule>
  </conditionalFormatting>
  <conditionalFormatting sqref="Y73:Y75">
    <cfRule type="cellIs" dxfId="308" priority="229" operator="equal">
      <formula>"NÃO"</formula>
    </cfRule>
    <cfRule type="cellIs" dxfId="307" priority="230" operator="equal">
      <formula>"SIM"</formula>
    </cfRule>
  </conditionalFormatting>
  <conditionalFormatting sqref="Z73:Z74">
    <cfRule type="cellIs" dxfId="306" priority="228" operator="equal">
      <formula>"OPORTUNIDADE"</formula>
    </cfRule>
  </conditionalFormatting>
  <conditionalFormatting sqref="Z73:Z74">
    <cfRule type="cellIs" dxfId="305" priority="226" operator="equal">
      <formula>"NÃO"</formula>
    </cfRule>
    <cfRule type="cellIs" dxfId="304" priority="227" operator="equal">
      <formula>"SIM"</formula>
    </cfRule>
  </conditionalFormatting>
  <conditionalFormatting sqref="Z72">
    <cfRule type="cellIs" dxfId="303" priority="225" operator="equal">
      <formula>"OPORTUNIDADE"</formula>
    </cfRule>
  </conditionalFormatting>
  <conditionalFormatting sqref="Z72">
    <cfRule type="cellIs" dxfId="302" priority="223" operator="equal">
      <formula>"NÃO"</formula>
    </cfRule>
    <cfRule type="cellIs" dxfId="301" priority="224" operator="equal">
      <formula>"SIM"</formula>
    </cfRule>
  </conditionalFormatting>
  <conditionalFormatting sqref="Z72">
    <cfRule type="cellIs" dxfId="300" priority="222" operator="equal">
      <formula>"OPORTUNIDADE"</formula>
    </cfRule>
  </conditionalFormatting>
  <conditionalFormatting sqref="Z72">
    <cfRule type="cellIs" dxfId="299" priority="220" operator="equal">
      <formula>"NÃO"</formula>
    </cfRule>
    <cfRule type="cellIs" dxfId="298" priority="221" operator="equal">
      <formula>"SIM"</formula>
    </cfRule>
  </conditionalFormatting>
  <conditionalFormatting sqref="Z72">
    <cfRule type="cellIs" dxfId="297" priority="219" operator="equal">
      <formula>"OPORTUNIDADE"</formula>
    </cfRule>
  </conditionalFormatting>
  <conditionalFormatting sqref="Z72">
    <cfRule type="cellIs" dxfId="296" priority="217" operator="equal">
      <formula>"NÃO"</formula>
    </cfRule>
    <cfRule type="cellIs" dxfId="295" priority="218" operator="equal">
      <formula>"SIM"</formula>
    </cfRule>
  </conditionalFormatting>
  <conditionalFormatting sqref="Y72:Y73">
    <cfRule type="cellIs" dxfId="294" priority="216" operator="equal">
      <formula>"OPORTUNIDADE"</formula>
    </cfRule>
  </conditionalFormatting>
  <conditionalFormatting sqref="Y72:Y73">
    <cfRule type="cellIs" dxfId="293" priority="214" operator="equal">
      <formula>"NÃO"</formula>
    </cfRule>
    <cfRule type="cellIs" dxfId="292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91" priority="212" operator="equal">
      <formula>"OPORTUNIDADE"</formula>
    </cfRule>
  </conditionalFormatting>
  <conditionalFormatting sqref="Z72:Z73">
    <cfRule type="cellIs" dxfId="290" priority="210" operator="equal">
      <formula>"NÃO"</formula>
    </cfRule>
    <cfRule type="cellIs" dxfId="289" priority="211" operator="equal">
      <formula>"SIM"</formula>
    </cfRule>
  </conditionalFormatting>
  <conditionalFormatting sqref="Y71">
    <cfRule type="cellIs" dxfId="288" priority="209" operator="equal">
      <formula>"OPORTUNIDADE"</formula>
    </cfRule>
  </conditionalFormatting>
  <conditionalFormatting sqref="Y71">
    <cfRule type="cellIs" dxfId="287" priority="207" operator="equal">
      <formula>"NÃO"</formula>
    </cfRule>
    <cfRule type="cellIs" dxfId="286" priority="208" operator="equal">
      <formula>"SIM"</formula>
    </cfRule>
  </conditionalFormatting>
  <conditionalFormatting sqref="Z71">
    <cfRule type="cellIs" dxfId="285" priority="206" operator="equal">
      <formula>"OPORTUNIDADE"</formula>
    </cfRule>
  </conditionalFormatting>
  <conditionalFormatting sqref="Z71">
    <cfRule type="cellIs" dxfId="284" priority="204" operator="equal">
      <formula>"NÃO"</formula>
    </cfRule>
    <cfRule type="cellIs" dxfId="283" priority="205" operator="equal">
      <formula>"SIM"</formula>
    </cfRule>
  </conditionalFormatting>
  <conditionalFormatting sqref="Z71">
    <cfRule type="cellIs" dxfId="282" priority="203" operator="equal">
      <formula>"OPORTUNIDADE"</formula>
    </cfRule>
  </conditionalFormatting>
  <conditionalFormatting sqref="Z71">
    <cfRule type="cellIs" dxfId="281" priority="201" operator="equal">
      <formula>"NÃO"</formula>
    </cfRule>
    <cfRule type="cellIs" dxfId="280" priority="202" operator="equal">
      <formula>"SIM"</formula>
    </cfRule>
  </conditionalFormatting>
  <conditionalFormatting sqref="Z71">
    <cfRule type="cellIs" dxfId="279" priority="200" operator="equal">
      <formula>"OPORTUNIDADE"</formula>
    </cfRule>
  </conditionalFormatting>
  <conditionalFormatting sqref="Z71">
    <cfRule type="cellIs" dxfId="278" priority="198" operator="equal">
      <formula>"NÃO"</formula>
    </cfRule>
    <cfRule type="cellIs" dxfId="277" priority="199" operator="equal">
      <formula>"SIM"</formula>
    </cfRule>
  </conditionalFormatting>
  <conditionalFormatting sqref="Z75">
    <cfRule type="cellIs" dxfId="276" priority="191" operator="equal">
      <formula>"OPORTUNIDADE"</formula>
    </cfRule>
  </conditionalFormatting>
  <conditionalFormatting sqref="Z75">
    <cfRule type="cellIs" dxfId="275" priority="189" operator="equal">
      <formula>"NÃO"</formula>
    </cfRule>
    <cfRule type="cellIs" dxfId="274" priority="190" operator="equal">
      <formula>"SIM"</formula>
    </cfRule>
  </conditionalFormatting>
  <conditionalFormatting sqref="Y75">
    <cfRule type="cellIs" dxfId="273" priority="188" operator="equal">
      <formula>"OPORTUNIDADE"</formula>
    </cfRule>
  </conditionalFormatting>
  <conditionalFormatting sqref="Y75">
    <cfRule type="cellIs" dxfId="272" priority="186" operator="equal">
      <formula>"NÃO"</formula>
    </cfRule>
    <cfRule type="cellIs" dxfId="271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70" priority="184" operator="equal">
      <formula>"OPORTUNIDADE"</formula>
    </cfRule>
  </conditionalFormatting>
  <conditionalFormatting sqref="Y68:Y69">
    <cfRule type="cellIs" dxfId="269" priority="182" operator="equal">
      <formula>"NÃO"</formula>
    </cfRule>
    <cfRule type="cellIs" dxfId="268" priority="183" operator="equal">
      <formula>"SIM"</formula>
    </cfRule>
  </conditionalFormatting>
  <conditionalFormatting sqref="Z68">
    <cfRule type="cellIs" dxfId="267" priority="181" operator="equal">
      <formula>"OPORTUNIDADE"</formula>
    </cfRule>
  </conditionalFormatting>
  <conditionalFormatting sqref="Z68">
    <cfRule type="cellIs" dxfId="266" priority="179" operator="equal">
      <formula>"NÃO"</formula>
    </cfRule>
    <cfRule type="cellIs" dxfId="265" priority="180" operator="equal">
      <formula>"SIM"</formula>
    </cfRule>
  </conditionalFormatting>
  <conditionalFormatting sqref="Z68">
    <cfRule type="cellIs" dxfId="264" priority="178" operator="equal">
      <formula>"OPORTUNIDADE"</formula>
    </cfRule>
  </conditionalFormatting>
  <conditionalFormatting sqref="Z68">
    <cfRule type="cellIs" dxfId="263" priority="176" operator="equal">
      <formula>"NÃO"</formula>
    </cfRule>
    <cfRule type="cellIs" dxfId="262" priority="177" operator="equal">
      <formula>"SIM"</formula>
    </cfRule>
  </conditionalFormatting>
  <conditionalFormatting sqref="Z68">
    <cfRule type="cellIs" dxfId="261" priority="175" operator="equal">
      <formula>"OPORTUNIDADE"</formula>
    </cfRule>
  </conditionalFormatting>
  <conditionalFormatting sqref="Z68">
    <cfRule type="cellIs" dxfId="260" priority="173" operator="equal">
      <formula>"NÃO"</formula>
    </cfRule>
    <cfRule type="cellIs" dxfId="259" priority="174" operator="equal">
      <formula>"SIM"</formula>
    </cfRule>
  </conditionalFormatting>
  <conditionalFormatting sqref="Z68">
    <cfRule type="cellIs" dxfId="258" priority="172" operator="equal">
      <formula>"OPORTUNIDADE"</formula>
    </cfRule>
  </conditionalFormatting>
  <conditionalFormatting sqref="Z68">
    <cfRule type="cellIs" dxfId="257" priority="170" operator="equal">
      <formula>"NÃO"</formula>
    </cfRule>
    <cfRule type="cellIs" dxfId="256" priority="171" operator="equal">
      <formula>"SIM"</formula>
    </cfRule>
  </conditionalFormatting>
  <conditionalFormatting sqref="Z68">
    <cfRule type="cellIs" dxfId="255" priority="169" operator="equal">
      <formula>"OPORTUNIDADE"</formula>
    </cfRule>
  </conditionalFormatting>
  <conditionalFormatting sqref="Z68">
    <cfRule type="cellIs" dxfId="254" priority="167" operator="equal">
      <formula>"NÃO"</formula>
    </cfRule>
    <cfRule type="cellIs" dxfId="253" priority="168" operator="equal">
      <formula>"SIM"</formula>
    </cfRule>
  </conditionalFormatting>
  <conditionalFormatting sqref="Z68">
    <cfRule type="cellIs" dxfId="252" priority="166" operator="equal">
      <formula>"OPORTUNIDADE"</formula>
    </cfRule>
  </conditionalFormatting>
  <conditionalFormatting sqref="Z68">
    <cfRule type="cellIs" dxfId="251" priority="164" operator="equal">
      <formula>"NÃO"</formula>
    </cfRule>
    <cfRule type="cellIs" dxfId="250" priority="165" operator="equal">
      <formula>"SIM"</formula>
    </cfRule>
  </conditionalFormatting>
  <conditionalFormatting sqref="Z68">
    <cfRule type="cellIs" dxfId="249" priority="163" operator="equal">
      <formula>"OPORTUNIDADE"</formula>
    </cfRule>
  </conditionalFormatting>
  <conditionalFormatting sqref="Z68">
    <cfRule type="cellIs" dxfId="248" priority="161" operator="equal">
      <formula>"NÃO"</formula>
    </cfRule>
    <cfRule type="cellIs" dxfId="247" priority="162" operator="equal">
      <formula>"SIM"</formula>
    </cfRule>
  </conditionalFormatting>
  <conditionalFormatting sqref="Z68">
    <cfRule type="cellIs" dxfId="246" priority="160" operator="equal">
      <formula>"OPORTUNIDADE"</formula>
    </cfRule>
  </conditionalFormatting>
  <conditionalFormatting sqref="Z68">
    <cfRule type="cellIs" dxfId="245" priority="158" operator="equal">
      <formula>"NÃO"</formula>
    </cfRule>
    <cfRule type="cellIs" dxfId="244" priority="159" operator="equal">
      <formula>"SIM"</formula>
    </cfRule>
  </conditionalFormatting>
  <conditionalFormatting sqref="Y67:Y69">
    <cfRule type="cellIs" dxfId="243" priority="157" operator="equal">
      <formula>"OPORTUNIDADE"</formula>
    </cfRule>
  </conditionalFormatting>
  <conditionalFormatting sqref="Y67:Y69">
    <cfRule type="cellIs" dxfId="242" priority="155" operator="equal">
      <formula>"NÃO"</formula>
    </cfRule>
    <cfRule type="cellIs" dxfId="241" priority="156" operator="equal">
      <formula>"SIM"</formula>
    </cfRule>
  </conditionalFormatting>
  <conditionalFormatting sqref="Z67:Z68">
    <cfRule type="cellIs" dxfId="240" priority="154" operator="equal">
      <formula>"OPORTUNIDADE"</formula>
    </cfRule>
  </conditionalFormatting>
  <conditionalFormatting sqref="Z67:Z68">
    <cfRule type="cellIs" dxfId="239" priority="152" operator="equal">
      <formula>"NÃO"</formula>
    </cfRule>
    <cfRule type="cellIs" dxfId="238" priority="153" operator="equal">
      <formula>"SIM"</formula>
    </cfRule>
  </conditionalFormatting>
  <conditionalFormatting sqref="Z69">
    <cfRule type="cellIs" dxfId="237" priority="151" operator="equal">
      <formula>"OPORTUNIDADE"</formula>
    </cfRule>
  </conditionalFormatting>
  <conditionalFormatting sqref="Z69">
    <cfRule type="cellIs" dxfId="236" priority="149" operator="equal">
      <formula>"NÃO"</formula>
    </cfRule>
    <cfRule type="cellIs" dxfId="235" priority="150" operator="equal">
      <formula>"SIM"</formula>
    </cfRule>
  </conditionalFormatting>
  <conditionalFormatting sqref="Z69">
    <cfRule type="cellIs" dxfId="234" priority="148" operator="equal">
      <formula>"OPORTUNIDADE"</formula>
    </cfRule>
  </conditionalFormatting>
  <conditionalFormatting sqref="Z69">
    <cfRule type="cellIs" dxfId="233" priority="146" operator="equal">
      <formula>"NÃO"</formula>
    </cfRule>
    <cfRule type="cellIs" dxfId="232" priority="147" operator="equal">
      <formula>"SIM"</formula>
    </cfRule>
  </conditionalFormatting>
  <conditionalFormatting sqref="Z69">
    <cfRule type="cellIs" dxfId="231" priority="145" operator="equal">
      <formula>"OPORTUNIDADE"</formula>
    </cfRule>
  </conditionalFormatting>
  <conditionalFormatting sqref="Z69">
    <cfRule type="cellIs" dxfId="230" priority="143" operator="equal">
      <formula>"NÃO"</formula>
    </cfRule>
    <cfRule type="cellIs" dxfId="229" priority="144" operator="equal">
      <formula>"SIM"</formula>
    </cfRule>
  </conditionalFormatting>
  <conditionalFormatting sqref="Z69">
    <cfRule type="cellIs" dxfId="228" priority="142" operator="equal">
      <formula>"OPORTUNIDADE"</formula>
    </cfRule>
  </conditionalFormatting>
  <conditionalFormatting sqref="Z69">
    <cfRule type="cellIs" dxfId="227" priority="140" operator="equal">
      <formula>"NÃO"</formula>
    </cfRule>
    <cfRule type="cellIs" dxfId="226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5" priority="114" operator="equal">
      <formula>"OPORTUNIDADE"</formula>
    </cfRule>
  </conditionalFormatting>
  <conditionalFormatting sqref="Z91:Z92">
    <cfRule type="cellIs" dxfId="224" priority="112" operator="equal">
      <formula>"NÃO"</formula>
    </cfRule>
    <cfRule type="cellIs" dxfId="223" priority="113" operator="equal">
      <formula>"SIM"</formula>
    </cfRule>
  </conditionalFormatting>
  <conditionalFormatting sqref="Y91:Y100">
    <cfRule type="cellIs" dxfId="222" priority="111" operator="equal">
      <formula>"OPORTUNIDADE"</formula>
    </cfRule>
  </conditionalFormatting>
  <conditionalFormatting sqref="Y91:Y100">
    <cfRule type="cellIs" dxfId="221" priority="109" operator="equal">
      <formula>"NÃO"</formula>
    </cfRule>
    <cfRule type="cellIs" dxfId="220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9" priority="105" operator="equal">
      <formula>"OPORTUNIDADE"</formula>
    </cfRule>
  </conditionalFormatting>
  <conditionalFormatting sqref="Z96">
    <cfRule type="cellIs" dxfId="218" priority="103" operator="equal">
      <formula>"NÃO"</formula>
    </cfRule>
    <cfRule type="cellIs" dxfId="217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6" priority="75" operator="equal">
      <formula>"OPORTUNIDADE"</formula>
    </cfRule>
  </conditionalFormatting>
  <conditionalFormatting sqref="Y107:Y108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Z104">
    <cfRule type="cellIs" dxfId="213" priority="72" operator="equal">
      <formula>"OPORTUNIDADE"</formula>
    </cfRule>
  </conditionalFormatting>
  <conditionalFormatting sqref="Z104">
    <cfRule type="cellIs" dxfId="212" priority="70" operator="equal">
      <formula>"NÃO"</formula>
    </cfRule>
    <cfRule type="cellIs" dxfId="211" priority="71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5">
    <cfRule type="cellIs" dxfId="165" priority="17" operator="equal">
      <formula>"OPORTUNIDADE"</formula>
    </cfRule>
  </conditionalFormatting>
  <conditionalFormatting sqref="Z105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5:Y106">
    <cfRule type="cellIs" dxfId="162" priority="14" operator="equal">
      <formula>"OPORTUNIDADE"</formula>
    </cfRule>
  </conditionalFormatting>
  <conditionalFormatting sqref="Y105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1451</v>
      </c>
      <c r="D5" s="308"/>
      <c r="E5" s="308"/>
      <c r="F5" s="308"/>
      <c r="G5" s="308"/>
      <c r="H5" s="308"/>
      <c r="I5" s="308"/>
      <c r="J5" s="309"/>
      <c r="K5" s="310" t="s">
        <v>1452</v>
      </c>
      <c r="L5" s="311"/>
      <c r="M5" s="311"/>
      <c r="N5" s="311"/>
      <c r="O5" s="312" t="s">
        <v>1453</v>
      </c>
      <c r="P5" s="312"/>
      <c r="Q5" s="313"/>
    </row>
    <row r="6" spans="1:17" s="102" customFormat="1" ht="15" customHeight="1">
      <c r="A6" s="96" t="s">
        <v>1454</v>
      </c>
      <c r="B6" s="103" t="s">
        <v>1455</v>
      </c>
      <c r="C6" s="104" t="s">
        <v>1166</v>
      </c>
      <c r="D6" s="105" t="s">
        <v>1167</v>
      </c>
      <c r="E6" s="104" t="s">
        <v>1456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1457</v>
      </c>
      <c r="M6" s="150" t="s">
        <v>30</v>
      </c>
      <c r="N6" s="151" t="s">
        <v>1161</v>
      </c>
      <c r="O6" s="170" t="s">
        <v>1204</v>
      </c>
      <c r="P6" s="170"/>
      <c r="Q6" s="219" t="s">
        <v>1458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Contrato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W71</v>
      </c>
      <c r="F105" s="108" t="str">
        <f>IF(FN_MC!H104="","*",FN_MC!H104)</f>
        <v>752RVD</v>
      </c>
      <c r="G105" s="108" t="str">
        <f>IF(FN_MC!M104="","*",FN_MC!M104)</f>
        <v>RVD-TAG</v>
      </c>
      <c r="H105" s="166">
        <f>IF(FN_MC!K104="","*",FN_MC!K104)</f>
        <v>752.38</v>
      </c>
      <c r="I105" s="141">
        <f>IF(FN_MC!O104="","*",FN_MC!O104)</f>
        <v>0.79166666666666663</v>
      </c>
      <c r="J105" s="141">
        <f>IF(FN_MC!P104="","*",FN_MC!P104)</f>
        <v>4.1666666666666664E-2</v>
      </c>
      <c r="K105" s="152" t="str">
        <f>IF(FN_MC!AK104="","*",FN_MC!AK104)</f>
        <v>752RVD</v>
      </c>
      <c r="L105" s="152" t="str">
        <f>IF(FN_MC!AM104="","*",FN_MC!AM104)</f>
        <v>RVD-TAG</v>
      </c>
      <c r="M105" s="152">
        <f>IF(FN_MC!AP104="","*",FN_MC!AP104)</f>
        <v>752.38</v>
      </c>
      <c r="N105" s="152" t="str">
        <f>IF(FN_MC!AM104="","*",FN_MC!AM104)</f>
        <v>RVD-TAG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Oportunidade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E14</v>
      </c>
      <c r="F106" s="108" t="str">
        <f>IF(FN_MC!H105="","*",FN_MC!H105)</f>
        <v>TSF1</v>
      </c>
      <c r="G106" s="108" t="str">
        <f>IF(FN_MC!M105="","*",FN_MC!M105)</f>
        <v>TIQ-TBS</v>
      </c>
      <c r="H106" s="166">
        <f>IF(FN_MC!K105="","*",FN_MC!K105)</f>
        <v>616</v>
      </c>
      <c r="I106" s="141">
        <f>IF(FN_MC!O105="","*",FN_MC!O105)</f>
        <v>0.875</v>
      </c>
      <c r="J106" s="141">
        <f>IF(FN_MC!P105="","*",FN_MC!P105)</f>
        <v>4.1666666666666664E-2</v>
      </c>
      <c r="K106" s="152" t="str">
        <f>IF(FN_MC!AK105="","*",FN_MC!AK105)</f>
        <v>TSF1</v>
      </c>
      <c r="L106" s="152" t="str">
        <f>IF(FN_MC!AM105="","*",FN_MC!AM105)</f>
        <v>TIQ-TBS</v>
      </c>
      <c r="M106" s="152">
        <f>IF(FN_MC!AP105="","*",FN_MC!AP105)</f>
        <v>616</v>
      </c>
      <c r="N106" s="152" t="str">
        <f>IF(FN_MC!AM105="","*",FN_MC!AM105)</f>
        <v>TIQ-TBS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</v>
      </c>
      <c r="M107" s="152">
        <f>IF(FN_MC!AP106="","*",FN_MC!AP106)</f>
        <v>500</v>
      </c>
      <c r="N107" s="152" t="str">
        <f>IF(FN_MC!AM106="","*",FN_MC!AM106)</f>
        <v>TGR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</v>
      </c>
      <c r="M108" s="152">
        <f>IF(FN_MC!AP107="","*",FN_MC!AP107)</f>
        <v>406.1</v>
      </c>
      <c r="N108" s="152" t="str">
        <f>IF(FN_MC!AM107="","*",FN_MC!AM107)</f>
        <v>TOM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</v>
      </c>
      <c r="M111" s="152">
        <f>IF(FN_MC!AP110="","*",FN_MC!AP110)</f>
        <v>62.2</v>
      </c>
      <c r="N111" s="152" t="str">
        <f>IF(FN_MC!AM110="","*",FN_MC!AM110)</f>
        <v>TQI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1451</v>
      </c>
      <c r="D1003" s="308"/>
      <c r="E1003" s="308"/>
      <c r="F1003" s="308"/>
      <c r="G1003" s="308"/>
      <c r="H1003" s="308"/>
      <c r="I1003" s="308"/>
      <c r="J1003" s="309"/>
      <c r="K1003" s="310" t="s">
        <v>1452</v>
      </c>
      <c r="L1003" s="311"/>
      <c r="M1003" s="311"/>
      <c r="N1003" s="311"/>
      <c r="O1003" s="282" t="s">
        <v>1453</v>
      </c>
      <c r="P1003" s="258"/>
      <c r="Q1003" s="157"/>
    </row>
    <row r="1004" spans="1:17">
      <c r="A1004" s="96" t="s">
        <v>1454</v>
      </c>
      <c r="B1004" s="103" t="s">
        <v>1455</v>
      </c>
      <c r="C1004" s="104" t="s">
        <v>1166</v>
      </c>
      <c r="D1004" s="105" t="s">
        <v>1167</v>
      </c>
      <c r="E1004" s="104" t="s">
        <v>1456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1457</v>
      </c>
      <c r="M1004" s="150" t="s">
        <v>30</v>
      </c>
      <c r="N1004" s="151" t="s">
        <v>1161</v>
      </c>
      <c r="O1004" s="170" t="s">
        <v>1204</v>
      </c>
      <c r="P1004" s="219" t="s">
        <v>1458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1459</v>
      </c>
      <c r="W1" s="319"/>
      <c r="X1" s="319"/>
      <c r="Y1" s="113"/>
    </row>
    <row r="2" spans="1:25" s="109" customFormat="1" ht="11.25" customHeight="1">
      <c r="A2" s="114" t="s">
        <v>1460</v>
      </c>
      <c r="B2" s="114" t="s">
        <v>1455</v>
      </c>
      <c r="C2" s="114" t="s">
        <v>7</v>
      </c>
      <c r="D2" s="115" t="s">
        <v>1166</v>
      </c>
      <c r="E2" s="115" t="s">
        <v>1167</v>
      </c>
      <c r="F2" s="115" t="s">
        <v>1454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1461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Contrato</v>
      </c>
      <c r="C101" s="118" t="str">
        <f>IF(FN_MC!Z104="","*",FN_MC!Z104)</f>
        <v>P0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W71</v>
      </c>
      <c r="H101" s="119" t="str">
        <f>IF(FN_MC!F104="","*",FN_MC!F104)</f>
        <v>PDM - PEDRA - DESCARGA</v>
      </c>
      <c r="I101" s="119" t="str">
        <f>IF(FN_MC!H104="","*",FN_MC!H104)</f>
        <v>752RVD</v>
      </c>
      <c r="J101" s="119" t="str">
        <f>IF(FN_MC!I104="","*",FN_MC!I104)</f>
        <v>TGR2</v>
      </c>
      <c r="K101" s="119" t="str">
        <f>IF(FN_MC!M104="","*",FN_MC!M104)</f>
        <v>RVD-TAG</v>
      </c>
      <c r="L101" s="119" t="str">
        <f>IF(FN_MC!N104="","*",FN_MC!N104)</f>
        <v>RVDTAG</v>
      </c>
      <c r="M101" s="120">
        <f>IF(FN_MC!J104="","*",FN_MC!J104)</f>
        <v>98</v>
      </c>
      <c r="N101" s="120">
        <f>IF(FN_MC!K104="","*",FN_MC!K104)</f>
        <v>752.38</v>
      </c>
      <c r="O101" s="120" t="str">
        <f>IF(FN_MC!L104="","*",FN_MC!L104)</f>
        <v>-</v>
      </c>
      <c r="P101" s="120"/>
      <c r="Q101" s="137">
        <f>IF(FN_MC!O104="","*",FN_MC!O104)</f>
        <v>0.79166666666666663</v>
      </c>
      <c r="R101" s="137">
        <f>IF(FN_MC!P104="","*",FN_MC!P104)</f>
        <v>4.1666666666666664E-2</v>
      </c>
      <c r="S101" s="119" t="str">
        <f>IF(FN_MC!Q104="","*",CONCATENATE(FN_MC!Q104," ",FN_MC!R104))</f>
        <v>1 VAGÕES</v>
      </c>
      <c r="T101" s="119" t="str">
        <f>IF(FN_MC!V104="","*",FN_MC!V104)</f>
        <v xml:space="preserve">Marcelo </v>
      </c>
      <c r="U101" s="119" t="str">
        <f>IF(FN_MC!W104="","*",FN_MC!W104)</f>
        <v xml:space="preserve">Deslocamento </v>
      </c>
      <c r="V101" s="121">
        <f ca="1">_xlfn.XLOOKUP(G101&amp;$V$2,BS_CONTROLE[CHAVE],BS_CONTROLE[Quantidade_11],"-")</f>
        <v>1</v>
      </c>
      <c r="W101" s="121">
        <f ca="1">_xlfn.XLOOKUP(G101&amp;$W$2,BS_CONTROLE[CHAVE],BS_CONTROLE[Quantidade_11],"-")</f>
        <v>0</v>
      </c>
      <c r="X101" s="121" t="str">
        <f ca="1">_xlfn.XLOOKUP(G101&amp;$X$2,BS_CONTROLE[CHAVE],BS_CONTROLE[Quantidade_11],"-")</f>
        <v>-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Oportunidade</v>
      </c>
      <c r="C102" s="118" t="str">
        <f>IF(FN_MC!Z105="","*",FN_MC!Z105)</f>
        <v>P3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E14</v>
      </c>
      <c r="H102" s="119" t="str">
        <f>IF(FN_MC!F105="","*",FN_MC!F105)</f>
        <v>MECANIZAÇÃO - ESMERILHADORA</v>
      </c>
      <c r="I102" s="119" t="str">
        <f>IF(FN_MC!H105="","*",FN_MC!H105)</f>
        <v>TSF1</v>
      </c>
      <c r="J102" s="119" t="str">
        <f>IF(FN_MC!I105="","*",FN_MC!I105)</f>
        <v>TSF1</v>
      </c>
      <c r="K102" s="119" t="str">
        <f>IF(FN_MC!M105="","*",FN_MC!M105)</f>
        <v>TIQ-TBS</v>
      </c>
      <c r="L102" s="119" t="str">
        <f>IF(FN_MC!N105="","*",FN_MC!N105)</f>
        <v>TIQTBS</v>
      </c>
      <c r="M102" s="120">
        <f>IF(FN_MC!J105="","*",FN_MC!J105)</f>
        <v>98</v>
      </c>
      <c r="N102" s="120">
        <f>IF(FN_MC!K105="","*",FN_MC!K105)</f>
        <v>616</v>
      </c>
      <c r="O102" s="120">
        <f>IF(FN_MC!L105="","*",FN_MC!L105)</f>
        <v>662</v>
      </c>
      <c r="P102" s="120"/>
      <c r="Q102" s="137">
        <f>IF(FN_MC!O105="","*",FN_MC!O105)</f>
        <v>0.875</v>
      </c>
      <c r="R102" s="137">
        <f>IF(FN_MC!P105="","*",FN_MC!P105)</f>
        <v>4.1666666666666664E-2</v>
      </c>
      <c r="S102" s="119" t="str">
        <f>IF(FN_MC!Q105="","*",CONCATENATE(FN_MC!Q105," ",FN_MC!R105))</f>
        <v>50000 M</v>
      </c>
      <c r="T102" s="119" t="str">
        <f>IF(FN_MC!V105="","*",FN_MC!V105)</f>
        <v xml:space="preserve">Fernanda </v>
      </c>
      <c r="U102" s="119" t="str">
        <f>IF(FN_MC!W105="","*",FN_MC!W105)</f>
        <v>Deslocamento de TSF para TIQ, após segue a 16km/h de TIQ a TBS após segue a TSF 30km/h</v>
      </c>
      <c r="V102" s="121">
        <f ca="1">_xlfn.XLOOKUP(G102&amp;$V$2,BS_CONTROLE[CHAVE],BS_CONTROLE[Quantidade_11],"-")</f>
        <v>0</v>
      </c>
      <c r="W102" s="121">
        <f ca="1">_xlfn.XLOOKUP(G102&amp;$W$2,BS_CONTROLE[CHAVE],BS_CONTROLE[Quantidade_11],"-")</f>
        <v>28220</v>
      </c>
      <c r="X102" s="121">
        <f ca="1">_xlfn.XLOOKUP(G102&amp;$X$2,BS_CONTROLE[CHAVE],BS_CONTROLE[Quantidade_11],"-")</f>
        <v>0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</v>
      </c>
      <c r="L103" s="119" t="str">
        <f>IF(FN_MC!N106="","*",FN_MC!N106)</f>
        <v>TGR1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*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Carregamento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*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P1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1462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1463</v>
      </c>
      <c r="C2" s="104" t="s">
        <v>1151</v>
      </c>
      <c r="D2" s="104" t="s">
        <v>1153</v>
      </c>
      <c r="E2" s="104" t="s">
        <v>1464</v>
      </c>
      <c r="F2" s="104" t="s">
        <v>1465</v>
      </c>
      <c r="G2" s="104" t="s">
        <v>1466</v>
      </c>
      <c r="H2" s="104" t="s">
        <v>1467</v>
      </c>
      <c r="I2" s="104" t="s">
        <v>1468</v>
      </c>
      <c r="J2" s="104" t="s">
        <v>1469</v>
      </c>
      <c r="K2" s="140" t="s">
        <v>1470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W71</v>
      </c>
      <c r="E101" s="130" t="str">
        <f>IF(FN_MC!H104="","*",FN_MC!H104)</f>
        <v>752RVD</v>
      </c>
      <c r="F101" s="148" t="str">
        <f>IF(FN_MC!M104="","*",FN_MC!M104)</f>
        <v>RVD-TAG</v>
      </c>
      <c r="G101" s="130" t="str">
        <f>IF(FN_MC!I104="","*",FN_MC!I104)</f>
        <v>TGR2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0.75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E14</v>
      </c>
      <c r="E102" s="130" t="str">
        <f>IF(FN_MC!H105="","*",FN_MC!H105)</f>
        <v>TSF1</v>
      </c>
      <c r="F102" s="148" t="str">
        <f>IF(FN_MC!M105="","*",FN_MC!M105)</f>
        <v>TIQ-TBS</v>
      </c>
      <c r="G102" s="130" t="str">
        <f>IF(FN_MC!I105="","*",FN_MC!I105)</f>
        <v>TSF1</v>
      </c>
      <c r="H102" s="130" t="str">
        <f>IF(FN_MC!AB105="","*",FN_MC!AB105)</f>
        <v>FIXO</v>
      </c>
      <c r="I102" s="130" t="str">
        <f>IF(FN_MC!AC105="","*",FN_MC!AC105)</f>
        <v>ACIONAMENTO</v>
      </c>
      <c r="J102" s="131">
        <f>IF(FN_MC!AA105="","*",FN_MC!AA105)</f>
        <v>1</v>
      </c>
      <c r="K102" s="143">
        <f>IF(FN_MC!AD105="","*",FN_MC!AD105)</f>
        <v>0.83333333333333337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</v>
      </c>
      <c r="G103" s="130" t="str">
        <f>IF(FN_MC!I106="","*",FN_MC!I106)</f>
        <v>TRO</v>
      </c>
      <c r="H103" s="130" t="str">
        <f>IF(FN_MC!AB106="","*",FN_MC!AB106)</f>
        <v>*</v>
      </c>
      <c r="I103" s="130" t="str">
        <f>IF(FN_MC!AC106="","*",FN_MC!AC106)</f>
        <v>*</v>
      </c>
      <c r="J103" s="131" t="str">
        <f>IF(FN_MC!AA106="","*",FN_MC!AA106)</f>
        <v>*</v>
      </c>
      <c r="K103" s="143" t="str">
        <f>IF(FN_MC!AD106="","*",FN_MC!AD106)</f>
        <v>*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2025-10-08T17:37:22Z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