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54" documentId="8_{B6337239-1A00-434D-AAD0-422EA1FEB5AE}" xr6:coauthVersionLast="47" xr6:coauthVersionMax="47" xr10:uidLastSave="{5303EE07-A186-4760-868D-736CA178E30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<sst xmlns="http://schemas.openxmlformats.org/spreadsheetml/2006/main" count="5163" uniqueCount="1497">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</sst>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H79" activePane="topRight" state="frozen"/>
      <selection pane="topRight" activeCell="X97" sqref="X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1429</v>
      </c>
      <c r="BK75" s="14" t="s">
        <v>1429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1430</v>
      </c>
      <c r="BK76" s="14" t="s">
        <v>1430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 t="s">
        <v>1434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1440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 t="s">
        <v>999</v>
      </c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0.41666666666666669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 t="s">
        <v>1004</v>
      </c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6.25E-2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1004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152</v>
      </c>
      <c r="G92" s="8" t="str">
        <f>IF(D92="","*",VLOOKUP(F92,BS_ATIVIDADE[#All],3,FALSE))</f>
        <v>MODERNIZAÇÃO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 t="s">
        <v>999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MODERNIZAÇÃO - TRILHO - DESCARGA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e">
        <f t="shared" si="8"/>
        <v>#DIV/0!</v>
      </c>
      <c r="BR92" s="15" t="e">
        <f t="shared" si="9"/>
        <v>#DIV/0!</v>
      </c>
      <c r="BS92" s="15" t="e">
        <f t="shared" si="10"/>
        <v>#DIV/0!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 t="s">
        <v>1004</v>
      </c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 t="s">
        <v>1004</v>
      </c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1441</v>
      </c>
      <c r="X97" s="152" t="s">
        <v>999</v>
      </c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8:BK80 BK73:BK76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0.41666666666666669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Oportunidade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6.25E-2</v>
      </c>
      <c r="R86" s="96" t="str">
        <f>IF(FN_MC!Q88="","*",CONCATENATE(FN_MC!Q88," ",FN_MC!R88))</f>
        <v>1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TRILHO - DESCARGA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Contrato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0.41666666666666669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*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Oportunidade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6.25E-2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Contrato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2026-02-09T16:45:00Z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