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81" documentId="120_S{118792C3-22EF-5104-A093-F22BFE3913F3}" xr6:coauthVersionLast="47" xr6:coauthVersionMax="47" xr10:uidLastSave="{D94423A2-553D-4BE9-AE9C-E9A2C6F5227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5" i="1" l="1" a="1"/>
  <c r="N355" i="1" s="1"/>
  <c r="M355" i="1" a="1"/>
  <c r="M355" i="1" s="1"/>
  <c r="N354" i="1" a="1"/>
  <c r="N354" i="1" s="1"/>
  <c r="M354" i="1" a="1"/>
  <c r="M354" i="1" s="1"/>
  <c r="N353" i="1" a="1"/>
  <c r="N353" i="1" s="1"/>
  <c r="M353" i="1" a="1"/>
  <c r="M353" i="1" s="1"/>
  <c r="N352" i="1" a="1"/>
  <c r="N352" i="1" s="1"/>
  <c r="M352" i="1" a="1"/>
  <c r="M352" i="1" s="1"/>
  <c r="N350" i="1" a="1"/>
  <c r="N350" i="1" s="1"/>
  <c r="M350" i="1" a="1"/>
  <c r="M350" i="1" s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429" i="1" l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<sst xmlns="http://schemas.openxmlformats.org/spreadsheetml/2006/main" count="7559" uniqueCount="1569">
  <si>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</si>
  <si>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</si>
  <si>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</si>
  <si>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</si>
  <si>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</si>
  <si>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</si>
  <si>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</si>
  <si>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</si>
  <si>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</si>
  <si>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</si>
  <si>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</si>
  <si>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</si>
  <si>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</si>
  <si>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</si>
  <si>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</si>
  <si>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</si>
  <si>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</si>
  <si>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</si>
  <si>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</si>
  <si>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</si>
  <si>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</si>
  <si>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</si>
  <si>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</si>
  <si>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</si>
  <si>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</si>
  <si>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</si>
  <si>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</si>
  <si>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</si>
  <si>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</si>
  <si>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</si>
  <si>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</si>
  <si>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</si>
  <si>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</si>
  <si>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</si>
  <si>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</si>
  <si>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</si>
  <si>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</si>
  <si>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</si>
  <si>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</si>
  <si>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</si>
  <si>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</si>
  <si>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</si>
  <si>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</si>
  <si>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</si>
  <si>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</si>
  <si>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</si>
  <si>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</si>
  <si>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</si>
  <si>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</si>
  <si>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</si>
  <si>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</si>
  <si>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</si>
  <si>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</si>
  <si>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</si>
  <si>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</si>
  <si>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</si>
  <si>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</si>
  <si>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</si>
  <si>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</si>
  <si>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</si>
  <si>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</si>
  <si>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</si>
  <si>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</si>
  <si>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</si>
  <si>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</si>
  <si>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</si>
  <si>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</si>
  <si>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</si>
  <si>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</si>
  <si>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</si>
  <si>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</si>
  <si>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</si>
  <si>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</si>
  <si>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</si>
  <si>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</si>
  <si>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</si>
  <si>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</si>
  <si>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</si>
  <si>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</si>
  <si>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</si>
  <si>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</si>
  <si>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</si>
  <si>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</si>
  <si>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</si>
  <si>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</si>
  <si>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</si>
  <si>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</si>
  <si>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</si>
  <si>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</si>
  <si>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</si>
  <si>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</si>
  <si>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</si>
  <si>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</si>
  <si>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</si>
  <si>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</si>
  <si>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</si>
  <si>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</si>
  <si>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</si>
  <si>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</si>
  <si>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</si>
  <si>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</si>
  <si>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</si>
  <si>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</si>
  <si>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</si>
  <si>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</si>
  <si>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</si>
  <si>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</si>
  <si>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</si>
  <si>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</si>
  <si>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</si>
  <si>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</si>
  <si>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</si>
  <si>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</si>
  <si>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</si>
  <si>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</si>
  <si>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</si>
  <si>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</si>
  <si>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</si>
  <si>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</si>
  <si>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</si>
  <si>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</si>
  <si>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</si>
  <si>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</si>
  <si>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</si>
  <si>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</si>
  <si>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</si>
  <si>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</si>
  <si>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</si>
  <si>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</si>
  <si>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</si>
  <si>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</si>
  <si>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</si>
  <si>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</si>
  <si>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</si>
  <si>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</si>
  <si>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</si>
  <si>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</si>
  <si>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</si>
  <si>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</si>
  <si>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</si>
  <si>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</si>
  <si>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</si>
  <si>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</si>
  <si>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</si>
  <si>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</si>
  <si>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</si>
  <si>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</si>
  <si>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</si>
  <si>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</si>
  <si>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</si>
  <si>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</si>
  <si>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</si>
  <si>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</si>
  <si>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</si>
  <si>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</si>
  <si>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</si>
  <si>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</si>
  <si>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</si>
  <si>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</si>
  <si>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</si>
  <si>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</si>
  <si>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</si>
  <si>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</si>
  <si>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</si>
  <si>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</si>
  <si>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</si>
  <si>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</si>
  <si>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</si>
  <si>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</si>
  <si>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</si>
  <si>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</si>
  <si>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</si>
  <si>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</si>
  <si>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</si>
  <si>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</si>
  <si>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</si>
  <si>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</si>
  <si>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</si>
  <si>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</si>
  <si>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</si>
  <si>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</si>
  <si>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</si>
  <si>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</si>
  <si>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</si>
  <si>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</si>
  <si>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</si>
  <si>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</si>
  <si>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</si>
  <si>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</si>
  <si>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</si>
  <si>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</si>
  <si>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</si>
  <si>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</si>
  <si>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</si>
  <si>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</si>
  <si>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</si>
  <si>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</si>
  <si>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</si>
  <si>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</si>
  <si>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</si>
  <si>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</si>
  <si>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</si>
  <si>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</si>
  <si>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</si>
  <si>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</si>
  <si>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</si>
  <si>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</si>
  <si>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</si>
  <si>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</si>
  <si>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</si>
  <si>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</si>
  <si>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</si>
  <si>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</si>
  <si>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</si>
  <si>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</si>
  <si>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</si>
  <si>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</si>
  <si>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</si>
  <si>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</si>
  <si>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</si>
  <si>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</si>
  <si>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</si>
  <si>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</si>
  <si>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</si>
  <si>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</si>
  <si>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</si>
  <si>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</si>
  <si>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</si>
  <si>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</si>
  <si>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</si>
  <si>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</si>
  <si>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</si>
  <si>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</si>
  <si>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</si>
  <si>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</si>
  <si>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</si>
  <si>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</si>
  <si>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</si>
  <si>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</si>
  <si>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</si>
  <si>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</si>
  <si>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</si>
  <si>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</si>
  <si>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</si>
  <si>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</si>
  <si>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</si>
  <si>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</si>
  <si>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</si>
  <si>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</si>
  <si>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</si>
  <si>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</si>
  <si>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</si>
  <si>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</si>
  <si>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</si>
  <si>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</si>
  <si>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</si>
  <si>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</si>
  <si>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</si>
  <si>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</si>
  <si>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</si>
  <si>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</si>
  <si>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</si>
  <si>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</si>
  <si>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</si>
  <si>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</si>
  <si>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</si>
  <si>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</si>
  <si>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</si>
  <si>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</si>
  <si>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</si>
  <si>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</si>
  <si>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</si>
  <si>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</si>
  <si>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</si>
  <si>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</si>
  <si>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</si>
  <si>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</si>
  <si>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</si>
  <si>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</si>
  <si>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</si>
  <si>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</si>
  <si>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</si>
  <si>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</si>
  <si>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</si>
  <si>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</si>
  <si>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</si>
  <si>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</si>
  <si>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</si>
  <si>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</si>
  <si>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</si>
  <si>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</si>
  <si>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</si>
  <si>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</si>
  <si>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</si>
  <si>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</si>
  <si>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</si>
  <si>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</si>
  <si>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</si>
  <si>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</si>
  <si>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</si>
  <si>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</si>
  <si>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</si>
  <si>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</si>
  <si>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</si>
  <si>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</si>
  <si>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</si>
  <si>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</si>
  <si>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</si>
  <si>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</si>
  <si>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</si>
  <si>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</si>
  <si>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</si>
  <si>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</si>
  <si>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</si>
  <si>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</si>
  <si>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</si>
  <si>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</si>
  <si>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</si>
  <si>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</si>
  <si>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</si>
  <si>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</si>
  <si>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</si>
  <si>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</si>
  <si>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</si>
  <si>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</si>
  <si>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</si>
  <si>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</si>
  <si>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</si>
  <si>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</si>
  <si>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</si>
  <si>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</si>
  <si>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</si>
  <si>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</si>
  <si>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</si>
  <si>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</si>
  <si>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</si>
  <si>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</si>
  <si>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</si>
  <si>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</si>
  <si>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</si>
  <si>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</si>
  <si>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</si>
  <si>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</si>
  <si>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</si>
  <si>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</si>
  <si>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</si>
  <si>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</si>
  <si>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</si>
  <si>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</si>
  <si>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</si>
  <si>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</si>
  <si>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</si>
  <si>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</si>
  <si>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</si>
  <si>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</si>
  <si>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</si>
  <si>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</si>
  <si>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</si>
  <si>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</si>
  <si>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</si>
  <si>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</si>
  <si>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</si>
  <si>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</si>
  <si>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</si>
  <si>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</si>
  <si>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</si>
  <si>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</si>
  <si>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</si>
  <si>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</si>
  <si>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</si>
  <si>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</si>
  <si>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</si>
  <si>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</si>
  <si>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</si>
  <si>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</si>
  <si>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</si>
  <si>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</si>
  <si>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</si>
  <si>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</si>
  <si>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</si>
  <si>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</si>
  <si>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</si>
  <si>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</si>
  <si>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</si>
  <si>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</si>
  <si>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</si>
  <si>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</si>
  <si>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</si>
  <si>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</si>
  <si>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</si>
  <si>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</si>
  <si>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</si>
  <si>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</si>
  <si>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</si>
  <si>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</si>
  <si>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</si>
  <si>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</si>
  <si>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</si>
  <si>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</si>
  <si>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</si>
  <si>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</si>
  <si>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</si>
  <si>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</si>
  <si>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</si>
  <si>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</si>
  <si>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</si>
  <si>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</si>
  <si>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</si>
  <si>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</si>
  <si>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</si>
  <si>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</si>
  <si>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</si>
  <si>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</si>
  <si>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</si>
  <si>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</si>
  <si>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</si>
  <si>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</si>
  <si>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</si>
  <si>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</si>
  <si>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</si>
  <si>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</si>
  <si>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</si>
  <si>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</si>
  <si>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</si>
  <si>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</si>
  <si>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</si>
  <si>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</si>
  <si>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</si>
  <si>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</si>
  <si>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</si>
  <si>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</si>
  <si>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</si>
  <si>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</si>
  <si>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</si>
  <si>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</si>
  <si>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</si>
  <si>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</si>
  <si>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</si>
  <si>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</si>
  <si>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</si>
  <si>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</si>
  <si>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</si>
  <si>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</si>
  <si>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</si>
  <si>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</si>
  <si>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</si>
  <si>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</si>
  <si>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</si>
  <si>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</si>
  <si>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</si>
  <si>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</si>
  <si>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</si>
  <si>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</si>
  <si>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</si>
  <si>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</si>
  <si>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</si>
  <si>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</si>
  <si>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</si>
  <si>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</si>
  <si>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</si>
  <si>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</si>
  <si>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</si>
  <si>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</si>
  <si>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</si>
  <si>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</si>
  <si>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</si>
  <si>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</si>
  <si>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</si>
  <si>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</si>
  <si>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</si>
  <si>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</si>
  <si>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</si>
  <si>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</si>
  <si>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</si>
  <si>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</si>
  <si>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</si>
  <si>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</si>
  <si>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</si>
  <si>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</si>
  <si>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</si>
  <si>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</si>
  <si>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</si>
  <si>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</si>
  <si>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</si>
  <si>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</si>
  <si>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</si>
  <si>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</si>
  <si>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</si>
  <si>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</si>
  <si>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</si>
  <si>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</si>
  <si>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</si>
  <si>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</si>
  <si>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</si>
  <si>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</si>
  <si>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</si>
  <si>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</si>
  <si>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</si>
  <si>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</si>
  <si>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</si>
  <si>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</si>
  <si>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</si>
  <si>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</si>
  <si>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</si>
  <si>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</si>
  <si>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</si>
  <si>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</si>
  <si>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</si>
  <si>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</si>
  <si>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</si>
  <si>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</si>
  <si>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</si>
  <si>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</si>
  <si>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</si>
  <si>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</si>
  <si>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</si>
  <si>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</si>
  <si>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</si>
  <si>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</si>
  <si>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</si>
  <si>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</si>
  <si>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</si>
  <si>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</si>
  <si>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</si>
  <si>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</si>
  <si>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</si>
  <si>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</si>
  <si>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</si>
  <si>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</si>
  <si>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</si>
  <si>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</si>
  <si>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</si>
  <si>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</si>
  <si>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</si>
  <si>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</si>
  <si>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</si>
  <si>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</si>
  <si>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</si>
  <si>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</si>
  <si>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</si>
  <si>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</si>
  <si>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</si>
  <si>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</si>
  <si>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</si>
  <si>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</si>
  <si>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</si>
  <si>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</si>
  <si>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</si>
  <si>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</si>
  <si>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</si>
  <si>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</si>
  <si>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</si>
  <si>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</si>
  <si>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</si>
  <si>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</si>
  <si>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</si>
  <si>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</si>
  <si>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</si>
  <si>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</si>
  <si>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</si>
  <si>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</si>
  <si>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</si>
  <si>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</si>
  <si>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</si>
  <si>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</si>
  <si>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</si>
  <si>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</si>
  <si>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</si>
  <si>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</si>
  <si>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</si>
  <si>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</si>
  <si>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</si>
  <si>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</si>
  <si>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</si>
  <si>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</si>
  <si>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</si>
  <si>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</si>
  <si>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</si>
  <si>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</si>
  <si>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</si>
  <si>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</si>
  <si>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</si>
  <si>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</si>
  <si>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</si>
  <si>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</si>
  <si>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</si>
  <si>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</si>
  <si>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</si>
  <si>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</si>
  <si>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</si>
  <si>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</si>
  <si>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</si>
  <si>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</si>
  <si>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</si>
  <si>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</si>
  <si>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</si>
  <si>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</si>
  <si>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</si>
  <si>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</si>
  <si>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</si>
  <si>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</si>
  <si>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</si>
  <si>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</si>
  <si>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</si>
  <si>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</si>
  <si>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</si>
  <si>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</si>
  <si>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</si>
  <si>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</si>
  <si>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</si>
  <si>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</si>
  <si>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</si>
  <si>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</si>
  <si>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</si>
  <si>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</si>
  <si>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</si>
  <si>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</si>
  <si>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</si>
  <si>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</si>
  <si>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</si>
  <si>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</si>
  <si>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</si>
  <si>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</si>
  <si>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</si>
  <si>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</si>
  <si>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</si>
  <si>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</si>
  <si>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</si>
  <si>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</si>
  <si>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</si>
  <si>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</si>
  <si>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</si>
  <si>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</si>
  <si>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</si>
  <si>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</si>
  <si>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</si>
  <si>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</si>
  <si>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</si>
  <si>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</si>
  <si>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</si>
  <si>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</si>
  <si>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</si>
  <si>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</si>
  <si>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</si>
  <si>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</si>
  <si>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</si>
  <si>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</si>
  <si>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</si>
  <si>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</si>
  <si>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</si>
  <si>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</si>
  <si>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</si>
  <si>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</si>
  <si>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</si>
  <si>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</si>
  <si>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</si>
  <si>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</si>
  <si>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</si>
  <si>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</si>
  <si>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</si>
  <si>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</si>
  <si>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</si>
  <si>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</si>
  <si>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</si>
  <si>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</si>
  <si>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</si>
  <si>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</si>
  <si>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</si>
  <si>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</si>
  <si>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</si>
  <si>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</si>
  <si>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</si>
  <si>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</si>
  <si>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</si>
  <si>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</si>
  <si>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</si>
  <si>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</si>
  <si>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</si>
  <si>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</si>
  <si>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</si>
  <si>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</si>
  <si>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</si>
  <si>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</si>
  <si>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</si>
  <si>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</si>
  <si>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</si>
  <si>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</si>
  <si>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</si>
  <si>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</si>
  <si>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</si>
  <si>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</si>
  <si>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</si>
  <si>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</si>
  <si>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</si>
  <si>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</si>
  <si>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</si>
  <si>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</si>
  <si>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</si>
  <si>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</si>
  <si>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</si>
  <si>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</si>
  <si>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</si>
  <si>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</si>
  <si>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</si>
  <si>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</si>
  <si>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</si>
  <si>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</si>
  <si>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</si>
  <si>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</si>
  <si>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</si>
  <si>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</si>
  <si>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</si>
  <si>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</si>
  <si>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</si>
  <si>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</si>
  <si>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</si>
  <si>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</si>
  <si>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</si>
  <si>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</si>
  <si>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</si>
  <si>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</si>
  <si>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</si>
  <si>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</si>
  <si>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</si>
  <si>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</si>
  <si>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</si>
  <si>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</si>
  <si>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</si>
  <si>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</si>
  <si>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</si>
  <si>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</si>
  <si>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</si>
  <si>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</si>
  <si>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</si>
  <si>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</si>
  <si>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</si>
  <si>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</si>
  <si>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</si>
  <si>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</si>
  <si>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</si>
  <si>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</si>
  <si>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</si>
  <si>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</si>
  <si>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</si>
  <si>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</si>
  <si>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</si>
  <si>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</si>
  <si>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</si>
  <si>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</si>
  <si>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</si>
  <si>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</si>
  <si>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</si>
  <si>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</si>
  <si>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</si>
  <si>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</si>
  <si>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</si>
  <si>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</si>
  <si>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</si>
  <si>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</si>
  <si>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</si>
  <si>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</si>
  <si>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</si>
  <si>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</si>
  <si>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</si>
  <si>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</si>
  <si>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</si>
  <si>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</si>
  <si>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</si>
  <si>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</si>
  <si>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</si>
  <si>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</si>
  <si>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</si>
  <si>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</si>
  <si>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</si>
  <si>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</si>
  <si>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</si>
  <si>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</si>
  <si>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</si>
  <si>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</si>
  <si>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</si>
  <si>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</si>
  <si>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</si>
  <si>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</si>
  <si>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</si>
  <si>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</si>
  <si>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</si>
  <si>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</si>
  <si>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</si>
  <si>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</si>
  <si>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</si>
  <si>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</si>
  <si>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</si>
  <si>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</si>
  <si>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</si>
  <si>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</si>
  <si>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</si>
  <si>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</si>
  <si>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</si>
  <si>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</si>
  <si>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</si>
  <si>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</si>
  <si>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</si>
  <si>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</si>
  <si>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</si>
  <si>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</si>
  <si>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</si>
  <si>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</si>
  <si>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</si>
  <si>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</si>
  <si>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</si>
  <si>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</si>
  <si>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</si>
  <si>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</si>
  <si>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</si>
  <si>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</si>
  <si>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</si>
  <si>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</si>
  <si>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</si>
  <si>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</si>
  <si>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</si>
  <si>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</si>
  <si>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</si>
  <si>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</si>
  <si>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</si>
  <si>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</si>
  <si>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</si>
  <si>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</si>
  <si>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</si>
  <si>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</si>
  <si>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</si>
  <si>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</si>
  <si>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</si>
  <si>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</si>
  <si>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</si>
  <si>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</si>
  <si>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</si>
  <si>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</si>
  <si>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</si>
  <si>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</si>
  <si>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</si>
  <si>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</si>
  <si>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</si>
  <si>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</si>
  <si>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</si>
  <si>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</si>
  <si>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</si>
  <si>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</si>
  <si>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</si>
  <si>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</si>
  <si>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</si>
  <si>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</si>
  <si>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</si>
  <si>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</si>
  <si>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</si>
  <si>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</si>
  <si>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</si>
  <si>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</si>
  <si>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</si>
  <si>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</si>
  <si>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</si>
  <si>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</si>
  <si>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</si>
  <si>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</si>
  <si>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</si>
  <si>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</si>
  <si>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</si>
  <si>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</si>
  <si>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</si>
  <si>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</si>
  <si>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</si>
  <si>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</si>
  <si>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</si>
  <si>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</si>
  <si>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</si>
  <si>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</si>
  <si>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</si>
  <si>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</si>
  <si>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</si>
  <si>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</si>
  <si>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</si>
  <si>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</si>
  <si>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</si>
  <si>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</si>
  <si>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</si>
  <si>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</si>
  <si>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</si>
  <si>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</si>
  <si>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</si>
  <si>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</si>
  <si>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</si>
  <si>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</si>
  <si>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</si>
  <si>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</si>
  <si>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</si>
  <si>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</si>
  <si>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</si>
  <si>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</si>
  <si>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</si>
  <si>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</si>
  <si>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</si>
  <si>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</si>
  <si>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</si>
  <si>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</si>
  <si>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</si>
  <si>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</si>
  <si>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</si>
  <si>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</si>
  <si>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</si>
  <si>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</si>
  <si>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</si>
  <si>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</si>
  <si>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</si>
  <si>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</si>
  <si>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</si>
  <si>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</si>
  <si>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</si>
  <si>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</si>
  <si>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</si>
  <si>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</si>
  <si>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</si>
  <si>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</si>
  <si>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</si>
  <si>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</si>
  <si>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</si>
  <si>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</si>
  <si>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</si>
  <si>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</si>
  <si>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</si>
  <si>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</si>
  <si>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</si>
  <si>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</si>
  <si>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</si>
  <si>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</si>
  <si>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</si>
  <si>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</si>
  <si>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</si>
  <si>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</si>
  <si>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</si>
  <si>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</si>
  <si>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</si>
  <si>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</si>
  <si>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</si>
  <si>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</si>
  <si>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</si>
  <si>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</si>
  <si>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</si>
  <si>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</si>
  <si>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</si>
  <si>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</si>
  <si>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</si>
  <si>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</si>
  <si>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</si>
  <si>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</si>
  <si>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</si>
  <si>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</si>
  <si>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</si>
  <si>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</si>
  <si>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</si>
  <si>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</si>
  <si>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</si>
  <si>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</si>
  <si>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</si>
  <si>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</si>
  <si>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</si>
  <si>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</si>
  <si>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</si>
  <si>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</si>
  <si>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</si>
  <si>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</si>
  <si>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</si>
  <si>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</si>
  <si>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</si>
  <si>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</si>
  <si>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</si>
  <si>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</si>
  <si>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</si>
  <si>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</si>
  <si>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</si>
  <si>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</si>
  <si>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</si>
  <si>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</si>
  <si>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</si>
  <si>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</si>
  <si>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</si>
  <si>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</si>
  <si>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</si>
  <si>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</si>
  <si>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</si>
  <si>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</si>
  <si>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</si>
  <si>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</si>
  <si>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</si>
  <si>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</si>
  <si>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</si>
  <si>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</si>
  <si>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</si>
  <si>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</si>
  <si>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</si>
  <si>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</si>
  <si>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</si>
  <si>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</si>
  <si>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</si>
  <si>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</si>
  <si>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</si>
  <si>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</si>
  <si>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</si>
  <si>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</si>
  <si>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</si>
  <si>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</si>
  <si>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</si>
  <si>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</si>
  <si>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</si>
  <si>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</si>
  <si>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</si>
  <si>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</si>
  <si>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</si>
  <si>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</si>
  <si>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</si>
  <si>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</si>
  <si>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</si>
  <si>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</si>
  <si>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</si>
  <si>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</si>
  <si>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</si>
  <si>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</si>
  <si>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</si>
  <si>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</si>
  <si>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</si>
  <si>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</si>
  <si>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</si>
  <si>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</si>
  <si>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</si>
  <si>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</si>
  <si>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</si>
  <si>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</si>
  <si>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</si>
  <si>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</si>
  <si>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</si>
  <si>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</si>
  <si>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</si>
  <si>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</si>
  <si>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</si>
  <si>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</si>
  <si>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</si>
  <si>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</si>
  <si>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</si>
  <si>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</si>
  <si>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</si>
  <si>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</si>
  <si>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</si>
  <si>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</si>
  <si>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</si>
  <si>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</si>
  <si>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</si>
  <si>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</si>
  <si>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</si>
  <si>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</si>
  <si>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</si>
  <si>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</si>
  <si>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</si>
  <si>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</si>
  <si>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</si>
  <si>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</si>
  <si>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</si>
  <si>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</si>
  <si>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</si>
  <si>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</si>
  <si>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</si>
  <si>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</si>
  <si>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</si>
  <si>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</si>
  <si>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</si>
  <si>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</si>
  <si>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</si>
  <si>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</si>
  <si>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</si>
  <si>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</si>
  <si>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</si>
  <si>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</si>
  <si>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</si>
  <si>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</si>
  <si>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</si>
  <si>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</si>
  <si>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</si>
  <si>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</si>
  <si>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</si>
  <si>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</si>
  <si>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</si>
  <si>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</si>
  <si>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</si>
  <si>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</si>
  <si>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</si>
  <si>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</si>
  <si>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</si>
  <si>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</si>
  <si>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</si>
  <si>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</si>
  <si>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</si>
  <si>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</si>
  <si>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</si>
  <si>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</si>
  <si>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</si>
  <si>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</si>
  <si>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</si>
  <si>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</si>
  <si>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</si>
  <si>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</si>
  <si>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</si>
  <si>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</si>
  <si>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</si>
  <si>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</si>
  <si>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</si>
  <si>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</si>
  <si>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</si>
  <si>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</si>
  <si>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</si>
  <si>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</si>
  <si>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</si>
  <si>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</si>
  <si>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</si>
  <si>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</si>
  <si>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</si>
  <si>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</si>
  <si>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</si>
  <si>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</si>
  <si>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</si>
  <si>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</si>
  <si>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</si>
  <si>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</si>
  <si>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</si>
  <si>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</si>
  <si>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</si>
  <si>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</si>
  <si>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</si>
  <si>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</si>
  <si>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</si>
  <si>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</si>
  <si>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</si>
  <si>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</si>
  <si>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</si>
  <si>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</si>
  <si>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</si>
  <si>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</si>
  <si>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</si>
  <si>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</si>
  <si>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</si>
  <si>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</si>
  <si>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</si>
  <si>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</si>
  <si>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</si>
  <si>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</si>
  <si>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</si>
  <si>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</si>
  <si>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</si>
  <si>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</si>
  <si>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</si>
  <si>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</si>
  <si>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</si>
  <si>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</si>
  <si>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</si>
  <si>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</si>
  <si>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</si>
  <si>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</si>
  <si>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</si>
  <si>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</si>
  <si>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</si>
  <si>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</si>
  <si>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</si>
  <si>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</si>
  <si>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</si>
  <si>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</si>
  <si>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</si>
  <si>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</si>
  <si>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</si>
  <si>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</si>
  <si>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</si>
  <si>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</si>
  <si>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</si>
  <si>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</si>
  <si>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</si>
  <si>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</si>
  <si>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</si>
  <si>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</si>
  <si>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</si>
  <si>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</si>
  <si>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</si>
  <si>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</si>
  <si>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</si>
  <si>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</si>
  <si>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</si>
  <si>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</si>
  <si>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</si>
  <si>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</si>
  <si>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</si>
  <si>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</si>
  <si>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</si>
  <si>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</si>
  <si>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</si>
  <si>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</si>
  <si>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</si>
  <si>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</si>
  <si>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</si>
  <si>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</si>
  <si>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</si>
  <si>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</si>
  <si>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</si>
  <si>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</si>
  <si>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</si>
  <si>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</si>
  <si>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</si>
  <si>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</si>
  <si>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</si>
  <si>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</si>
  <si>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</si>
  <si>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</si>
  <si>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</si>
  <si>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</si>
  <si>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</si>
  <si>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</si>
  <si>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</si>
  <si>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</si>
  <si>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</si>
  <si>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</si>
  <si>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</si>
  <si>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</si>
  <si>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</si>
  <si>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</si>
  <si>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</si>
  <si>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</si>
  <si>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</si>
  <si>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</si>
  <si>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</si>
  <si>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</si>
  <si>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</si>
  <si>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</si>
  <si>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</si>
  <si>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</si>
  <si>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</si>
  <si>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</si>
  <si>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</si>
  <si>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</si>
  <si>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</si>
  <si>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</si>
  <si>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</si>
  <si>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</si>
  <si>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</si>
  <si>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</si>
  <si>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</si>
  <si>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</si>
  <si>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</si>
  <si>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</si>
  <si>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</si>
  <si>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</si>
  <si>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</si>
  <si>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</si>
  <si>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</si>
  <si>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</si>
  <si>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</si>
  <si>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</si>
  <si>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</si>
  <si>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</si>
  <si>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</si>
  <si>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</si>
  <si>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</si>
  <si>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</si>
  <si>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</si>
  <si>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</si>
  <si>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</si>
  <si>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</si>
  <si>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</si>
  <si>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</si>
  <si>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</si>
  <si>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</si>
  <si>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</si>
  <si>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</si>
  <si>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</si>
  <si>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</si>
  <si>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</si>
  <si>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</si>
  <si>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</si>
  <si>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</si>
  <si>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</si>
  <si>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</si>
  <si>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</si>
  <si>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</si>
  <si>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</si>
  <si>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</si>
  <si>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</si>
  <si>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</si>
  <si>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</si>
  <si>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</si>
  <si>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</si>
  <si>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</si>
  <si>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</si>
  <si>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</si>
  <si>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</si>
  <si>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</si>
  <si>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</si>
  <si>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</si>
  <si>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</si>
  <si>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</si>
  <si>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</si>
  <si>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</si>
  <si>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</si>
  <si>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</si>
  <si>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</si>
  <si>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</si>
  <si>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</si>
  <si>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</si>
  <si>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</si>
  <si>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</si>
  <si>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</si>
  <si>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</si>
  <si>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</si>
  <si>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</si>
  <si>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</si>
  <si>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</si>
  <si>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</si>
  <si>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</si>
  <si>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</si>
  <si>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</si>
  <si>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</si>
  <si>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</si>
  <si>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</si>
  <si>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</si>
  <si>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</si>
  <si>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</si>
  <si>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</si>
  <si>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</si>
  <si>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</si>
  <si>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</si>
  <si>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</si>
  <si>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</si>
  <si>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</si>
  <si>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</si>
  <si>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</si>
  <si>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</si>
  <si>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</si>
  <si>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</si>
  <si>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</si>
  <si>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</si>
  <si>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</si>
  <si>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</si>
  <si>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</si>
  <si>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</si>
  <si>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</si>
  <si>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</si>
  <si>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</si>
  <si>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</si>
  <si>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</si>
  <si>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</si>
  <si>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</si>
  <si>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</si>
  <si>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</si>
  <si>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</si>
  <si>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</si>
  <si>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</si>
  <si>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</si>
  <si>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</si>
  <si>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</si>
  <si>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</si>
  <si>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</si>
  <si>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</si>
  <si>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</si>
  <si>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</si>
  <si>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</si>
  <si>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</si>
  <si>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</si>
  <si>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</si>
  <si>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</si>
  <si>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</si>
  <si>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</si>
  <si>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</si>
  <si>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</si>
  <si>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</si>
  <si>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</si>
  <si>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</si>
  <si>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</si>
  <si>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</si>
  <si>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</si>
  <si>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</si>
  <si>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</si>
  <si>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</si>
  <si>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</si>
  <si>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</si>
  <si>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</si>
  <si>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</si>
  <si>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</si>
  <si>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</si>
  <si>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</si>
  <si>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</si>
  <si>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</si>
  <si>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</si>
  <si>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</si>
  <si>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</si>
  <si>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</si>
  <si>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</si>
  <si>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</si>
  <si>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</si>
  <si>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</si>
  <si>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</si>
  <si>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</si>
  <si>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</si>
  <si>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</si>
  <si>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</si>
  <si>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</si>
  <si>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</si>
  <si>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</si>
  <si>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</si>
  <si>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</si>
  <si>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</si>
  <si>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</si>
  <si>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</si>
  <si>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</si>
  <si>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</si>
  <si>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</si>
  <si>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</si>
  <si>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</si>
  <si>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</si>
  <si>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</si>
  <si>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</si>
  <si>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</si>
  <si>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</si>
  <si>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</si>
  <si>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</si>
  <si>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</si>
  <si>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</si>
  <si>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</si>
  <si>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</si>
  <si>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</si>
  <si>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</si>
  <si>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</si>
  <si>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</si>
  <si>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</si>
  <si>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</si>
  <si>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</si>
  <si>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</si>
  <si>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</si>
  <si>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</si>
  <si>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</si>
  <si>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</si>
  <si>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</si>
  <si>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</si>
  <si>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</si>
  <si>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</si>
  <si>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</si>
  <si>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</si>
  <si>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</si>
  <si>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</si>
  <si>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</si>
  <si>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</si>
  <si>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</si>
  <si>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</si>
  <si>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</si>
  <si>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</si>
  <si>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</si>
  <si>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</si>
  <si>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</si>
  <si>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</si>
  <si>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</si>
  <si>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</si>
  <si>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</si>
  <si>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</si>
  <si>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</si>
  <si>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</si>
  <si>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</si>
  <si>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</si>
  <si>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</si>
  <si>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</si>
  <si>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</si>
  <si>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</si>
  <si>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</si>
  <si>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</si>
  <si>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</si>
  <si>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</si>
  <si>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>Em intervalo das 13h10 até 16h10.</t>
  </si>
  <si>
    <t xml:space="preserve">MC1 08h08 / </t>
  </si>
  <si>
    <t>MC1 08h08 /  Autorizado entrada na via 12h29 / Em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</si>
  <si>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</si>
  <si>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</si>
  <si>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</si>
  <si>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</si>
  <si>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</si>
  <si>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</si>
  <si>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</si>
  <si>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</si>
  <si>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</si>
  <si>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</si>
  <si>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</si>
  <si>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</si>
  <si>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</si>
  <si>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</si>
  <si>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</si>
  <si>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</si>
  <si>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</si>
  <si>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</si>
  <si>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</si>
  <si>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fracionado das 13h32 até 14h42 e proxima faixa após R40</t>
  </si>
  <si>
    <t>Em intervalo das 12h09 até 15h09</t>
  </si>
  <si>
    <t>Descarga de 6 reduções no km113+600 via 2 e descarga de tampão km113+300 via 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</si>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</sst>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348" activePane="topRight" state="frozen"/>
      <selection pane="topRight" activeCell="B358" sqref="B3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1471</v>
      </c>
      <c r="BK314" s="18" t="s">
        <v>1471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1472</v>
      </c>
      <c r="BK315" s="18" t="s">
        <v>1472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1472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1473</v>
      </c>
      <c r="BK316" s="18" t="s">
        <v>1473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1473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1473</v>
      </c>
      <c r="BK317" s="18" t="s">
        <v>1473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1473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1</v>
      </c>
      <c r="BI319" s="17"/>
      <c r="BJ319" s="17" t="s">
        <v>1474</v>
      </c>
      <c r="BK319" s="18" t="s">
        <v>1475</v>
      </c>
      <c r="BL319" s="16"/>
      <c r="BM319" s="130"/>
      <c r="BN319" s="130"/>
      <c r="BO319" s="130"/>
      <c r="BP319" s="18"/>
      <c r="BQ319" s="12" t="str">
        <f t="shared" si="28"/>
        <v>Produção</v>
      </c>
      <c r="BR319" s="19">
        <f t="shared" si="29"/>
        <v>1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0.54861111111111116</v>
      </c>
      <c r="AT320" s="108">
        <v>0.67361111111111116</v>
      </c>
      <c r="AU320" s="136"/>
      <c r="AV320" s="136"/>
      <c r="AW320" s="14"/>
      <c r="AX320" s="14"/>
      <c r="AY320" s="164">
        <f t="shared" si="26"/>
        <v>0.125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1</v>
      </c>
      <c r="BI320" s="17"/>
      <c r="BJ320" s="17" t="s">
        <v>1476</v>
      </c>
      <c r="BK320" s="18" t="s">
        <v>1477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180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1478</v>
      </c>
      <c r="BK321" s="18" t="s">
        <v>1478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1479</v>
      </c>
      <c r="BK322" s="18" t="s">
        <v>1480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1481</v>
      </c>
      <c r="BK324" s="18" t="s">
        <v>1474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1474</v>
      </c>
      <c r="BK325" s="18" t="s">
        <v>1474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1482</v>
      </c>
      <c r="BK326" s="18" t="s">
        <v>1482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1484</v>
      </c>
      <c r="BK327" s="18" t="s">
        <v>1485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1474</v>
      </c>
      <c r="BK328" s="18" t="s">
        <v>1474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1486</v>
      </c>
      <c r="BK329" s="18" t="s">
        <v>1487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1474</v>
      </c>
      <c r="BK331" s="18" t="s">
        <v>1474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1488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1489</v>
      </c>
      <c r="BK332" s="18" t="s">
        <v>1489</v>
      </c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1474</v>
      </c>
      <c r="BK333" s="18" t="s">
        <v>1474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1474</v>
      </c>
      <c r="BK334" s="18" t="s">
        <v>1474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1474</v>
      </c>
      <c r="BK335" s="18" t="s">
        <v>1474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1474</v>
      </c>
      <c r="BK336" s="18" t="s">
        <v>1474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1491</v>
      </c>
      <c r="BK338" s="18" t="s">
        <v>1491</v>
      </c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1492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1474</v>
      </c>
      <c r="BK339" s="18" t="s">
        <v>1474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1492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1474</v>
      </c>
      <c r="BK340" s="18" t="s">
        <v>1474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1492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1474</v>
      </c>
      <c r="BK341" s="18" t="s">
        <v>1474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1493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1474</v>
      </c>
      <c r="BK343" s="18" t="s">
        <v>1474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1494</v>
      </c>
      <c r="BK344" s="18" t="s">
        <v>1495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1496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0.61250000000000004</v>
      </c>
      <c r="AU345" s="136"/>
      <c r="AV345" s="136"/>
      <c r="AW345" s="14"/>
      <c r="AX345" s="14"/>
      <c r="AY345" s="164">
        <f t="shared" si="36"/>
        <v>4.861111111111116E-2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1</v>
      </c>
      <c r="BI345" s="17"/>
      <c r="BJ345" s="17" t="s">
        <v>1080</v>
      </c>
      <c r="BK345" s="18" t="s">
        <v>1497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0.58333333333333393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1498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1498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(TP-699)46066</v>
      </c>
      <c r="B350" s="102">
        <v>46066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/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(TP-730)46066</v>
      </c>
      <c r="B352" s="102">
        <v>46066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/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V9346066</v>
      </c>
      <c r="B353" s="102">
        <v>46066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/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(TF-701)46066</v>
      </c>
      <c r="B354" s="102">
        <v>46066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(TF-674)46066</v>
      </c>
      <c r="B355" s="102">
        <v>46066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E1746066</v>
      </c>
      <c r="B357" s="102">
        <v>46066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/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W6046066</v>
      </c>
      <c r="B358" s="102">
        <v>46066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1499</v>
      </c>
      <c r="X358" s="104" t="s">
        <v>421</v>
      </c>
      <c r="Y358" s="129"/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1500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1501</v>
      </c>
      <c r="C4" s="160" t="s">
        <v>1502</v>
      </c>
      <c r="D4" s="160" t="s">
        <v>1503</v>
      </c>
      <c r="E4" s="160" t="s">
        <v>1504</v>
      </c>
      <c r="F4" s="160" t="s">
        <v>4</v>
      </c>
      <c r="G4" s="160" t="s">
        <v>1505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1506</v>
      </c>
      <c r="C6" s="161">
        <v>407867</v>
      </c>
      <c r="D6" s="161" t="s">
        <v>1507</v>
      </c>
      <c r="E6" s="161" t="s">
        <v>824</v>
      </c>
      <c r="F6" s="161" t="s">
        <v>1508</v>
      </c>
      <c r="G6" s="162"/>
    </row>
    <row r="7" spans="2:7">
      <c r="B7" s="182" t="s">
        <v>1509</v>
      </c>
      <c r="C7" s="182">
        <v>293644</v>
      </c>
      <c r="D7" s="182" t="s">
        <v>1510</v>
      </c>
      <c r="E7" s="182" t="s">
        <v>824</v>
      </c>
      <c r="F7" s="182" t="s">
        <v>1508</v>
      </c>
      <c r="G7" s="183" t="s">
        <v>1511</v>
      </c>
    </row>
    <row r="8" spans="2:7">
      <c r="B8" s="161" t="s">
        <v>1512</v>
      </c>
      <c r="C8" s="161">
        <v>256790</v>
      </c>
      <c r="D8" s="161" t="s">
        <v>1513</v>
      </c>
      <c r="E8" s="161" t="s">
        <v>825</v>
      </c>
      <c r="F8" s="161" t="s">
        <v>1514</v>
      </c>
      <c r="G8" s="162">
        <v>46357</v>
      </c>
    </row>
    <row r="9" spans="2:7" ht="29.25">
      <c r="B9" s="161" t="s">
        <v>1515</v>
      </c>
      <c r="C9" s="161"/>
      <c r="D9" s="161"/>
      <c r="E9" s="161" t="s">
        <v>825</v>
      </c>
      <c r="F9" s="161" t="s">
        <v>1514</v>
      </c>
      <c r="G9" s="162" t="s">
        <v>1516</v>
      </c>
    </row>
    <row r="10" spans="2:7">
      <c r="B10" s="161" t="s">
        <v>1517</v>
      </c>
      <c r="C10" s="161">
        <v>265193</v>
      </c>
      <c r="D10" s="161" t="s">
        <v>1518</v>
      </c>
      <c r="E10" s="161" t="s">
        <v>826</v>
      </c>
      <c r="F10" s="161" t="s">
        <v>54</v>
      </c>
      <c r="G10" s="161" t="s">
        <v>1519</v>
      </c>
    </row>
    <row r="11" spans="2:7">
      <c r="B11" s="161" t="s">
        <v>1520</v>
      </c>
      <c r="C11" s="161">
        <v>293716</v>
      </c>
      <c r="D11" s="161" t="s">
        <v>1521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1522</v>
      </c>
      <c r="C12" s="161">
        <v>257258</v>
      </c>
      <c r="D12" s="161" t="s">
        <v>1523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1524</v>
      </c>
      <c r="C13" s="161">
        <v>371147</v>
      </c>
      <c r="D13" s="161" t="s">
        <v>1525</v>
      </c>
      <c r="E13" s="161" t="s">
        <v>827</v>
      </c>
      <c r="F13" s="161" t="s">
        <v>71</v>
      </c>
      <c r="G13" s="161" t="s">
        <v>1519</v>
      </c>
    </row>
    <row r="14" spans="2:7">
      <c r="B14" s="161" t="s">
        <v>1526</v>
      </c>
      <c r="C14" s="161">
        <v>259230</v>
      </c>
      <c r="D14" s="161" t="s">
        <v>1527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1528</v>
      </c>
      <c r="C15" s="161">
        <v>370705</v>
      </c>
      <c r="D15" s="161"/>
      <c r="E15" s="161" t="s">
        <v>827</v>
      </c>
      <c r="F15" s="161" t="s">
        <v>71</v>
      </c>
      <c r="G15" s="161" t="s">
        <v>1519</v>
      </c>
    </row>
    <row r="16" spans="2:7" ht="29.25">
      <c r="B16" s="161" t="s">
        <v>1529</v>
      </c>
      <c r="C16" s="161">
        <v>258542</v>
      </c>
      <c r="D16" s="161" t="s">
        <v>1530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1531</v>
      </c>
      <c r="C17" s="161">
        <v>257050</v>
      </c>
      <c r="D17" s="161" t="s">
        <v>1532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1533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1534</v>
      </c>
      <c r="D4" s="163" t="s">
        <v>1535</v>
      </c>
      <c r="E4" s="163" t="s">
        <v>1536</v>
      </c>
      <c r="F4" s="160" t="s">
        <v>1537</v>
      </c>
      <c r="G4" s="163" t="s">
        <v>1538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1539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1540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1539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1539</v>
      </c>
      <c r="G9" s="167"/>
    </row>
    <row r="10" spans="2:7" ht="19.5" customHeight="1">
      <c r="B10" s="167" t="s">
        <v>1541</v>
      </c>
      <c r="C10" s="167">
        <v>9038</v>
      </c>
      <c r="D10" s="168">
        <v>46063</v>
      </c>
      <c r="E10" s="167">
        <v>11450</v>
      </c>
      <c r="F10" s="169" t="s">
        <v>1542</v>
      </c>
      <c r="G10" s="167"/>
    </row>
    <row r="11" spans="2:7" ht="19.5" customHeight="1">
      <c r="B11" s="167" t="s">
        <v>744</v>
      </c>
      <c r="C11" s="167" t="s">
        <v>1543</v>
      </c>
      <c r="D11" s="168">
        <v>46056</v>
      </c>
      <c r="E11" s="167">
        <v>9100</v>
      </c>
      <c r="F11" s="169" t="s">
        <v>1544</v>
      </c>
      <c r="G11" s="167" t="s">
        <v>1545</v>
      </c>
    </row>
    <row r="12" spans="2:7" ht="19.5" customHeight="1">
      <c r="B12" s="167" t="s">
        <v>744</v>
      </c>
      <c r="C12" s="167" t="s">
        <v>1546</v>
      </c>
      <c r="D12" s="168">
        <v>46058</v>
      </c>
      <c r="E12" s="167">
        <v>12000</v>
      </c>
      <c r="F12" s="169" t="s">
        <v>1539</v>
      </c>
      <c r="G12" s="167"/>
    </row>
    <row r="13" spans="2:7" ht="19.5" customHeight="1">
      <c r="B13" s="167" t="s">
        <v>744</v>
      </c>
      <c r="C13" s="167" t="s">
        <v>1547</v>
      </c>
      <c r="D13" s="168">
        <v>46058</v>
      </c>
      <c r="E13" s="167">
        <v>12000</v>
      </c>
      <c r="F13" s="169" t="s">
        <v>1539</v>
      </c>
      <c r="G13" s="167"/>
    </row>
    <row r="14" spans="2:7" ht="19.5" customHeight="1">
      <c r="B14" s="167" t="s">
        <v>744</v>
      </c>
      <c r="C14" s="167" t="s">
        <v>1548</v>
      </c>
      <c r="D14" s="168">
        <v>46058</v>
      </c>
      <c r="E14" s="167">
        <v>13800</v>
      </c>
      <c r="F14" s="169" t="s">
        <v>1539</v>
      </c>
      <c r="G14" s="167" t="s">
        <v>1549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1550</v>
      </c>
      <c r="D5" s="218"/>
      <c r="E5" s="218"/>
      <c r="F5" s="218"/>
      <c r="G5" s="218"/>
      <c r="H5" s="218"/>
      <c r="I5" s="218"/>
      <c r="J5" s="219"/>
      <c r="K5" s="220" t="s">
        <v>1551</v>
      </c>
      <c r="L5" s="221"/>
      <c r="M5" s="221"/>
      <c r="N5" s="221"/>
      <c r="O5" s="222" t="s">
        <v>1552</v>
      </c>
      <c r="P5" s="223"/>
    </row>
    <row r="6" spans="1:16" s="74" customFormat="1" ht="15" customHeight="1">
      <c r="A6" s="66" t="s">
        <v>1553</v>
      </c>
      <c r="B6" s="75" t="s">
        <v>1554</v>
      </c>
      <c r="C6" s="76" t="s">
        <v>992</v>
      </c>
      <c r="D6" s="77" t="s">
        <v>993</v>
      </c>
      <c r="E6" s="76" t="s">
        <v>1555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1556</v>
      </c>
      <c r="M6" s="80" t="s">
        <v>611</v>
      </c>
      <c r="N6" s="81" t="s">
        <v>987</v>
      </c>
      <c r="O6" s="158" t="s">
        <v>1030</v>
      </c>
      <c r="P6" s="133" t="s">
        <v>1557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1</v>
      </c>
      <c r="P319" s="147" t="str">
        <f>IF($A$2=1,IF(SP_SUL!BJ319="","*",SP_SUL!BJ319),IF(SP_SUL!BK319="","*",SP_SUL!BK319))</f>
        <v>Em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1</v>
      </c>
      <c r="P320" s="147" t="str">
        <f>IF($A$2=1,IF(SP_SUL!BJ320="","*",SP_SUL!BJ320),IF(SP_SUL!BK320="","*",SP_SUL!BK320))</f>
        <v>MC1 08h08 /  Autorizado entrada na via 12h29 / Em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MC1 07h55 / Em deslocamento para serra para realizar deslocamento das turmas + intervalo.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MC1 07h50 / autorizado entrada na via 08h47 / Em deslocamento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1</v>
      </c>
      <c r="P345" s="147" t="str">
        <f>IF($A$2=1,IF(SP_SUL!BJ345="","*",SP_SUL!BJ345),IF(SP_SUL!BK345="","*",SP_SUL!BK345))</f>
        <v>TP pronto 12h34 / Concedido intervalo fracionado das 13h32 até 14h42 e proxima faixa após R40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46066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46066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46066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46066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46066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46066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46066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1558</v>
      </c>
      <c r="V1" s="229"/>
      <c r="W1" s="229"/>
    </row>
    <row r="2" spans="1:23" ht="15" customHeight="1">
      <c r="A2" s="87" t="s">
        <v>1559</v>
      </c>
      <c r="B2" s="87" t="s">
        <v>1554</v>
      </c>
      <c r="C2" s="87" t="s">
        <v>411</v>
      </c>
      <c r="D2" s="88" t="s">
        <v>992</v>
      </c>
      <c r="E2" s="88" t="s">
        <v>4</v>
      </c>
      <c r="F2" s="88" t="s">
        <v>1553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1560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46066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46066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46066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46066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46066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46066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46066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1561</v>
      </c>
      <c r="C2" s="121" t="s">
        <v>977</v>
      </c>
      <c r="D2" s="76" t="s">
        <v>979</v>
      </c>
      <c r="E2" s="76" t="s">
        <v>1562</v>
      </c>
      <c r="F2" s="99" t="s">
        <v>1563</v>
      </c>
      <c r="G2" s="76" t="s">
        <v>1564</v>
      </c>
      <c r="H2" s="76" t="s">
        <v>1565</v>
      </c>
      <c r="I2" s="76" t="s">
        <v>1566</v>
      </c>
      <c r="J2" s="76" t="s">
        <v>1567</v>
      </c>
      <c r="K2" s="78" t="s">
        <v>1568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>
        <f>IF(SP_SUL!B350="","*",SP_SUL!B350)</f>
        <v>46066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>
        <f>IF(SP_SUL!B352="","*",SP_SUL!B352)</f>
        <v>46066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46066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*</v>
      </c>
      <c r="C350" s="95">
        <f>IF(SP_SUL!B354="","*",SP_SUL!B354)</f>
        <v>46066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46066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>
        <f>IF(SP_SUL!B357="","*",SP_SUL!B357)</f>
        <v>46066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*</v>
      </c>
      <c r="C354" s="95">
        <f>IF(SP_SUL!B358="","*",SP_SUL!B358)</f>
        <v>46066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2026-02-13T16:56:44Z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