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401" documentId="8_{B6337239-1A00-434D-AAD0-422EA1FEB5AE}" xr6:coauthVersionLast="47" xr6:coauthVersionMax="47" xr10:uidLastSave="{A3A7750B-5CF3-4FF7-97A5-FEDA48496D3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23" i="1" l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51" i="1" a="1"/>
  <c r="N251" i="1"/>
  <c r="N252" i="1" a="1"/>
  <c r="N252" i="1"/>
  <c r="N253" i="1" a="1"/>
  <c r="N253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AN251" i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AN252" i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AN253" i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12" i="12"/>
  <c r="L307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K296" i="11"/>
  <c r="M297" i="11"/>
  <c r="K299" i="11"/>
  <c r="M301" i="11"/>
  <c r="M304" i="11"/>
  <c r="K306" i="11"/>
  <c r="K309" i="11"/>
  <c r="M312" i="11"/>
  <c r="K320" i="11"/>
  <c r="K323" i="11"/>
  <c r="M324" i="11"/>
  <c r="K330" i="11"/>
  <c r="M340" i="11"/>
  <c r="K344" i="11"/>
  <c r="M344" i="11"/>
  <c r="M355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316" i="12" l="1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<sst xmlns="http://schemas.openxmlformats.org/spreadsheetml/2006/main" count="7076" uniqueCount="1389">
  <si>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</si>
  <si>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</si>
  <si>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</si>
  <si>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</si>
  <si>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</si>
  <si>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</si>
  <si>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</si>
  <si>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</si>
  <si>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</si>
  <si>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</si>
  <si>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</si>
  <si>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</si>
  <si>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</si>
  <si>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</si>
  <si>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</si>
  <si>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</si>
  <si>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</si>
  <si>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</si>
  <si>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</si>
  <si>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</si>
  <si>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</si>
  <si>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</si>
  <si>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</si>
  <si>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</si>
  <si>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</si>
  <si>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</si>
  <si>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</si>
  <si>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</si>
  <si>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</si>
  <si>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</si>
  <si>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</si>
  <si>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</si>
  <si>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</si>
  <si>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</si>
  <si>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</si>
  <si>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</si>
  <si>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</si>
  <si>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</si>
  <si>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</si>
  <si>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</si>
  <si>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</si>
  <si>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</si>
  <si>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</si>
  <si>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</si>
  <si>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</si>
  <si>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</si>
  <si>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</si>
  <si>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</si>
  <si>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</si>
  <si>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</si>
  <si>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</si>
  <si>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</si>
  <si>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</si>
  <si>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</si>
  <si>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</si>
  <si>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</si>
  <si>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</si>
  <si>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</si>
  <si>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</si>
  <si>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</si>
  <si>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</si>
  <si>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</si>
  <si>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</si>
  <si>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</si>
  <si>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</si>
  <si>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</si>
  <si>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</si>
  <si>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</si>
  <si>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</si>
  <si>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</si>
  <si>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</si>
  <si>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</si>
  <si>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</si>
  <si>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</si>
  <si>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</si>
  <si>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</si>
  <si>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</si>
  <si>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</si>
  <si>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</si>
  <si>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</si>
  <si>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</si>
  <si>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</si>
  <si>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</si>
  <si>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</si>
  <si>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</si>
  <si>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</si>
  <si>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</si>
  <si>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</si>
  <si>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</si>
  <si>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</si>
  <si>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</si>
  <si>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</si>
  <si>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</si>
  <si>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</si>
  <si>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</si>
  <si>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</si>
  <si>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</si>
  <si>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</si>
  <si>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</si>
  <si>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</si>
  <si>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</si>
  <si>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</si>
  <si>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</si>
  <si>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</si>
  <si>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</si>
  <si>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</si>
  <si>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</si>
  <si>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</si>
  <si>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</si>
  <si>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</si>
  <si>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</si>
  <si>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</si>
  <si>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</si>
  <si>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</si>
  <si>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</si>
  <si>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</si>
  <si>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</si>
  <si>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</si>
  <si>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</si>
  <si>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</si>
  <si>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</si>
  <si>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</si>
  <si>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</si>
  <si>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</si>
  <si>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</si>
  <si>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</si>
  <si>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</si>
  <si>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</si>
  <si>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</si>
  <si>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</si>
  <si>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</si>
  <si>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</si>
  <si>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</si>
  <si>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</si>
  <si>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</si>
  <si>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</si>
  <si>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</si>
  <si>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</si>
  <si>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</si>
  <si>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</si>
  <si>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</si>
  <si>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</si>
  <si>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</si>
  <si>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</si>
  <si>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</si>
  <si>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</si>
  <si>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</si>
  <si>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</si>
  <si>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</si>
  <si>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</si>
  <si>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</si>
  <si>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</si>
  <si>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</si>
  <si>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</si>
  <si>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</si>
  <si>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</si>
  <si>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</si>
  <si>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</si>
  <si>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</si>
  <si>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</si>
  <si>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</si>
  <si>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</si>
  <si>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</si>
  <si>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</si>
  <si>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</si>
  <si>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</si>
  <si>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</si>
  <si>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</si>
  <si>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</si>
  <si>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</si>
  <si>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</si>
  <si>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</si>
  <si>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</si>
  <si>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</si>
  <si>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</si>
  <si>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</si>
  <si>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</si>
  <si>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</si>
  <si>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</si>
  <si>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</si>
  <si>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</si>
  <si>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</si>
  <si>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</si>
  <si>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</si>
  <si>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</si>
  <si>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</si>
  <si>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</si>
  <si>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</si>
  <si>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</si>
  <si>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</si>
  <si>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</si>
  <si>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</si>
  <si>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</si>
  <si>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</si>
  <si>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</si>
  <si>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</si>
  <si>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</si>
  <si>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</si>
  <si>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</si>
  <si>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</si>
  <si>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</si>
  <si>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</si>
  <si>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</si>
  <si>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</si>
  <si>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</si>
  <si>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</si>
  <si>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</si>
  <si>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</si>
  <si>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</si>
  <si>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</si>
  <si>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</si>
  <si>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</si>
  <si>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</si>
  <si>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</si>
  <si>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</si>
  <si>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</si>
  <si>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</si>
  <si>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</si>
  <si>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</si>
  <si>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</si>
  <si>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</si>
  <si>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</si>
  <si>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</si>
  <si>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</si>
  <si>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</si>
  <si>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</si>
  <si>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</si>
  <si>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</si>
  <si>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</si>
  <si>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</si>
  <si>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</si>
  <si>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</si>
  <si>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</si>
  <si>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</si>
  <si>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</si>
  <si>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</si>
  <si>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</si>
  <si>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</si>
  <si>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</si>
  <si>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</si>
  <si>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</si>
  <si>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</si>
  <si>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</si>
  <si>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</si>
  <si>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</si>
  <si>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</si>
  <si>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</si>
  <si>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</si>
  <si>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</si>
  <si>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</si>
  <si>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</si>
  <si>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</si>
  <si>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</si>
  <si>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</si>
  <si>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</si>
  <si>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</si>
  <si>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</si>
  <si>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</si>
  <si>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</si>
  <si>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</si>
  <si>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</si>
  <si>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</si>
  <si>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</si>
  <si>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</si>
  <si>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</si>
  <si>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</si>
  <si>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</si>
  <si>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</si>
  <si>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</si>
  <si>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</si>
  <si>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</si>
  <si>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</si>
  <si>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</si>
  <si>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</si>
  <si>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</si>
  <si>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</si>
  <si>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</si>
  <si>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</si>
  <si>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</si>
  <si>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</si>
  <si>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</si>
  <si>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</si>
  <si>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</si>
  <si>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</si>
  <si>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</si>
  <si>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</si>
  <si>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</si>
  <si>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</si>
  <si>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</si>
  <si>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</si>
  <si>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</si>
  <si>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</si>
  <si>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</si>
  <si>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</si>
  <si>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</si>
  <si>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</si>
  <si>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</si>
  <si>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</si>
  <si>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</si>
  <si>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</si>
  <si>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</si>
  <si>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</si>
  <si>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</si>
  <si>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</si>
  <si>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</si>
  <si>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</si>
  <si>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</si>
  <si>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</si>
  <si>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</si>
  <si>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</si>
  <si>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</si>
  <si>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</si>
  <si>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</si>
  <si>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</si>
  <si>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</si>
  <si>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</si>
  <si>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</si>
  <si>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</si>
  <si>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</si>
  <si>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</si>
  <si>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</si>
  <si>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</si>
  <si>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</si>
  <si>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</si>
  <si>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</si>
  <si>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</si>
  <si>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</si>
  <si>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</si>
  <si>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</si>
  <si>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</si>
  <si>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</si>
  <si>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</si>
  <si>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</si>
  <si>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</si>
  <si>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</si>
  <si>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</si>
  <si>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</si>
  <si>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</si>
  <si>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</si>
  <si>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</si>
  <si>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</si>
  <si>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</si>
  <si>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</si>
  <si>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</si>
  <si>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</si>
  <si>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</si>
  <si>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</si>
  <si>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</si>
  <si>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</si>
  <si>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</si>
  <si>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</si>
  <si>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</si>
  <si>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</si>
  <si>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</si>
  <si>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</si>
  <si>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</si>
  <si>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</si>
  <si>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</si>
  <si>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</si>
  <si>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</si>
  <si>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</si>
  <si>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</si>
  <si>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</si>
  <si>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</si>
  <si>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</si>
  <si>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</si>
  <si>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</si>
  <si>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</si>
  <si>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</si>
  <si>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</si>
  <si>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</si>
  <si>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</si>
  <si>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</si>
  <si>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</si>
  <si>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</si>
  <si>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</si>
  <si>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</si>
  <si>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</si>
  <si>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</si>
  <si>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</si>
  <si>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</si>
  <si>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</si>
  <si>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</si>
  <si>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</si>
  <si>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</si>
  <si>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</si>
  <si>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</si>
  <si>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</si>
  <si>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</si>
  <si>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</si>
  <si>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</si>
  <si>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</si>
  <si>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</si>
  <si>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</si>
  <si>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</si>
  <si>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</si>
  <si>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</si>
  <si>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</si>
  <si>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</si>
  <si>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</si>
  <si>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</si>
  <si>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</si>
  <si>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</si>
  <si>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</si>
  <si>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</si>
  <si>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</si>
  <si>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</si>
  <si>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</si>
  <si>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</si>
  <si>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</si>
  <si>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</si>
  <si>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</si>
  <si>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</si>
  <si>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</si>
  <si>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</si>
  <si>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</si>
  <si>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</si>
  <si>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</si>
  <si>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</si>
  <si>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</si>
  <si>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</si>
  <si>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</si>
  <si>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</si>
  <si>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</si>
  <si>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</si>
  <si>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</si>
  <si>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</si>
  <si>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</si>
  <si>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</si>
  <si>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</si>
  <si>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</si>
  <si>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</si>
  <si>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</si>
  <si>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</si>
  <si>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</si>
  <si>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</si>
  <si>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</si>
  <si>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</si>
  <si>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</si>
  <si>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</si>
  <si>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</si>
  <si>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</si>
  <si>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</si>
  <si>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</si>
  <si>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</si>
  <si>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</si>
  <si>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</si>
  <si>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</si>
  <si>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</si>
  <si>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</si>
  <si>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</si>
  <si>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</si>
  <si>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</si>
  <si>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</si>
  <si>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</si>
  <si>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</si>
  <si>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</si>
  <si>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</si>
  <si>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</si>
  <si>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</si>
  <si>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</si>
  <si>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</si>
  <si>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</si>
  <si>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</si>
  <si>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</si>
  <si>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</si>
  <si>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</si>
  <si>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</si>
  <si>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</si>
  <si>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</si>
  <si>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</si>
  <si>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</si>
  <si>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</si>
  <si>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</si>
  <si>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</si>
  <si>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</si>
  <si>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</si>
  <si>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</si>
  <si>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</si>
  <si>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</si>
  <si>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</si>
  <si>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</si>
  <si>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</si>
  <si>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</si>
  <si>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</si>
  <si>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</si>
  <si>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</si>
  <si>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</si>
  <si>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</si>
  <si>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</si>
  <si>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</si>
  <si>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</si>
  <si>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</si>
  <si>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</si>
  <si>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</si>
  <si>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</si>
  <si>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</si>
  <si>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</si>
  <si>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</si>
  <si>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</si>
  <si>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</si>
  <si>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</si>
  <si>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</si>
  <si>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</si>
  <si>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</si>
  <si>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</si>
  <si>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</si>
  <si>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</si>
  <si>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</si>
  <si>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</si>
  <si>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</si>
  <si>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</si>
  <si>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</si>
  <si>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</si>
  <si>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</si>
  <si>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</si>
  <si>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</si>
  <si>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</si>
  <si>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</si>
  <si>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</si>
  <si>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</si>
  <si>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</si>
  <si>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</si>
  <si>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</si>
  <si>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</si>
  <si>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</si>
  <si>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</si>
  <si>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</si>
  <si>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</si>
  <si>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</si>
  <si>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</si>
  <si>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</si>
  <si>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</si>
  <si>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</si>
  <si>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</si>
  <si>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</si>
  <si>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</si>
  <si>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</si>
  <si>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</si>
  <si>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</si>
  <si>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</si>
  <si>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</si>
  <si>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</si>
  <si>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</si>
  <si>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</si>
  <si>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</si>
  <si>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</si>
  <si>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</si>
  <si>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</si>
  <si>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</si>
  <si>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</si>
  <si>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</si>
  <si>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</si>
  <si>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</si>
  <si>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</si>
  <si>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</si>
  <si>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</si>
  <si>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</si>
  <si>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</si>
  <si>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</si>
  <si>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</si>
  <si>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</si>
  <si>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</si>
  <si>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</si>
  <si>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</si>
  <si>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</si>
  <si>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</si>
  <si>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</si>
  <si>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</si>
  <si>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</si>
  <si>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</si>
  <si>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</si>
  <si>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</si>
  <si>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</si>
  <si>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</si>
  <si>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</si>
  <si>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</si>
  <si>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</si>
  <si>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</si>
  <si>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</si>
  <si>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</si>
  <si>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</si>
  <si>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</si>
  <si>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</si>
  <si>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</si>
  <si>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</si>
  <si>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</si>
  <si>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</si>
  <si>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</si>
  <si>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</si>
  <si>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</si>
  <si>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</si>
  <si>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</si>
  <si>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</si>
  <si>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</si>
  <si>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</si>
  <si>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</si>
  <si>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</si>
  <si>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</si>
  <si>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</si>
  <si>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</si>
  <si>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</si>
  <si>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</si>
  <si>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</si>
  <si>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</si>
  <si>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</si>
  <si>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</si>
  <si>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</si>
  <si>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</si>
  <si>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</si>
  <si>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</si>
  <si>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</si>
  <si>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</si>
  <si>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</si>
  <si>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</si>
  <si>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</si>
  <si>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</si>
  <si>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</si>
  <si>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</si>
  <si>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</si>
  <si>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</si>
  <si>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</si>
  <si>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</si>
  <si>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</si>
  <si>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</si>
  <si>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</si>
  <si>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</si>
  <si>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</si>
  <si>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</si>
  <si>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</si>
  <si>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</si>
  <si>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</si>
  <si>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</si>
  <si>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</si>
  <si>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</si>
  <si>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</si>
  <si>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</si>
  <si>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</si>
  <si>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</si>
  <si>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</si>
  <si>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</si>
  <si>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</si>
  <si>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</si>
  <si>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</si>
  <si>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</si>
  <si>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</si>
  <si>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</si>
  <si>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</si>
  <si>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</si>
  <si>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</si>
  <si>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</si>
  <si>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</si>
  <si>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</si>
  <si>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</si>
  <si>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</si>
  <si>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</si>
  <si>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</si>
  <si>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</si>
  <si>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</si>
  <si>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</si>
  <si>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</si>
  <si>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</si>
  <si>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</si>
  <si>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</si>
  <si>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</si>
  <si>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</si>
  <si>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</si>
  <si>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</si>
  <si>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</si>
  <si>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</si>
  <si>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</si>
  <si>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</si>
  <si>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</si>
  <si>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</si>
  <si>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</si>
  <si>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</si>
  <si>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</si>
  <si>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</si>
  <si>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</si>
  <si>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</si>
  <si>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</si>
  <si>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</si>
  <si>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</si>
  <si>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</si>
  <si>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</si>
  <si>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</si>
  <si>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</si>
  <si>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</si>
  <si>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</si>
  <si>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</si>
  <si>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</si>
  <si>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</si>
  <si>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</si>
  <si>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</si>
  <si>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</si>
  <si>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</si>
  <si>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</si>
  <si>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</si>
  <si>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</si>
  <si>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</si>
  <si>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</si>
  <si>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</si>
  <si>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</si>
  <si>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</si>
  <si>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</si>
  <si>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</si>
  <si>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</si>
  <si>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</si>
  <si>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</si>
  <si>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</si>
  <si>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</si>
  <si>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</si>
  <si>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</si>
  <si>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</si>
  <si>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</si>
  <si>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</si>
  <si>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</si>
  <si>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</si>
  <si>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</si>
  <si>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</si>
  <si>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</si>
  <si>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</si>
  <si>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</si>
  <si>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</si>
  <si>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</si>
  <si>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</si>
  <si>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</si>
  <si>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</si>
  <si>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</si>
  <si>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</si>
  <si>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</si>
  <si>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</si>
  <si>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</si>
  <si>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</si>
  <si>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</si>
  <si>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</si>
  <si>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</si>
  <si>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</si>
  <si>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</si>
  <si>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</si>
  <si>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</si>
  <si>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</si>
  <si>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</si>
  <si>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</si>
  <si>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</si>
  <si>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</si>
  <si>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</si>
  <si>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</si>
  <si>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</si>
  <si>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</si>
  <si>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</si>
  <si>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</si>
  <si>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</si>
  <si>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</si>
  <si>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</si>
  <si>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</si>
  <si>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</si>
  <si>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</si>
  <si>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</si>
  <si>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</si>
  <si>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</si>
  <si>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</si>
  <si>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</si>
  <si>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</si>
  <si>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</si>
  <si>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</si>
  <si>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</si>
  <si>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</si>
  <si>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</si>
  <si>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</si>
  <si>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</si>
  <si>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</si>
  <si>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</si>
  <si>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</si>
  <si>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</si>
  <si>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</si>
  <si>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</si>
  <si>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</si>
  <si>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</si>
  <si>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</si>
  <si>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</si>
  <si>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</si>
  <si>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</si>
  <si>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</si>
  <si>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</si>
  <si>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</si>
  <si>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</si>
  <si>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</si>
  <si>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</si>
  <si>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</si>
  <si>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</si>
  <si>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</si>
  <si>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</si>
  <si>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</si>
  <si>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</si>
  <si>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</si>
  <si>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</si>
  <si>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</si>
  <si>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</si>
  <si>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</si>
  <si>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</si>
  <si>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</si>
  <si>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</si>
  <si>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</si>
  <si>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</si>
  <si>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</si>
  <si>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</si>
  <si>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</si>
  <si>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</si>
  <si>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</si>
  <si>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</si>
  <si>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</si>
  <si>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</si>
  <si>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</si>
  <si>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</si>
  <si>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</si>
  <si>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</si>
  <si>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</si>
  <si>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</si>
  <si>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</si>
  <si>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</si>
  <si>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</si>
  <si>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</si>
  <si>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</si>
  <si>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</si>
  <si>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</si>
  <si>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</si>
  <si>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</si>
  <si>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</si>
  <si>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</si>
  <si>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</si>
  <si>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</si>
  <si>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</si>
  <si>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</si>
  <si>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</si>
  <si>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</si>
  <si>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</si>
  <si>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</si>
  <si>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</si>
  <si>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</si>
  <si>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</si>
  <si>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</si>
  <si>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</si>
  <si>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</si>
  <si>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</si>
  <si>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</si>
  <si>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</si>
  <si>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</si>
  <si>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</si>
  <si>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</si>
  <si>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</si>
  <si>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</si>
  <si>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</si>
  <si>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</si>
  <si>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</si>
  <si>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</si>
  <si>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</si>
  <si>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</si>
  <si>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</si>
  <si>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</si>
  <si>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</si>
  <si>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</si>
  <si>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</si>
  <si>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</si>
  <si>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</si>
  <si>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</si>
  <si>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</si>
  <si>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</si>
  <si>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</si>
  <si>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</si>
  <si>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</si>
  <si>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</si>
  <si>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</si>
  <si>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</si>
  <si>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</si>
  <si>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</si>
  <si>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</si>
  <si>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</si>
  <si>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</si>
  <si>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</si>
  <si>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</si>
  <si>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</si>
  <si>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</si>
  <si>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</si>
  <si>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</si>
  <si>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</si>
  <si>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</si>
  <si>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</si>
  <si>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</si>
  <si>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</si>
  <si>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</si>
  <si>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</si>
  <si>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</si>
  <si>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</si>
  <si>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</si>
  <si>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</si>
  <si>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</si>
  <si>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</si>
  <si>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</si>
  <si>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</si>
  <si>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</si>
  <si>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</si>
  <si>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</si>
  <si>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</si>
  <si>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</si>
  <si>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</si>
  <si>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</si>
  <si>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</si>
  <si>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</si>
  <si>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</si>
  <si>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</si>
  <si>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</si>
  <si>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</si>
  <si>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</si>
  <si>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</si>
  <si>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</si>
  <si>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</si>
  <si>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</si>
  <si>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</si>
  <si>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</si>
  <si>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</si>
  <si>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</si>
  <si>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</si>
  <si>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</si>
  <si>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</si>
  <si>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</si>
  <si>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</si>
  <si>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</si>
  <si>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</si>
  <si>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</si>
  <si>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</si>
  <si>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</si>
  <si>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</si>
  <si>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</si>
  <si>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</si>
  <si>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</si>
  <si>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</si>
  <si>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</si>
  <si>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</si>
  <si>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</si>
  <si>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</si>
  <si>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</si>
  <si>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</si>
  <si>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</si>
  <si>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</si>
  <si>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</si>
  <si>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</si>
  <si>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</si>
  <si>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</si>
  <si>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</si>
  <si>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</si>
  <si>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</si>
  <si>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</si>
  <si>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</si>
  <si>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</si>
  <si>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</si>
  <si>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</si>
  <si>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</si>
  <si>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</si>
  <si>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</si>
  <si>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</si>
  <si>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</si>
  <si>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</si>
  <si>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</si>
  <si>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</si>
  <si>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</si>
  <si>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</si>
  <si>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</si>
  <si>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</si>
  <si>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</si>
  <si>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</si>
  <si>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</si>
  <si>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</si>
  <si>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</si>
  <si>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</si>
  <si>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</si>
  <si>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</si>
  <si>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</si>
  <si>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</si>
  <si>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</si>
  <si>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</si>
  <si>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</si>
  <si>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</si>
  <si>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</si>
  <si>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</si>
  <si>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</si>
  <si>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</si>
  <si>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</si>
  <si>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</si>
  <si>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</si>
  <si>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</si>
  <si>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</si>
  <si>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</si>
  <si>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</si>
  <si>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</si>
  <si>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</si>
  <si>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</si>
  <si>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</si>
  <si>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</si>
  <si>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</si>
  <si>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</si>
  <si>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</si>
  <si>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</si>
  <si>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</si>
  <si>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</si>
  <si>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</si>
  <si>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</si>
  <si>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</si>
  <si>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</si>
  <si>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</si>
  <si>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</si>
  <si>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</si>
  <si>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</si>
  <si>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</si>
  <si>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</si>
  <si>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</si>
  <si>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</si>
  <si>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</si>
  <si>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</si>
  <si>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</si>
  <si>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</si>
  <si>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</si>
  <si>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</si>
  <si>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</si>
  <si>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</si>
  <si>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</si>
  <si>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</si>
  <si>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</si>
  <si>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</si>
  <si>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</si>
  <si>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</si>
  <si>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</si>
  <si>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</si>
  <si>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</si>
  <si>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</si>
  <si>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</si>
  <si>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</si>
  <si>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</si>
  <si>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</si>
  <si>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</si>
  <si>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</si>
  <si>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</si>
  <si>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</si>
  <si>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</si>
  <si>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</si>
  <si>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</si>
  <si>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</si>
  <si>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</si>
  <si>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</si>
  <si>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</si>
  <si>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</si>
  <si>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</si>
  <si>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</si>
  <si>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</si>
  <si>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</si>
  <si>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</si>
  <si>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</si>
  <si>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</si>
  <si>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</si>
  <si>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</si>
  <si>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</si>
  <si>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</si>
  <si>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</si>
  <si>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</si>
  <si>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</si>
  <si>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</si>
  <si>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</si>
  <si>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</si>
  <si>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</si>
  <si>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</si>
  <si>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</si>
  <si>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</si>
  <si>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</si>
  <si>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</si>
  <si>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</si>
  <si>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</si>
  <si>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</si>
  <si>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</si>
  <si>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</si>
  <si>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</si>
  <si>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</si>
  <si>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</si>
  <si>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</si>
  <si>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</si>
  <si>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</si>
  <si>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</si>
  <si>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</si>
  <si>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</si>
  <si>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</si>
  <si>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</si>
  <si>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</si>
  <si>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</si>
  <si>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</si>
  <si>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</si>
  <si>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</si>
  <si>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</si>
  <si>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</si>
  <si>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</si>
  <si>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</si>
  <si>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</si>
  <si>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</si>
  <si>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</si>
  <si>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</si>
  <si>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</si>
  <si>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</si>
  <si>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</si>
  <si>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</si>
  <si>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</si>
  <si>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</si>
  <si>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</si>
  <si>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</si>
  <si>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</si>
  <si>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</si>
  <si>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</si>
  <si>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</si>
  <si>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</si>
  <si>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</si>
  <si>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</si>
  <si>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</si>
  <si>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</si>
  <si>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</si>
  <si>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</si>
  <si>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</si>
  <si>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</si>
  <si>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</si>
  <si>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</si>
  <si>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</si>
  <si>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</si>
  <si>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</si>
  <si>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</si>
  <si>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</si>
  <si>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</si>
  <si>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</si>
  <si>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</si>
  <si>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</si>
  <si>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</si>
  <si>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</si>
  <si>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</si>
  <si>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</si>
  <si>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</si>
  <si>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</si>
  <si>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</si>
  <si>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</si>
  <si>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</si>
  <si>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</si>
  <si>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</si>
  <si>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</si>
  <si>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</si>
  <si>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</si>
  <si>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</si>
  <si>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</si>
  <si>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</si>
  <si>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</si>
  <si>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</si>
  <si>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</si>
  <si>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</si>
  <si>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</si>
  <si>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</si>
  <si>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</si>
  <si>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</si>
  <si>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</si>
  <si>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</si>
  <si>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</si>
  <si>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</si>
  <si>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</si>
  <si>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</si>
  <si>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</si>
  <si>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</si>
  <si>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</si>
  <si>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</si>
  <si>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</si>
  <si>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</si>
  <si>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</si>
  <si>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</si>
  <si>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</si>
  <si>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</si>
  <si>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</si>
  <si>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</si>
  <si>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</si>
  <si>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</si>
  <si>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</si>
  <si>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</si>
  <si>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</si>
  <si>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</si>
  <si>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</si>
  <si>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</si>
  <si>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</si>
  <si>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</si>
  <si>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</si>
  <si>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</si>
  <si>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</si>
  <si>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</si>
  <si>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</si>
  <si>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</si>
  <si>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</si>
  <si>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</si>
  <si>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</si>
  <si>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</si>
  <si>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</si>
  <si>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</si>
  <si>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</si>
  <si>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</si>
  <si>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</si>
  <si>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</si>
  <si>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</si>
  <si>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</si>
  <si>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</si>
  <si>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</si>
  <si>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</si>
  <si>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</si>
  <si>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</si>
  <si>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</si>
  <si>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</si>
  <si>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</si>
  <si>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</si>
  <si>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</si>
  <si>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</si>
  <si>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</si>
  <si>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</si>
  <si>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</si>
  <si>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</si>
  <si>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</si>
  <si>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</si>
  <si>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</si>
  <si>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</si>
  <si>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</si>
  <si>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</si>
  <si>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</si>
  <si>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</si>
  <si>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</si>
  <si>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</si>
  <si>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</si>
  <si>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</si>
  <si>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</si>
  <si>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</si>
  <si>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</si>
  <si>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</si>
  <si>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</si>
  <si>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</si>
  <si>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</si>
  <si>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</si>
  <si>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</si>
  <si>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</si>
  <si>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</si>
  <si>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</si>
  <si>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</si>
  <si>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</si>
  <si>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</si>
  <si>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</si>
  <si>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</si>
  <si>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</si>
  <si>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</si>
  <si>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</si>
  <si>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</si>
  <si>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</si>
  <si>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</si>
  <si>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</si>
  <si>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</si>
  <si>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</si>
  <si>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</si>
  <si>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</si>
  <si>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</si>
  <si>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</si>
  <si>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</si>
  <si>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</si>
  <si>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</si>
  <si>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</si>
  <si>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</si>
  <si>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</si>
  <si>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</si>
  <si>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</si>
  <si>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</si>
  <si>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</si>
  <si>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</si>
  <si>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</si>
  <si>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</si>
  <si>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</si>
  <si>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</si>
  <si>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</si>
  <si>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</si>
  <si>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</si>
  <si>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</si>
  <si>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</si>
  <si>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</si>
  <si>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</si>
  <si>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</si>
  <si>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Cancelado / chuva / Condições climáticas</t>
  </si>
  <si>
    <t>Linha laqueada</t>
  </si>
  <si>
    <t xml:space="preserve">TP pronto 09h02 / aguardando confirmar cauda do i34 / </t>
  </si>
  <si>
    <t>ZKEZGA-ZYU</t>
  </si>
  <si>
    <t>ZKEZGAZYU</t>
  </si>
  <si>
    <t xml:space="preserve">TP pronto 10h32 / </t>
  </si>
  <si>
    <t>ZEM130-2</t>
  </si>
  <si>
    <t>Recolher dormente e jacaré sucata</t>
  </si>
  <si>
    <t>Previsão de solicitar MC1 11h30, devido descanso da equipe</t>
  </si>
  <si>
    <t xml:space="preserve">MC1 09h50 / </t>
  </si>
  <si>
    <t>Substituição de trilho + rebatimento</t>
  </si>
  <si>
    <t>TP pronto 10h24 / Em intervalo das 10h41 até 12h11</t>
  </si>
  <si>
    <t xml:space="preserve">Deslocamento </t>
  </si>
  <si>
    <t>Cancelado / devido programação do intervalo do bloco.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</si>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</sst>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D218" activePane="bottomRight" state="frozen"/>
      <selection pane="bottomRight" activeCell="BP236" sqref="BP23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/>
      <c r="AS218" s="39"/>
      <c r="AT218" s="39"/>
      <c r="AU218" s="39"/>
      <c r="AV218" s="39"/>
      <c r="AW218" s="39"/>
      <c r="AX218" s="39"/>
      <c r="AY218" s="293">
        <f t="shared" si="19"/>
        <v>0</v>
      </c>
      <c r="AZ218" s="14"/>
      <c r="BA218" s="72"/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1</v>
      </c>
      <c r="BI218" s="17"/>
      <c r="BJ218" s="17" t="s">
        <v>1285</v>
      </c>
      <c r="BK218" s="17"/>
      <c r="BL218" s="16"/>
      <c r="BM218" s="15"/>
      <c r="BN218" s="15"/>
      <c r="BO218" s="165"/>
      <c r="BP218" s="17"/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/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>
        <f t="shared" si="19"/>
        <v>0</v>
      </c>
      <c r="AZ219" s="14"/>
      <c r="BA219" s="72"/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1</v>
      </c>
      <c r="BI219" s="17"/>
      <c r="BJ219" s="17" t="s">
        <v>988</v>
      </c>
      <c r="BK219" s="17"/>
      <c r="BL219" s="16"/>
      <c r="BM219" s="15"/>
      <c r="BN219" s="15"/>
      <c r="BO219" s="165"/>
      <c r="BP219" s="17"/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 t="shared" si="23"/>
        <v/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/>
      <c r="AS220" s="39"/>
      <c r="AT220" s="39"/>
      <c r="AU220" s="39"/>
      <c r="AV220" s="39"/>
      <c r="AW220" s="39"/>
      <c r="AX220" s="39"/>
      <c r="AY220" s="293">
        <f t="shared" si="19"/>
        <v>0</v>
      </c>
      <c r="AZ220" s="14"/>
      <c r="BA220" s="72"/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1</v>
      </c>
      <c r="BI220" s="17"/>
      <c r="BJ220" s="17" t="s">
        <v>1040</v>
      </c>
      <c r="BK220" s="17"/>
      <c r="BL220" s="16"/>
      <c r="BM220" s="15"/>
      <c r="BN220" s="15"/>
      <c r="BO220" s="165"/>
      <c r="BP220" s="17"/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 t="shared" si="23"/>
        <v/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>
        <f t="shared" si="19"/>
        <v>0</v>
      </c>
      <c r="AZ221" s="14"/>
      <c r="BA221" s="72"/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1</v>
      </c>
      <c r="BI221" s="17"/>
      <c r="BJ221" s="17" t="s">
        <v>988</v>
      </c>
      <c r="BK221" s="17"/>
      <c r="BL221" s="16"/>
      <c r="BM221" s="15"/>
      <c r="BN221" s="15"/>
      <c r="BO221" s="165"/>
      <c r="BP221" s="17"/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 t="shared" si="23"/>
        <v/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1286</v>
      </c>
      <c r="BK222" s="17" t="s">
        <v>1286</v>
      </c>
      <c r="BL222" s="16"/>
      <c r="BM222" s="15" t="s">
        <v>688</v>
      </c>
      <c r="BN222" s="15" t="s">
        <v>713</v>
      </c>
      <c r="BO222" s="165" t="s">
        <v>713</v>
      </c>
      <c r="BP222" s="17" t="s">
        <v>1286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 t="shared" si="23"/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631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6.25E-2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920</v>
      </c>
      <c r="W223" s="173" t="s">
        <v>1287</v>
      </c>
      <c r="X223" s="218" t="s">
        <v>666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/>
      <c r="AT223" s="39"/>
      <c r="AU223" s="39"/>
      <c r="AV223" s="39"/>
      <c r="AW223" s="39"/>
      <c r="AX223" s="39"/>
      <c r="AY223" s="293">
        <f t="shared" si="19"/>
        <v>0</v>
      </c>
      <c r="AZ223" s="14"/>
      <c r="BA223" s="72"/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1</v>
      </c>
      <c r="BI223" s="17"/>
      <c r="BJ223" s="17" t="s">
        <v>1288</v>
      </c>
      <c r="BK223" s="17"/>
      <c r="BL223" s="16"/>
      <c r="BM223" s="15"/>
      <c r="BN223" s="15"/>
      <c r="BO223" s="165"/>
      <c r="BP223" s="17"/>
      <c r="BQ223" s="13" t="str">
        <f t="shared" si="20"/>
        <v>Produção e Intervalo</v>
      </c>
      <c r="BR223" s="19">
        <f t="shared" si="21"/>
        <v>0</v>
      </c>
      <c r="BS223" s="19">
        <f t="shared" si="22"/>
        <v>0</v>
      </c>
      <c r="BT223" s="225" t="str">
        <f t="shared" si="23"/>
        <v/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1289</v>
      </c>
      <c r="N224" s="204" t="s">
        <v>1290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>
        <f t="shared" si="19"/>
        <v>0</v>
      </c>
      <c r="AZ224" s="14"/>
      <c r="BA224" s="72"/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1</v>
      </c>
      <c r="BI224" s="17"/>
      <c r="BJ224" s="17" t="s">
        <v>1040</v>
      </c>
      <c r="BK224" s="17"/>
      <c r="BL224" s="16"/>
      <c r="BM224" s="15"/>
      <c r="BN224" s="15"/>
      <c r="BO224" s="165"/>
      <c r="BP224" s="17"/>
      <c r="BQ224" s="13" t="str">
        <f t="shared" si="20"/>
        <v>Produção e Intervalo</v>
      </c>
      <c r="BR224" s="19">
        <f t="shared" si="21"/>
        <v>0</v>
      </c>
      <c r="BS224" s="19">
        <f t="shared" si="22"/>
        <v>0</v>
      </c>
      <c r="BT224" s="225" t="str">
        <f t="shared" si="23"/>
        <v/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/>
      <c r="AT225" s="39"/>
      <c r="AU225" s="39"/>
      <c r="AV225" s="39"/>
      <c r="AW225" s="39"/>
      <c r="AX225" s="39"/>
      <c r="AY225" s="293">
        <f t="shared" si="19"/>
        <v>0</v>
      </c>
      <c r="AZ225" s="14"/>
      <c r="BA225" s="72"/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1</v>
      </c>
      <c r="BI225" s="17"/>
      <c r="BJ225" s="17" t="s">
        <v>1291</v>
      </c>
      <c r="BK225" s="17"/>
      <c r="BL225" s="16"/>
      <c r="BM225" s="15"/>
      <c r="BN225" s="15"/>
      <c r="BO225" s="165"/>
      <c r="BP225" s="17"/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 t="shared" si="23"/>
        <v/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1292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1293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>
        <f t="shared" si="19"/>
        <v>0</v>
      </c>
      <c r="AZ226" s="14"/>
      <c r="BA226" s="72"/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1</v>
      </c>
      <c r="BI226" s="17"/>
      <c r="BJ226" s="17" t="s">
        <v>1294</v>
      </c>
      <c r="BK226" s="17"/>
      <c r="BL226" s="16"/>
      <c r="BM226" s="15"/>
      <c r="BN226" s="15"/>
      <c r="BO226" s="165"/>
      <c r="BP226" s="17"/>
      <c r="BQ226" s="13" t="str">
        <f t="shared" si="20"/>
        <v>Produção e Intervalo</v>
      </c>
      <c r="BR226" s="19">
        <f t="shared" si="21"/>
        <v>0</v>
      </c>
      <c r="BS226" s="19">
        <f t="shared" si="22"/>
        <v>0</v>
      </c>
      <c r="BT226" s="225" t="str">
        <f t="shared" si="23"/>
        <v/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/>
      <c r="AT227" s="39"/>
      <c r="AU227" s="39"/>
      <c r="AV227" s="39"/>
      <c r="AW227" s="39"/>
      <c r="AX227" s="39"/>
      <c r="AY227" s="293">
        <f t="shared" si="19"/>
        <v>0</v>
      </c>
      <c r="AZ227" s="14"/>
      <c r="BA227" s="72"/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1</v>
      </c>
      <c r="BI227" s="17"/>
      <c r="BJ227" s="17" t="s">
        <v>1295</v>
      </c>
      <c r="BK227" s="17"/>
      <c r="BL227" s="16"/>
      <c r="BM227" s="15"/>
      <c r="BN227" s="15"/>
      <c r="BO227" s="165"/>
      <c r="BP227" s="17"/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/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557</v>
      </c>
      <c r="E228" s="294"/>
      <c r="F228" s="71" t="s">
        <v>460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1104</v>
      </c>
      <c r="W228" s="173" t="s">
        <v>1296</v>
      </c>
      <c r="X228" s="218" t="s">
        <v>666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/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1297</v>
      </c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Produção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0</v>
      </c>
      <c r="BT228" s="225" t="str">
        <f>IF(BN228="","",SUBSTITUTE(BM228," ","")&amp;SUBSTITUTE(BN228," ",""))</f>
        <v/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55</v>
      </c>
      <c r="K232" s="217">
        <v>75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ZKE</v>
      </c>
      <c r="V232" s="198" t="s">
        <v>1008</v>
      </c>
      <c r="W232" s="173" t="s">
        <v>1298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55</v>
      </c>
      <c r="AP232" s="260">
        <f>IF(BS_CONTROLE[[#This Row],[KM - Inicio]]=0, "-", BS_CONTROLE[[#This Row],[KM - Inicio]])</f>
        <v>75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ZKE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1299</v>
      </c>
      <c r="BK232" s="17" t="s">
        <v>1299</v>
      </c>
      <c r="BL232" s="16"/>
      <c r="BM232" s="15"/>
      <c r="BN232" s="15"/>
      <c r="BO232" s="165"/>
      <c r="BP232" s="17"/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/>
      </c>
    </row>
    <row r="233" spans="1:72" hidden="1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/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261"/>
      <c r="W233" s="173"/>
      <c r="X233" s="218"/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1300</v>
      </c>
      <c r="BK234" s="17" t="s">
        <v>1300</v>
      </c>
      <c r="BL234" s="16"/>
      <c r="BM234" s="15" t="s">
        <v>692</v>
      </c>
      <c r="BN234" s="15" t="s">
        <v>692</v>
      </c>
      <c r="BO234" s="165" t="s">
        <v>692</v>
      </c>
      <c r="BP234" s="17" t="s">
        <v>1300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1301</v>
      </c>
      <c r="BK235" s="17" t="s">
        <v>1301</v>
      </c>
      <c r="BL235" s="16"/>
      <c r="BM235" s="15" t="s">
        <v>692</v>
      </c>
      <c r="BN235" s="15" t="s">
        <v>692</v>
      </c>
      <c r="BO235" s="165" t="s">
        <v>692</v>
      </c>
      <c r="BP235" s="17" t="s">
        <v>1301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 t="shared" si="23"/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1302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1303</v>
      </c>
      <c r="BK236" s="17"/>
      <c r="BL236" s="16"/>
      <c r="BM236" s="15"/>
      <c r="BN236" s="15"/>
      <c r="BO236" s="165"/>
      <c r="BP236" s="17"/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 t="shared" si="23"/>
        <v/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1304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/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1305</v>
      </c>
      <c r="BK237" s="17"/>
      <c r="BL237" s="16"/>
      <c r="BM237" s="15"/>
      <c r="BN237" s="15"/>
      <c r="BO237" s="165"/>
      <c r="BP237" s="17"/>
      <c r="BQ237" s="13" t="str">
        <f t="shared" si="26"/>
        <v>Produção</v>
      </c>
      <c r="BR237" s="19">
        <f t="shared" si="27"/>
        <v>1</v>
      </c>
      <c r="BS237" s="19">
        <f t="shared" si="28"/>
        <v>0</v>
      </c>
      <c r="BT237" s="225" t="str">
        <f t="shared" si="23"/>
        <v/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1306</v>
      </c>
      <c r="BK238" s="17"/>
      <c r="BL238" s="16"/>
      <c r="BM238" s="15"/>
      <c r="BN238" s="15"/>
      <c r="BO238" s="165"/>
      <c r="BP238" s="17"/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 t="shared" si="23"/>
        <v/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1307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/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1308</v>
      </c>
      <c r="BK239" s="17"/>
      <c r="BL239" s="16"/>
      <c r="BM239" s="15"/>
      <c r="BN239" s="15"/>
      <c r="BO239" s="165"/>
      <c r="BP239" s="17"/>
      <c r="BQ239" s="13" t="str">
        <f t="shared" si="26"/>
        <v>Produção</v>
      </c>
      <c r="BR239" s="19">
        <f t="shared" si="27"/>
        <v>1</v>
      </c>
      <c r="BS239" s="19">
        <f t="shared" si="28"/>
        <v>0</v>
      </c>
      <c r="BT239" s="225" t="str">
        <f t="shared" si="23"/>
        <v/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1309</v>
      </c>
      <c r="BK240" s="17"/>
      <c r="BL240" s="16"/>
      <c r="BM240" s="15"/>
      <c r="BN240" s="15"/>
      <c r="BO240" s="165"/>
      <c r="BP240" s="17"/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 t="shared" si="23"/>
        <v/>
      </c>
    </row>
    <row r="241" spans="1:72" hidden="1">
      <c r="A241" s="51" t="str">
        <f t="shared" si="24"/>
        <v>V8546001</v>
      </c>
      <c r="B241" s="171">
        <v>46001</v>
      </c>
      <c r="C241" s="8">
        <f>IF(BS_CONTROLE[[#This Row],[DATA]]="","",WEEKNUM(BS_CONTROLE[[#This Row],[DATA]]))</f>
        <v>50</v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1310</v>
      </c>
      <c r="BK241" s="17"/>
      <c r="BL241" s="16"/>
      <c r="BM241" s="15"/>
      <c r="BN241" s="15"/>
      <c r="BO241" s="165"/>
      <c r="BP241" s="17"/>
      <c r="BQ241" s="13" t="str">
        <f t="shared" si="26"/>
        <v>Produção e Intervalo</v>
      </c>
      <c r="BR241" s="19">
        <f t="shared" si="27"/>
        <v>0</v>
      </c>
      <c r="BS241" s="19">
        <f t="shared" si="28"/>
        <v>0</v>
      </c>
      <c r="BT241" s="225" t="str">
        <f t="shared" si="23"/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1311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1312</v>
      </c>
      <c r="I242" s="173" t="s">
        <v>1313</v>
      </c>
      <c r="J242" s="217">
        <v>53</v>
      </c>
      <c r="K242" s="217">
        <v>125</v>
      </c>
      <c r="L242" s="84" t="s">
        <v>317</v>
      </c>
      <c r="M242" s="204" t="s">
        <v>1314</v>
      </c>
      <c r="N242" s="204" t="s">
        <v>1315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/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1316</v>
      </c>
      <c r="BK242" s="17"/>
      <c r="BL242" s="16"/>
      <c r="BM242" s="15"/>
      <c r="BN242" s="15"/>
      <c r="BO242" s="165"/>
      <c r="BP242" s="17"/>
      <c r="BQ242" s="13" t="str">
        <f t="shared" si="26"/>
        <v>Produção</v>
      </c>
      <c r="BR242" s="19">
        <f t="shared" si="27"/>
        <v>1</v>
      </c>
      <c r="BS242" s="19">
        <f t="shared" si="28"/>
        <v>0</v>
      </c>
      <c r="BT242" s="225" t="str">
        <f t="shared" si="23"/>
        <v/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1317</v>
      </c>
      <c r="W243" s="324" t="s">
        <v>1318</v>
      </c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1319</v>
      </c>
      <c r="BK243" s="17"/>
      <c r="BL243" s="16"/>
      <c r="BM243" s="15"/>
      <c r="BN243" s="15"/>
      <c r="BO243" s="165"/>
      <c r="BP243" s="17"/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 t="shared" si="23"/>
        <v/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1317</v>
      </c>
      <c r="W244" s="324" t="s">
        <v>1320</v>
      </c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1319</v>
      </c>
      <c r="BK244" s="17"/>
      <c r="BL244" s="16"/>
      <c r="BM244" s="15"/>
      <c r="BN244" s="15"/>
      <c r="BO244" s="165"/>
      <c r="BP244" s="17"/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 t="shared" si="23"/>
        <v/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1317</v>
      </c>
      <c r="W245" s="324" t="s">
        <v>1321</v>
      </c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1319</v>
      </c>
      <c r="BK245" s="17"/>
      <c r="BL245" s="16"/>
      <c r="BM245" s="15"/>
      <c r="BN245" s="15"/>
      <c r="BO245" s="165"/>
      <c r="BP245" s="17"/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/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0.6381944444444444</v>
      </c>
      <c r="AU246" s="39"/>
      <c r="AV246" s="39"/>
      <c r="AW246" s="39"/>
      <c r="AX246" s="39"/>
      <c r="AY246" s="293">
        <f t="shared" si="25"/>
        <v>0.22916666666666663</v>
      </c>
      <c r="AZ246" s="14"/>
      <c r="BA246" s="72"/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1322</v>
      </c>
      <c r="BK246" s="17"/>
      <c r="BL246" s="16"/>
      <c r="BM246" s="15"/>
      <c r="BN246" s="15"/>
      <c r="BO246" s="165"/>
      <c r="BP246" s="17"/>
      <c r="BQ246" s="13" t="str">
        <f t="shared" si="26"/>
        <v>Produção</v>
      </c>
      <c r="BR246" s="19">
        <f t="shared" si="27"/>
        <v>0.99999999999999989</v>
      </c>
      <c r="BS246" s="19">
        <f t="shared" si="28"/>
        <v>0</v>
      </c>
      <c r="BT246" s="225"/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/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1322</v>
      </c>
      <c r="BK247" s="17"/>
      <c r="BL247" s="16"/>
      <c r="BM247" s="15"/>
      <c r="BN247" s="15"/>
      <c r="BO247" s="165"/>
      <c r="BP247" s="17"/>
      <c r="BQ247" s="13" t="str">
        <f t="shared" si="26"/>
        <v>Produção</v>
      </c>
      <c r="BR247" s="19">
        <f t="shared" si="27"/>
        <v>1</v>
      </c>
      <c r="BS247" s="19">
        <f t="shared" si="28"/>
        <v>0</v>
      </c>
      <c r="BT247" s="225"/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ZEV</v>
      </c>
      <c r="V248" s="198" t="s">
        <v>1025</v>
      </c>
      <c r="W248" s="173" t="s">
        <v>1029</v>
      </c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>
        <f>IF(BS_CONTROLE[[#This Row],[SUB]]=0, "-", BS_CONTROLE[[#This Row],[SUB]])</f>
        <v>54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/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1322</v>
      </c>
      <c r="BK248" s="17"/>
      <c r="BL248" s="16"/>
      <c r="BM248" s="15"/>
      <c r="BN248" s="15"/>
      <c r="BO248" s="165"/>
      <c r="BP248" s="17"/>
      <c r="BQ248" s="13" t="str">
        <f t="shared" si="26"/>
        <v>Produção</v>
      </c>
      <c r="BR248" s="19">
        <f t="shared" si="27"/>
        <v>1</v>
      </c>
      <c r="BS248" s="19">
        <f t="shared" si="28"/>
        <v>0</v>
      </c>
      <c r="BT248" s="225"/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 hidden="1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 hidden="1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 hidden="1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 hidden="1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 hidden="1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 hidden="1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 hidden="1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 hidden="1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 hidden="1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 hidden="1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 hidden="1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 hidden="1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 hidden="1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 hidden="1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 hidden="1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 hidden="1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 hidden="1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 hidden="1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 hidden="1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 hidden="1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 hidden="1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 hidden="1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 hidden="1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 hidden="1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 hidden="1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45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" name="Range1_14_1_1_1"/>
    <protectedRange sqref="F6:F7 F25 F14 F31:F32 F56:F57 F80:F81 F113 F107:F108 F159:F160 F169 F187:F188 F218 F220" name="Range1_14_1_2_1"/>
    <protectedRange sqref="J7 J27 J20 J25 J14 J75 J97 J103 J113 J144 J148 J151 J156:J157 J169 J178 J183 J206 J212 J215 J241" name="Range1_16_2"/>
    <protectedRange sqref="O7:Q7 P8:P9 O27:Q27 O20:Q20 O25:Q25 O14:Q14 P33:P34 P58:P59 O75:Q75 O97:Q97 O103:Q103 O113:Q113 O144:Q144 O151:Q151 O156:Q157 O169:Q169 O178:Q178 O183:Q183 O206:Q206 O212:Q212 O215:Q215 O241:Q24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" name="Range1_18_1_1"/>
    <protectedRange sqref="W6 W15:W17 W19 W23 W28 W31 W51 W56 W68:W70 W74 W77 W129 W137 W154 W184 W211 W227" name="Range1_18_4"/>
    <protectedRange sqref="AA6:AE7 AA19:AE20 AA31:AE32 AA51:AE51 AA56:AE57 AA77:AE77 AA80:AE81 AA129:AE129 AA107:AE110 AA137:AE137 AA159:AE160 AA154:AE154 AA184:AE184 AA187:AE188 AA211:AE211 AA218:AE220 AA227:AE227" name="Range1_19_1"/>
    <protectedRange sqref="AA27:AC27 AA25:AE25 AA75:AC75 AA103:AC103 AA148:AE148 AA151:AC151 AA212:AE212" name="Range1_19_1_4"/>
    <protectedRange sqref="D39:D42 D119:D122 D227:D230" name="Range1_14_1_1_1_1"/>
    <protectedRange sqref="F39:F42 F119:F122 F227:F23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" name="Range1_16_2_3"/>
    <protectedRange sqref="O46:Q46 O125:Q125 O236:Q236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1323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1324</v>
      </c>
      <c r="C4" s="331" t="s">
        <v>1325</v>
      </c>
      <c r="D4" s="331" t="s">
        <v>1326</v>
      </c>
      <c r="E4" s="331" t="s">
        <v>1327</v>
      </c>
      <c r="F4" s="331" t="s">
        <v>8</v>
      </c>
      <c r="G4" s="331" t="s">
        <v>1328</v>
      </c>
    </row>
    <row r="5" spans="2:8">
      <c r="B5" s="334" t="s">
        <v>1147</v>
      </c>
      <c r="C5" s="334">
        <v>314978</v>
      </c>
      <c r="D5" s="334" t="s">
        <v>1329</v>
      </c>
      <c r="E5" s="334" t="s">
        <v>537</v>
      </c>
      <c r="F5" s="334" t="s">
        <v>101</v>
      </c>
      <c r="G5" s="335">
        <v>46143</v>
      </c>
    </row>
    <row r="6" spans="2:8">
      <c r="B6" s="334" t="s">
        <v>1330</v>
      </c>
      <c r="C6" s="334">
        <v>256790</v>
      </c>
      <c r="D6" s="334" t="s">
        <v>1331</v>
      </c>
      <c r="E6" s="334" t="s">
        <v>537</v>
      </c>
      <c r="F6" s="334" t="s">
        <v>1332</v>
      </c>
      <c r="G6" s="335">
        <v>45992</v>
      </c>
    </row>
    <row r="7" spans="2:8">
      <c r="B7" s="334" t="s">
        <v>1333</v>
      </c>
      <c r="C7" s="334">
        <v>265193</v>
      </c>
      <c r="D7" s="334" t="s">
        <v>1334</v>
      </c>
      <c r="E7" s="334" t="s">
        <v>538</v>
      </c>
      <c r="F7" s="334" t="s">
        <v>1335</v>
      </c>
      <c r="G7" s="334" t="s">
        <v>1336</v>
      </c>
    </row>
    <row r="8" spans="2:8">
      <c r="B8" s="334" t="s">
        <v>1337</v>
      </c>
      <c r="C8" s="334">
        <v>293716</v>
      </c>
      <c r="D8" s="334" t="s">
        <v>1338</v>
      </c>
      <c r="E8" s="334" t="s">
        <v>538</v>
      </c>
      <c r="F8" s="334" t="s">
        <v>1335</v>
      </c>
      <c r="G8" s="335">
        <v>46204</v>
      </c>
    </row>
    <row r="9" spans="2:8">
      <c r="B9" s="334" t="s">
        <v>1339</v>
      </c>
      <c r="C9" s="334">
        <v>257258</v>
      </c>
      <c r="D9" s="334" t="s">
        <v>1340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1341</v>
      </c>
      <c r="C10" s="334">
        <v>371147</v>
      </c>
      <c r="D10" s="334" t="s">
        <v>1342</v>
      </c>
      <c r="E10" s="334" t="s">
        <v>539</v>
      </c>
      <c r="F10" s="334" t="s">
        <v>144</v>
      </c>
      <c r="G10" s="334" t="s">
        <v>1336</v>
      </c>
    </row>
    <row r="11" spans="2:8">
      <c r="B11" s="334" t="s">
        <v>1343</v>
      </c>
      <c r="C11" s="334">
        <v>259230</v>
      </c>
      <c r="D11" s="334" t="s">
        <v>1344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1345</v>
      </c>
      <c r="C12" s="334">
        <v>370705</v>
      </c>
      <c r="D12" s="334"/>
      <c r="E12" s="334" t="s">
        <v>539</v>
      </c>
      <c r="F12" s="334" t="s">
        <v>144</v>
      </c>
      <c r="G12" s="334" t="s">
        <v>1336</v>
      </c>
    </row>
    <row r="13" spans="2:8">
      <c r="B13" s="334" t="s">
        <v>1346</v>
      </c>
      <c r="C13" s="334">
        <v>258542</v>
      </c>
      <c r="D13" s="334" t="s">
        <v>1347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1348</v>
      </c>
      <c r="C14" s="334">
        <v>257050</v>
      </c>
      <c r="D14" s="334" t="s">
        <v>1349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1350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1351</v>
      </c>
      <c r="E3" s="326" t="s">
        <v>1352</v>
      </c>
      <c r="F3" s="326" t="s">
        <v>1353</v>
      </c>
      <c r="G3" s="331" t="s">
        <v>1354</v>
      </c>
      <c r="H3" s="326" t="s">
        <v>1355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1356</v>
      </c>
      <c r="H4" s="329"/>
    </row>
    <row r="5" spans="3:8" ht="29.25">
      <c r="C5" s="327" t="s">
        <v>537</v>
      </c>
      <c r="D5" s="327" t="s">
        <v>1357</v>
      </c>
      <c r="E5" s="328">
        <v>46000</v>
      </c>
      <c r="F5" s="327">
        <v>9000</v>
      </c>
      <c r="G5" s="332" t="s">
        <v>1358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1359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1360</v>
      </c>
      <c r="G7" s="333" t="s">
        <v>1361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1362</v>
      </c>
      <c r="H8" s="327"/>
    </row>
    <row r="9" spans="3:8">
      <c r="C9" s="327" t="s">
        <v>464</v>
      </c>
      <c r="D9" s="327" t="s">
        <v>1363</v>
      </c>
      <c r="E9" s="328">
        <v>45993</v>
      </c>
      <c r="F9" s="327">
        <v>12000</v>
      </c>
      <c r="G9" s="332" t="s">
        <v>1364</v>
      </c>
      <c r="H9" s="327"/>
    </row>
    <row r="10" spans="3:8" ht="29.25">
      <c r="C10" s="327" t="s">
        <v>464</v>
      </c>
      <c r="D10" s="327" t="s">
        <v>1365</v>
      </c>
      <c r="E10" s="328">
        <v>45993</v>
      </c>
      <c r="F10" s="327">
        <v>9000</v>
      </c>
      <c r="G10" s="332" t="s">
        <v>1366</v>
      </c>
      <c r="H10" s="327"/>
    </row>
    <row r="11" spans="3:8" ht="29.25">
      <c r="C11" s="327" t="s">
        <v>464</v>
      </c>
      <c r="D11" s="327" t="s">
        <v>1367</v>
      </c>
      <c r="E11" s="328">
        <v>45993</v>
      </c>
      <c r="F11" s="327">
        <v>10000</v>
      </c>
      <c r="G11" s="332" t="s">
        <v>1366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1368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1369</v>
      </c>
      <c r="W1" s="396"/>
      <c r="X1" s="396"/>
      <c r="Y1" s="104"/>
    </row>
    <row r="2" spans="1:25" s="101" customFormat="1" ht="11.25" customHeight="1">
      <c r="A2" s="105" t="s">
        <v>1370</v>
      </c>
      <c r="B2" s="105" t="s">
        <v>1371</v>
      </c>
      <c r="C2" s="105" t="s">
        <v>313</v>
      </c>
      <c r="D2" s="106" t="s">
        <v>869</v>
      </c>
      <c r="E2" s="106" t="s">
        <v>870</v>
      </c>
      <c r="F2" s="106" t="s">
        <v>1372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1373</v>
      </c>
      <c r="U2" s="108" t="s">
        <v>872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850</v>
      </c>
      <c r="W5" s="112">
        <f ca="1">_xlfn.XLOOKUP(G5&amp;$W$2,BS_CONTROLE[CHAVE],BS_CONTROLE[Quantidade_11],"-")</f>
        <v>500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1</v>
      </c>
      <c r="W14" s="112">
        <f ca="1">_xlfn.XLOOKUP(G14&amp;$W$2,BS_CONTROLE[CHAVE],BS_CONTROLE[Quantidade_11],"-")</f>
        <v>2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2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45</v>
      </c>
      <c r="W17" s="112">
        <f ca="1">_xlfn.XLOOKUP(G17&amp;$W$2,BS_CONTROLE[CHAVE],BS_CONTROLE[Quantidade_11],"-")</f>
        <v>1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1</v>
      </c>
      <c r="W19" s="112">
        <f ca="1">_xlfn.XLOOKUP(G19&amp;$W$2,BS_CONTROLE[CHAVE],BS_CONTROLE[Quantidade_11],"-")</f>
        <v>2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300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850</v>
      </c>
      <c r="W30" s="112">
        <f ca="1">_xlfn.XLOOKUP(G30&amp;$W$2,BS_CONTROLE[CHAVE],BS_CONTROLE[Quantidade_11],"-")</f>
        <v>500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45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850</v>
      </c>
      <c r="W55" s="112">
        <f ca="1">_xlfn.XLOOKUP(G55&amp;$W$2,BS_CONTROLE[CHAVE],BS_CONTROLE[Quantidade_11],"-")</f>
        <v>500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45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850</v>
      </c>
      <c r="W79" s="112">
        <f ca="1">_xlfn.XLOOKUP(G79&amp;$W$2,BS_CONTROLE[CHAVE],BS_CONTROLE[Quantidade_11],"-")</f>
        <v>500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300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122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850</v>
      </c>
      <c r="W106" s="112">
        <f ca="1">_xlfn.XLOOKUP(G106&amp;$W$2,BS_CONTROLE[CHAVE],BS_CONTROLE[Quantidade_11],"-")</f>
        <v>500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55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2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2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122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55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45</v>
      </c>
      <c r="W127" s="112">
        <f ca="1">_xlfn.XLOOKUP(G127&amp;$W$2,BS_CONTROLE[CHAVE],BS_CONTROLE[Quantidade_11],"-")</f>
        <v>1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55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45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300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45</v>
      </c>
      <c r="W152" s="112">
        <f ca="1">_xlfn.XLOOKUP(G152&amp;$W$2,BS_CONTROLE[CHAVE],BS_CONTROLE[Quantidade_11],"-")</f>
        <v>1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1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850</v>
      </c>
      <c r="W158" s="112">
        <f ca="1">_xlfn.XLOOKUP(G158&amp;$W$2,BS_CONTROLE[CHAVE],BS_CONTROLE[Quantidade_11],"-")</f>
        <v>500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122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55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2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1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2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300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45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850</v>
      </c>
      <c r="W186" s="112">
        <f ca="1">_xlfn.XLOOKUP(G186&amp;$W$2,BS_CONTROLE[CHAVE],BS_CONTROLE[Quantidade_11],"-")</f>
        <v>500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55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3432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300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45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1</v>
      </c>
      <c r="W211" s="112">
        <f ca="1">_xlfn.XLOOKUP(G211&amp;$W$2,BS_CONTROLE[CHAVE],BS_CONTROLE[Quantidade_11],"-")</f>
        <v>2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850</v>
      </c>
      <c r="W218" s="112">
        <f ca="1">_xlfn.XLOOKUP(G218&amp;$W$2,BS_CONTROLE[CHAVE],BS_CONTROLE[Quantidade_11],"-")</f>
        <v>500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6.25E-2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45</v>
      </c>
      <c r="W225" s="112">
        <f ca="1">_xlfn.XLOOKUP(G225&amp;$W$2,BS_CONTROLE[CHAVE],BS_CONTROLE[Quantidade_11],"-")</f>
        <v>1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55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55</v>
      </c>
      <c r="N230" s="270">
        <f>IF(SP_SUL!K232="","*",SP_SUL!K232)</f>
        <v>75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3432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300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122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>
        <f>IF(SP_SUL!B241="","*",SP_SUL!B241)</f>
        <v>46001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-</v>
      </c>
      <c r="M246" s="111">
        <f>IF(SP_SUL!J248="","*",SP_SUL!J248)</f>
        <v>54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1374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1375</v>
      </c>
      <c r="D5" s="398"/>
      <c r="E5" s="398"/>
      <c r="F5" s="398"/>
      <c r="G5" s="398"/>
      <c r="H5" s="398"/>
      <c r="I5" s="398"/>
      <c r="J5" s="399"/>
      <c r="K5" s="400" t="s">
        <v>1376</v>
      </c>
      <c r="L5" s="401"/>
      <c r="M5" s="401"/>
      <c r="N5" s="401"/>
      <c r="O5" s="402" t="s">
        <v>1377</v>
      </c>
      <c r="P5" s="403"/>
      <c r="Q5" s="404"/>
    </row>
    <row r="6" spans="1:17" s="94" customFormat="1" ht="15.75" customHeight="1">
      <c r="A6" s="88" t="s">
        <v>1372</v>
      </c>
      <c r="B6" s="95" t="s">
        <v>1371</v>
      </c>
      <c r="C6" s="96" t="s">
        <v>869</v>
      </c>
      <c r="D6" s="97" t="s">
        <v>870</v>
      </c>
      <c r="E6" s="96" t="s">
        <v>1378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1379</v>
      </c>
      <c r="M6" s="139" t="s">
        <v>335</v>
      </c>
      <c r="N6" s="140" t="s">
        <v>864</v>
      </c>
      <c r="O6" s="246" t="s">
        <v>907</v>
      </c>
      <c r="P6" s="157"/>
      <c r="Q6" s="193" t="s">
        <v>1380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1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1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1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6.25E-2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1</v>
      </c>
      <c r="P224" s="91"/>
      <c r="Q224" s="145" t="str">
        <f>IF($A$2=1,IF(SP_SUL!BJ223="","*",SP_SUL!BJ223),IF(SP_SUL!BK223="","*",SP_SUL!BK223))</f>
        <v xml:space="preserve">TP pronto 09h02 / aguardando confirmar cauda do i34 / 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1</v>
      </c>
      <c r="P225" s="91"/>
      <c r="Q225" s="145" t="str">
        <f>IF($A$2=1,IF(SP_SUL!BJ225="","*",SP_SUL!BJ225),IF(SP_SUL!BK224="","*",SP_SUL!BK224))</f>
        <v xml:space="preserve">TP pronto 10h32 / 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1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1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1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75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75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>
        <f>IF(SP_SUL!B241="","*",SP_SUL!B241)</f>
        <v>46001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*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*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1380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D3040" sqref="D304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1381</v>
      </c>
      <c r="C2" s="96" t="s">
        <v>854</v>
      </c>
      <c r="D2" s="96" t="s">
        <v>856</v>
      </c>
      <c r="E2" s="96" t="s">
        <v>1382</v>
      </c>
      <c r="F2" s="96" t="s">
        <v>1383</v>
      </c>
      <c r="G2" s="96" t="s">
        <v>1384</v>
      </c>
      <c r="H2" s="96" t="s">
        <v>1385</v>
      </c>
      <c r="I2" s="96" t="s">
        <v>1386</v>
      </c>
      <c r="J2" s="96" t="s">
        <v>1387</v>
      </c>
      <c r="K2" s="131" t="s">
        <v>1388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 t="str">
        <f>IF(SP_SUL!B233="","*",SP_SUL!B233)</f>
        <v>*</v>
      </c>
      <c r="D217" s="121" t="str">
        <f>IF(SP_SUL!D233="","*",SP_SUL!D233)</f>
        <v>*</v>
      </c>
      <c r="E217" s="121" t="str">
        <f>IF(SP_SUL!H233="","*",SP_SUL!H233)</f>
        <v>*</v>
      </c>
      <c r="F217" s="137" t="str">
        <f>IF(SP_SUL!M233="","*",SP_SUL!M233)</f>
        <v>-</v>
      </c>
      <c r="G217" s="121" t="str">
        <f>IF(SP_SUL!I233="","*",SP_SUL!I233)</f>
        <v>*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>
        <f>IF(SP_SUL!B241="","*",SP_SUL!B241)</f>
        <v>46001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*</v>
      </c>
      <c r="C230" s="121" t="str">
        <f>IF(SP_SUL!B251="","*",SP_SUL!B251)</f>
        <v>*</v>
      </c>
      <c r="D230" s="121" t="str">
        <f>IF(SP_SUL!D251="","*",SP_SUL!D251)</f>
        <v>*</v>
      </c>
      <c r="E230" s="121" t="str">
        <f>IF(SP_SUL!H251="","*",SP_SUL!H251)</f>
        <v>*</v>
      </c>
      <c r="F230" s="137" t="str">
        <f>IF(SP_SUL!M251="","*",SP_SUL!M251)</f>
        <v>-</v>
      </c>
      <c r="G230" s="121" t="str">
        <f>IF(SP_SUL!I251="","*",SP_SUL!I251)</f>
        <v>*</v>
      </c>
      <c r="H230" s="121" t="str">
        <f>IF(SP_SUL!AB251="","*",SP_SUL!AB251)</f>
        <v>*</v>
      </c>
      <c r="I230" s="121" t="str">
        <f>IF(SP_SUL!AC251="","*",SP_SUL!AC251)</f>
        <v>*</v>
      </c>
      <c r="J230" s="122" t="str">
        <f>IF(SP_SUL!AA251="","*",SP_SUL!AA251)</f>
        <v>*</v>
      </c>
      <c r="K230" s="134" t="str">
        <f>IF(SP_SUL!AD251="","*",SP_SUL!AD251)</f>
        <v>*</v>
      </c>
    </row>
    <row r="231" spans="2:11" s="123" customFormat="1" hidden="1">
      <c r="B231" s="120" t="str">
        <f>IF(SP_SUL!Y252="","*",SP_SUL!Y252)</f>
        <v>*</v>
      </c>
      <c r="C231" s="121" t="str">
        <f>IF(SP_SUL!B252="","*",SP_SUL!B252)</f>
        <v>*</v>
      </c>
      <c r="D231" s="121" t="str">
        <f>IF(SP_SUL!D252="","*",SP_SUL!D252)</f>
        <v>*</v>
      </c>
      <c r="E231" s="121" t="str">
        <f>IF(SP_SUL!H252="","*",SP_SUL!H252)</f>
        <v>*</v>
      </c>
      <c r="F231" s="137" t="str">
        <f>IF(SP_SUL!M252="","*",SP_SUL!M252)</f>
        <v>-</v>
      </c>
      <c r="G231" s="121" t="str">
        <f>IF(SP_SUL!I252="","*",SP_SUL!I252)</f>
        <v>*</v>
      </c>
      <c r="H231" s="121" t="str">
        <f>IF(SP_SUL!AB252="","*",SP_SUL!AB252)</f>
        <v>*</v>
      </c>
      <c r="I231" s="121" t="str">
        <f>IF(SP_SUL!AC252="","*",SP_SUL!AC252)</f>
        <v>*</v>
      </c>
      <c r="J231" s="122" t="str">
        <f>IF(SP_SUL!AA252="","*",SP_SUL!AA252)</f>
        <v>*</v>
      </c>
      <c r="K231" s="134" t="str">
        <f>IF(SP_SUL!AD252="","*",SP_SUL!AD252)</f>
        <v>*</v>
      </c>
    </row>
    <row r="232" spans="2:11" s="123" customFormat="1" hidden="1">
      <c r="B232" s="120" t="str">
        <f>IF(SP_SUL!Y253="","*",SP_SUL!Y253)</f>
        <v>*</v>
      </c>
      <c r="C232" s="121" t="str">
        <f>IF(SP_SUL!B253="","*",SP_SUL!B253)</f>
        <v>*</v>
      </c>
      <c r="D232" s="121" t="str">
        <f>IF(SP_SUL!D253="","*",SP_SUL!D253)</f>
        <v>*</v>
      </c>
      <c r="E232" s="121" t="str">
        <f>IF(SP_SUL!H253="","*",SP_SUL!H253)</f>
        <v>*</v>
      </c>
      <c r="F232" s="137" t="str">
        <f>IF(SP_SUL!M253="","*",SP_SUL!M253)</f>
        <v>-</v>
      </c>
      <c r="G232" s="121" t="str">
        <f>IF(SP_SUL!I253="","*",SP_SUL!I253)</f>
        <v>*</v>
      </c>
      <c r="H232" s="121" t="str">
        <f>IF(SP_SUL!AB253="","*",SP_SUL!AB253)</f>
        <v>*</v>
      </c>
      <c r="I232" s="121" t="str">
        <f>IF(SP_SUL!AC253="","*",SP_SUL!AC253)</f>
        <v>*</v>
      </c>
      <c r="J232" s="122" t="str">
        <f>IF(SP_SUL!AA253="","*",SP_SUL!AA253)</f>
        <v>*</v>
      </c>
      <c r="K232" s="134" t="str">
        <f>IF(SP_SUL!AD253="","*",SP_SUL!AD253)</f>
        <v>*</v>
      </c>
    </row>
    <row r="233" spans="2:11" s="123" customFormat="1" hidden="1">
      <c r="B233" s="120" t="str">
        <f>IF(SP_SUL!Y254="","*",SP_SUL!Y254)</f>
        <v>*</v>
      </c>
      <c r="C233" s="121" t="str">
        <f>IF(SP_SUL!B254="","*",SP_SUL!B254)</f>
        <v>*</v>
      </c>
      <c r="D233" s="121" t="str">
        <f>IF(SP_SUL!D254="","*",SP_SUL!D254)</f>
        <v>*</v>
      </c>
      <c r="E233" s="121" t="str">
        <f>IF(SP_SUL!H254="","*",SP_SUL!H254)</f>
        <v>*</v>
      </c>
      <c r="F233" s="137" t="str">
        <f>IF(SP_SUL!M254="","*",SP_SUL!M254)</f>
        <v>-</v>
      </c>
      <c r="G233" s="121" t="str">
        <f>IF(SP_SUL!I254="","*",SP_SUL!I254)</f>
        <v>*</v>
      </c>
      <c r="H233" s="121" t="str">
        <f>IF(SP_SUL!AB254="","*",SP_SUL!AB254)</f>
        <v>*</v>
      </c>
      <c r="I233" s="121" t="str">
        <f>IF(SP_SUL!AC254="","*",SP_SUL!AC254)</f>
        <v>*</v>
      </c>
      <c r="J233" s="122" t="str">
        <f>IF(SP_SUL!AA254="","*",SP_SUL!AA254)</f>
        <v>*</v>
      </c>
      <c r="K233" s="134" t="str">
        <f>IF(SP_SUL!AD254="","*",SP_SUL!AD254)</f>
        <v>*</v>
      </c>
    </row>
    <row r="234" spans="2:11" s="123" customFormat="1" hidden="1">
      <c r="B234" s="120" t="str">
        <f>IF(SP_SUL!Y255="","*",SP_SUL!Y255)</f>
        <v>*</v>
      </c>
      <c r="C234" s="121" t="str">
        <f>IF(SP_SUL!B255="","*",SP_SUL!B255)</f>
        <v>*</v>
      </c>
      <c r="D234" s="121" t="str">
        <f>IF(SP_SUL!D255="","*",SP_SUL!D255)</f>
        <v>*</v>
      </c>
      <c r="E234" s="121" t="str">
        <f>IF(SP_SUL!H255="","*",SP_SUL!H255)</f>
        <v>*</v>
      </c>
      <c r="F234" s="137" t="str">
        <f>IF(SP_SUL!M255="","*",SP_SUL!M255)</f>
        <v>-</v>
      </c>
      <c r="G234" s="121" t="str">
        <f>IF(SP_SUL!I255="","*",SP_SUL!I255)</f>
        <v>*</v>
      </c>
      <c r="H234" s="121" t="str">
        <f>IF(SP_SUL!AB255="","*",SP_SUL!AB255)</f>
        <v>*</v>
      </c>
      <c r="I234" s="121" t="str">
        <f>IF(SP_SUL!AC255="","*",SP_SUL!AC255)</f>
        <v>*</v>
      </c>
      <c r="J234" s="122" t="str">
        <f>IF(SP_SUL!AA255="","*",SP_SUL!AA255)</f>
        <v>*</v>
      </c>
      <c r="K234" s="134" t="str">
        <f>IF(SP_SUL!AD255="","*",SP_SUL!AD255)</f>
        <v>*</v>
      </c>
    </row>
    <row r="235" spans="2:11" s="123" customFormat="1" hidden="1">
      <c r="B235" s="120" t="str">
        <f>IF(SP_SUL!Y256="","*",SP_SUL!Y256)</f>
        <v>*</v>
      </c>
      <c r="C235" s="121" t="str">
        <f>IF(SP_SUL!B256="","*",SP_SUL!B256)</f>
        <v>*</v>
      </c>
      <c r="D235" s="121" t="str">
        <f>IF(SP_SUL!D256="","*",SP_SUL!D256)</f>
        <v>*</v>
      </c>
      <c r="E235" s="121" t="str">
        <f>IF(SP_SUL!H256="","*",SP_SUL!H256)</f>
        <v>*</v>
      </c>
      <c r="F235" s="137" t="str">
        <f>IF(SP_SUL!M256="","*",SP_SUL!M256)</f>
        <v>-</v>
      </c>
      <c r="G235" s="121" t="str">
        <f>IF(SP_SUL!I256="","*",SP_SUL!I256)</f>
        <v>*</v>
      </c>
      <c r="H235" s="121" t="str">
        <f>IF(SP_SUL!AB256="","*",SP_SUL!AB256)</f>
        <v>*</v>
      </c>
      <c r="I235" s="121" t="str">
        <f>IF(SP_SUL!AC256="","*",SP_SUL!AC256)</f>
        <v>*</v>
      </c>
      <c r="J235" s="122" t="str">
        <f>IF(SP_SUL!AA256="","*",SP_SUL!AA256)</f>
        <v>*</v>
      </c>
      <c r="K235" s="134" t="str">
        <f>IF(SP_SUL!AD256="","*",SP_SUL!AD256)</f>
        <v>*</v>
      </c>
    </row>
    <row r="236" spans="2:11" s="123" customFormat="1" hidden="1">
      <c r="B236" s="120" t="str">
        <f>IF(SP_SUL!Y257="","*",SP_SUL!Y257)</f>
        <v>*</v>
      </c>
      <c r="C236" s="121" t="str">
        <f>IF(SP_SUL!B257="","*",SP_SUL!B257)</f>
        <v>*</v>
      </c>
      <c r="D236" s="121" t="str">
        <f>IF(SP_SUL!D257="","*",SP_SUL!D257)</f>
        <v>*</v>
      </c>
      <c r="E236" s="121" t="str">
        <f>IF(SP_SUL!H257="","*",SP_SUL!H257)</f>
        <v>*</v>
      </c>
      <c r="F236" s="137" t="str">
        <f>IF(SP_SUL!M257="","*",SP_SUL!M257)</f>
        <v>-</v>
      </c>
      <c r="G236" s="121" t="str">
        <f>IF(SP_SUL!I257="","*",SP_SUL!I257)</f>
        <v>*</v>
      </c>
      <c r="H236" s="121" t="str">
        <f>IF(SP_SUL!AB257="","*",SP_SUL!AB257)</f>
        <v>*</v>
      </c>
      <c r="I236" s="121" t="str">
        <f>IF(SP_SUL!AC257="","*",SP_SUL!AC257)</f>
        <v>*</v>
      </c>
      <c r="J236" s="122" t="str">
        <f>IF(SP_SUL!AA257="","*",SP_SUL!AA257)</f>
        <v>*</v>
      </c>
      <c r="K236" s="134" t="str">
        <f>IF(SP_SUL!AD257="","*",SP_SUL!AD257)</f>
        <v>*</v>
      </c>
    </row>
    <row r="237" spans="2:11" s="123" customFormat="1" hidden="1">
      <c r="B237" s="120" t="str">
        <f>IF(SP_SUL!Y258="","*",SP_SUL!Y258)</f>
        <v>*</v>
      </c>
      <c r="C237" s="121" t="str">
        <f>IF(SP_SUL!B258="","*",SP_SUL!B258)</f>
        <v>*</v>
      </c>
      <c r="D237" s="121" t="str">
        <f>IF(SP_SUL!D258="","*",SP_SUL!D258)</f>
        <v>*</v>
      </c>
      <c r="E237" s="121" t="str">
        <f>IF(SP_SUL!H258="","*",SP_SUL!H258)</f>
        <v>*</v>
      </c>
      <c r="F237" s="137" t="str">
        <f>IF(SP_SUL!M258="","*",SP_SUL!M258)</f>
        <v>-</v>
      </c>
      <c r="G237" s="121" t="str">
        <f>IF(SP_SUL!I258="","*",SP_SUL!I258)</f>
        <v>*</v>
      </c>
      <c r="H237" s="121" t="str">
        <f>IF(SP_SUL!AB258="","*",SP_SUL!AB258)</f>
        <v>*</v>
      </c>
      <c r="I237" s="121" t="str">
        <f>IF(SP_SUL!AC258="","*",SP_SUL!AC258)</f>
        <v>*</v>
      </c>
      <c r="J237" s="122" t="str">
        <f>IF(SP_SUL!AA258="","*",SP_SUL!AA258)</f>
        <v>*</v>
      </c>
      <c r="K237" s="134" t="str">
        <f>IF(SP_SUL!AD258="","*",SP_SUL!AD258)</f>
        <v>*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*</v>
      </c>
      <c r="C240" s="121" t="str">
        <f>IF(SP_SUL!B261="","*",SP_SUL!B261)</f>
        <v>*</v>
      </c>
      <c r="D240" s="121" t="str">
        <f>IF(SP_SUL!D261="","*",SP_SUL!D261)</f>
        <v>*</v>
      </c>
      <c r="E240" s="121" t="str">
        <f>IF(SP_SUL!H261="","*",SP_SUL!H261)</f>
        <v>*</v>
      </c>
      <c r="F240" s="137" t="str">
        <f>IF(SP_SUL!M261="","*",SP_SUL!M261)</f>
        <v>-</v>
      </c>
      <c r="G240" s="121" t="str">
        <f>IF(SP_SUL!I261="","*",SP_SUL!I261)</f>
        <v>*</v>
      </c>
      <c r="H240" s="121" t="str">
        <f>IF(SP_SUL!AB261="","*",SP_SUL!AB261)</f>
        <v>*</v>
      </c>
      <c r="I240" s="121" t="str">
        <f>IF(SP_SUL!AC261="","*",SP_SUL!AC261)</f>
        <v>*</v>
      </c>
      <c r="J240" s="122" t="str">
        <f>IF(SP_SUL!AA261="","*",SP_SUL!AA261)</f>
        <v>*</v>
      </c>
      <c r="K240" s="134" t="str">
        <f>IF(SP_SUL!AD261="","*",SP_SUL!AD261)</f>
        <v>*</v>
      </c>
    </row>
    <row r="241" spans="2:11" s="123" customFormat="1" hidden="1">
      <c r="B241" s="120" t="str">
        <f>IF(SP_SUL!Y262="","*",SP_SUL!Y262)</f>
        <v>*</v>
      </c>
      <c r="C241" s="121" t="str">
        <f>IF(SP_SUL!B262="","*",SP_SUL!B262)</f>
        <v>*</v>
      </c>
      <c r="D241" s="121" t="str">
        <f>IF(SP_SUL!D262="","*",SP_SUL!D262)</f>
        <v>*</v>
      </c>
      <c r="E241" s="121" t="str">
        <f>IF(SP_SUL!H262="","*",SP_SUL!H262)</f>
        <v>*</v>
      </c>
      <c r="F241" s="137" t="str">
        <f>IF(SP_SUL!M262="","*",SP_SUL!M262)</f>
        <v>-</v>
      </c>
      <c r="G241" s="121" t="str">
        <f>IF(SP_SUL!I262="","*",SP_SUL!I262)</f>
        <v>*</v>
      </c>
      <c r="H241" s="121" t="str">
        <f>IF(SP_SUL!AB262="","*",SP_SUL!AB262)</f>
        <v>*</v>
      </c>
      <c r="I241" s="121" t="str">
        <f>IF(SP_SUL!AC262="","*",SP_SUL!AC262)</f>
        <v>*</v>
      </c>
      <c r="J241" s="122" t="str">
        <f>IF(SP_SUL!AA262="","*",SP_SUL!AA262)</f>
        <v>*</v>
      </c>
      <c r="K241" s="134" t="str">
        <f>IF(SP_SUL!AD262="","*",SP_SUL!AD262)</f>
        <v>*</v>
      </c>
    </row>
    <row r="242" spans="2:11" s="123" customFormat="1" hidden="1">
      <c r="B242" s="120" t="str">
        <f>IF(SP_SUL!Y263="","*",SP_SUL!Y263)</f>
        <v>*</v>
      </c>
      <c r="C242" s="121" t="str">
        <f>IF(SP_SUL!B263="","*",SP_SUL!B263)</f>
        <v>*</v>
      </c>
      <c r="D242" s="121" t="str">
        <f>IF(SP_SUL!D263="","*",SP_SUL!D263)</f>
        <v>*</v>
      </c>
      <c r="E242" s="121" t="str">
        <f>IF(SP_SUL!H263="","*",SP_SUL!H263)</f>
        <v>*</v>
      </c>
      <c r="F242" s="137" t="str">
        <f>IF(SP_SUL!M263="","*",SP_SUL!M263)</f>
        <v>-</v>
      </c>
      <c r="G242" s="121" t="str">
        <f>IF(SP_SUL!I263="","*",SP_SUL!I263)</f>
        <v>*</v>
      </c>
      <c r="H242" s="121" t="str">
        <f>IF(SP_SUL!AB263="","*",SP_SUL!AB263)</f>
        <v>*</v>
      </c>
      <c r="I242" s="121" t="str">
        <f>IF(SP_SUL!AC263="","*",SP_SUL!AC263)</f>
        <v>*</v>
      </c>
      <c r="J242" s="122" t="str">
        <f>IF(SP_SUL!AA263="","*",SP_SUL!AA263)</f>
        <v>*</v>
      </c>
      <c r="K242" s="134" t="str">
        <f>IF(SP_SUL!AD263="","*",SP_SUL!AD263)</f>
        <v>*</v>
      </c>
    </row>
    <row r="243" spans="2:11" s="123" customFormat="1" hidden="1">
      <c r="B243" s="120" t="str">
        <f>IF(SP_SUL!Y264="","*",SP_SUL!Y264)</f>
        <v>*</v>
      </c>
      <c r="C243" s="121" t="str">
        <f>IF(SP_SUL!B264="","*",SP_SUL!B264)</f>
        <v>*</v>
      </c>
      <c r="D243" s="121" t="str">
        <f>IF(SP_SUL!D264="","*",SP_SUL!D264)</f>
        <v>*</v>
      </c>
      <c r="E243" s="121" t="str">
        <f>IF(SP_SUL!H264="","*",SP_SUL!H264)</f>
        <v>*</v>
      </c>
      <c r="F243" s="137" t="str">
        <f>IF(SP_SUL!M264="","*",SP_SUL!M264)</f>
        <v>-</v>
      </c>
      <c r="G243" s="121" t="str">
        <f>IF(SP_SUL!I264="","*",SP_SUL!I264)</f>
        <v>*</v>
      </c>
      <c r="H243" s="121" t="str">
        <f>IF(SP_SUL!AB264="","*",SP_SUL!AB264)</f>
        <v>*</v>
      </c>
      <c r="I243" s="121" t="str">
        <f>IF(SP_SUL!AC264="","*",SP_SUL!AC264)</f>
        <v>*</v>
      </c>
      <c r="J243" s="122" t="str">
        <f>IF(SP_SUL!AA264="","*",SP_SUL!AA264)</f>
        <v>*</v>
      </c>
      <c r="K243" s="134" t="str">
        <f>IF(SP_SUL!AD264="","*",SP_SUL!AD264)</f>
        <v>*</v>
      </c>
    </row>
    <row r="244" spans="2:11" s="123" customFormat="1" hidden="1">
      <c r="B244" s="120" t="str">
        <f>IF(SP_SUL!Y265="","*",SP_SUL!Y265)</f>
        <v>*</v>
      </c>
      <c r="C244" s="121" t="str">
        <f>IF(SP_SUL!B265="","*",SP_SUL!B265)</f>
        <v>*</v>
      </c>
      <c r="D244" s="121" t="str">
        <f>IF(SP_SUL!D265="","*",SP_SUL!D265)</f>
        <v>*</v>
      </c>
      <c r="E244" s="121" t="str">
        <f>IF(SP_SUL!H265="","*",SP_SUL!H265)</f>
        <v>*</v>
      </c>
      <c r="F244" s="137" t="str">
        <f>IF(SP_SUL!M265="","*",SP_SUL!M265)</f>
        <v>-</v>
      </c>
      <c r="G244" s="121" t="str">
        <f>IF(SP_SUL!I265="","*",SP_SUL!I265)</f>
        <v>*</v>
      </c>
      <c r="H244" s="121" t="str">
        <f>IF(SP_SUL!AB265="","*",SP_SUL!AB265)</f>
        <v>*</v>
      </c>
      <c r="I244" s="121" t="str">
        <f>IF(SP_SUL!AC265="","*",SP_SUL!AC265)</f>
        <v>*</v>
      </c>
      <c r="J244" s="122" t="str">
        <f>IF(SP_SUL!AA265="","*",SP_SUL!AA265)</f>
        <v>*</v>
      </c>
      <c r="K244" s="134" t="str">
        <f>IF(SP_SUL!AD265="","*",SP_SUL!AD265)</f>
        <v>*</v>
      </c>
    </row>
    <row r="245" spans="2:11" s="123" customFormat="1" hidden="1">
      <c r="B245" s="120" t="str">
        <f>IF(SP_SUL!Y266="","*",SP_SUL!Y266)</f>
        <v>*</v>
      </c>
      <c r="C245" s="121" t="str">
        <f>IF(SP_SUL!B266="","*",SP_SUL!B266)</f>
        <v>*</v>
      </c>
      <c r="D245" s="121" t="str">
        <f>IF(SP_SUL!D266="","*",SP_SUL!D266)</f>
        <v>*</v>
      </c>
      <c r="E245" s="121" t="str">
        <f>IF(SP_SUL!H266="","*",SP_SUL!H266)</f>
        <v>*</v>
      </c>
      <c r="F245" s="137" t="str">
        <f>IF(SP_SUL!M266="","*",SP_SUL!M266)</f>
        <v>-</v>
      </c>
      <c r="G245" s="121" t="str">
        <f>IF(SP_SUL!I266="","*",SP_SUL!I266)</f>
        <v>*</v>
      </c>
      <c r="H245" s="121" t="str">
        <f>IF(SP_SUL!AB266="","*",SP_SUL!AB266)</f>
        <v>*</v>
      </c>
      <c r="I245" s="121" t="str">
        <f>IF(SP_SUL!AC266="","*",SP_SUL!AC266)</f>
        <v>*</v>
      </c>
      <c r="J245" s="122" t="str">
        <f>IF(SP_SUL!AA266="","*",SP_SUL!AA266)</f>
        <v>*</v>
      </c>
      <c r="K245" s="134" t="str">
        <f>IF(SP_SUL!AD266="","*",SP_SUL!AD266)</f>
        <v>*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*</v>
      </c>
      <c r="C247" s="121" t="str">
        <f>IF(SP_SUL!B268="","*",SP_SUL!B268)</f>
        <v>*</v>
      </c>
      <c r="D247" s="121" t="str">
        <f>IF(SP_SUL!D268="","*",SP_SUL!D268)</f>
        <v>*</v>
      </c>
      <c r="E247" s="121" t="str">
        <f>IF(SP_SUL!H268="","*",SP_SUL!H268)</f>
        <v>*</v>
      </c>
      <c r="F247" s="137" t="str">
        <f>IF(SP_SUL!M268="","*",SP_SUL!M268)</f>
        <v>-</v>
      </c>
      <c r="G247" s="121" t="str">
        <f>IF(SP_SUL!I268="","*",SP_SUL!I268)</f>
        <v>*</v>
      </c>
      <c r="H247" s="121" t="str">
        <f>IF(SP_SUL!AB268="","*",SP_SUL!AB268)</f>
        <v>*</v>
      </c>
      <c r="I247" s="121" t="str">
        <f>IF(SP_SUL!AC268="","*",SP_SUL!AC268)</f>
        <v>*</v>
      </c>
      <c r="J247" s="122" t="str">
        <f>IF(SP_SUL!AA268="","*",SP_SUL!AA268)</f>
        <v>*</v>
      </c>
      <c r="K247" s="134" t="str">
        <f>IF(SP_SUL!AD268="","*",SP_SUL!AD268)</f>
        <v>*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*</v>
      </c>
      <c r="E248" s="121" t="str">
        <f>IF(SP_SUL!H269="","*",SP_SUL!H269)</f>
        <v>*</v>
      </c>
      <c r="F248" s="137" t="str">
        <f>IF(SP_SUL!M269="","*",SP_SUL!M269)</f>
        <v>-</v>
      </c>
      <c r="G248" s="121" t="str">
        <f>IF(SP_SUL!I269="","*",SP_SUL!I269)</f>
        <v>*</v>
      </c>
      <c r="H248" s="121" t="str">
        <f>IF(SP_SUL!AB269="","*",SP_SUL!AB269)</f>
        <v>*</v>
      </c>
      <c r="I248" s="121" t="str">
        <f>IF(SP_SUL!AC269="","*",SP_SUL!AC269)</f>
        <v>*</v>
      </c>
      <c r="J248" s="122" t="str">
        <f>IF(SP_SUL!AA269="","*",SP_SUL!AA269)</f>
        <v>*</v>
      </c>
      <c r="K248" s="134" t="str">
        <f>IF(SP_SUL!AD269="","*",SP_SUL!AD269)</f>
        <v>*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*</v>
      </c>
      <c r="C250" s="121" t="str">
        <f>IF(SP_SUL!B271="","*",SP_SUL!B271)</f>
        <v>*</v>
      </c>
      <c r="D250" s="121" t="str">
        <f>IF(SP_SUL!D271="","*",SP_SUL!D271)</f>
        <v>*</v>
      </c>
      <c r="E250" s="121" t="str">
        <f>IF(SP_SUL!H271="","*",SP_SUL!H271)</f>
        <v>*</v>
      </c>
      <c r="F250" s="137" t="str">
        <f>IF(SP_SUL!M271="","*",SP_SUL!M271)</f>
        <v>-</v>
      </c>
      <c r="G250" s="121" t="str">
        <f>IF(SP_SUL!I271="","*",SP_SUL!I271)</f>
        <v>*</v>
      </c>
      <c r="H250" s="121" t="str">
        <f>IF(SP_SUL!AB271="","*",SP_SUL!AB271)</f>
        <v>*</v>
      </c>
      <c r="I250" s="121" t="str">
        <f>IF(SP_SUL!AC271="","*",SP_SUL!AC271)</f>
        <v>*</v>
      </c>
      <c r="J250" s="122" t="str">
        <f>IF(SP_SUL!AA271="","*",SP_SUL!AA271)</f>
        <v>*</v>
      </c>
      <c r="K250" s="134" t="str">
        <f>IF(SP_SUL!AD271="","*",SP_SUL!AD271)</f>
        <v>*</v>
      </c>
    </row>
    <row r="251" spans="2:11" s="123" customFormat="1" hidden="1">
      <c r="B251" s="120" t="str">
        <f>IF(SP_SUL!Y272="","*",SP_SUL!Y272)</f>
        <v>*</v>
      </c>
      <c r="C251" s="121" t="str">
        <f>IF(SP_SUL!B272="","*",SP_SUL!B272)</f>
        <v>*</v>
      </c>
      <c r="D251" s="121" t="str">
        <f>IF(SP_SUL!D272="","*",SP_SUL!D272)</f>
        <v>*</v>
      </c>
      <c r="E251" s="121" t="str">
        <f>IF(SP_SUL!H272="","*",SP_SUL!H272)</f>
        <v>*</v>
      </c>
      <c r="F251" s="137" t="str">
        <f>IF(SP_SUL!M272="","*",SP_SUL!M272)</f>
        <v>-</v>
      </c>
      <c r="G251" s="121" t="str">
        <f>IF(SP_SUL!I272="","*",SP_SUL!I272)</f>
        <v>*</v>
      </c>
      <c r="H251" s="121" t="str">
        <f>IF(SP_SUL!AB272="","*",SP_SUL!AB272)</f>
        <v>*</v>
      </c>
      <c r="I251" s="121" t="str">
        <f>IF(SP_SUL!AC272="","*",SP_SUL!AC272)</f>
        <v>*</v>
      </c>
      <c r="J251" s="122" t="str">
        <f>IF(SP_SUL!AA272="","*",SP_SUL!AA272)</f>
        <v>*</v>
      </c>
      <c r="K251" s="134" t="str">
        <f>IF(SP_SUL!AD272="","*",SP_SUL!AD272)</f>
        <v>*</v>
      </c>
    </row>
    <row r="252" spans="2:11" s="123" customFormat="1" hidden="1">
      <c r="B252" s="120" t="str">
        <f>IF(SP_SUL!Y273="","*",SP_SUL!Y273)</f>
        <v>*</v>
      </c>
      <c r="C252" s="121" t="str">
        <f>IF(SP_SUL!B273="","*",SP_SUL!B273)</f>
        <v>*</v>
      </c>
      <c r="D252" s="121" t="str">
        <f>IF(SP_SUL!D273="","*",SP_SUL!D273)</f>
        <v>*</v>
      </c>
      <c r="E252" s="121" t="str">
        <f>IF(SP_SUL!H273="","*",SP_SUL!H273)</f>
        <v>*</v>
      </c>
      <c r="F252" s="137" t="str">
        <f>IF(SP_SUL!M273="","*",SP_SUL!M273)</f>
        <v>-</v>
      </c>
      <c r="G252" s="121" t="str">
        <f>IF(SP_SUL!I273="","*",SP_SUL!I273)</f>
        <v>*</v>
      </c>
      <c r="H252" s="121" t="str">
        <f>IF(SP_SUL!AB273="","*",SP_SUL!AB273)</f>
        <v>*</v>
      </c>
      <c r="I252" s="121" t="str">
        <f>IF(SP_SUL!AC273="","*",SP_SUL!AC273)</f>
        <v>*</v>
      </c>
      <c r="J252" s="122" t="str">
        <f>IF(SP_SUL!AA273="","*",SP_SUL!AA273)</f>
        <v>*</v>
      </c>
      <c r="K252" s="134" t="str">
        <f>IF(SP_SUL!AD273="","*",SP_SUL!AD273)</f>
        <v>*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*</v>
      </c>
      <c r="E253" s="121" t="str">
        <f>IF(SP_SUL!H274="","*",SP_SUL!H274)</f>
        <v>*</v>
      </c>
      <c r="F253" s="137" t="str">
        <f>IF(SP_SUL!M274="","*",SP_SUL!M274)</f>
        <v>-</v>
      </c>
      <c r="G253" s="121" t="str">
        <f>IF(SP_SUL!I274="","*",SP_SUL!I274)</f>
        <v>*</v>
      </c>
      <c r="H253" s="121" t="str">
        <f>IF(SP_SUL!AB274="","*",SP_SUL!AB274)</f>
        <v>*</v>
      </c>
      <c r="I253" s="121" t="str">
        <f>IF(SP_SUL!AC274="","*",SP_SUL!AC274)</f>
        <v>*</v>
      </c>
      <c r="J253" s="122" t="str">
        <f>IF(SP_SUL!AA274="","*",SP_SUL!AA274)</f>
        <v>*</v>
      </c>
      <c r="K253" s="134" t="str">
        <f>IF(SP_SUL!AD274="","*",SP_SUL!AD274)</f>
        <v>*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*</v>
      </c>
      <c r="E254" s="121" t="str">
        <f>IF(SP_SUL!H275="","*",SP_SUL!H275)</f>
        <v>*</v>
      </c>
      <c r="F254" s="137" t="str">
        <f>IF(SP_SUL!M275="","*",SP_SUL!M275)</f>
        <v>-</v>
      </c>
      <c r="G254" s="121" t="str">
        <f>IF(SP_SUL!I275="","*",SP_SUL!I275)</f>
        <v>*</v>
      </c>
      <c r="H254" s="121" t="str">
        <f>IF(SP_SUL!AB275="","*",SP_SUL!AB275)</f>
        <v>*</v>
      </c>
      <c r="I254" s="121" t="str">
        <f>IF(SP_SUL!AC275="","*",SP_SUL!AC275)</f>
        <v>*</v>
      </c>
      <c r="J254" s="122" t="str">
        <f>IF(SP_SUL!AA275="","*",SP_SUL!AA275)</f>
        <v>*</v>
      </c>
      <c r="K254" s="134" t="str">
        <f>IF(SP_SUL!AD275="","*",SP_SUL!AD275)</f>
        <v>*</v>
      </c>
    </row>
    <row r="255" spans="2:11" s="123" customFormat="1" hidden="1">
      <c r="B255" s="120" t="str">
        <f>IF(SP_SUL!Y276="","*",SP_SUL!Y276)</f>
        <v>*</v>
      </c>
      <c r="C255" s="121" t="str">
        <f>IF(SP_SUL!B276="","*",SP_SUL!B276)</f>
        <v>*</v>
      </c>
      <c r="D255" s="121" t="str">
        <f>IF(SP_SUL!D276="","*",SP_SUL!D276)</f>
        <v>*</v>
      </c>
      <c r="E255" s="121" t="str">
        <f>IF(SP_SUL!H276="","*",SP_SUL!H276)</f>
        <v>*</v>
      </c>
      <c r="F255" s="137" t="str">
        <f>IF(SP_SUL!M276="","*",SP_SUL!M276)</f>
        <v>-</v>
      </c>
      <c r="G255" s="121" t="str">
        <f>IF(SP_SUL!I276="","*",SP_SUL!I276)</f>
        <v>*</v>
      </c>
      <c r="H255" s="121" t="str">
        <f>IF(SP_SUL!AB276="","*",SP_SUL!AB276)</f>
        <v>*</v>
      </c>
      <c r="I255" s="121" t="str">
        <f>IF(SP_SUL!AC276="","*",SP_SUL!AC276)</f>
        <v>*</v>
      </c>
      <c r="J255" s="122" t="str">
        <f>IF(SP_SUL!AA276="","*",SP_SUL!AA276)</f>
        <v>*</v>
      </c>
      <c r="K255" s="134" t="str">
        <f>IF(SP_SUL!AD276="","*",SP_SUL!AD276)</f>
        <v>*</v>
      </c>
    </row>
    <row r="256" spans="2:11" s="123" customFormat="1" hidden="1">
      <c r="B256" s="120" t="str">
        <f>IF(SP_SUL!Y277="","*",SP_SUL!Y277)</f>
        <v>*</v>
      </c>
      <c r="C256" s="121" t="str">
        <f>IF(SP_SUL!B277="","*",SP_SUL!B277)</f>
        <v>*</v>
      </c>
      <c r="D256" s="121" t="str">
        <f>IF(SP_SUL!D277="","*",SP_SUL!D277)</f>
        <v>*</v>
      </c>
      <c r="E256" s="121" t="str">
        <f>IF(SP_SUL!H277="","*",SP_SUL!H277)</f>
        <v>*</v>
      </c>
      <c r="F256" s="137" t="str">
        <f>IF(SP_SUL!M277="","*",SP_SUL!M277)</f>
        <v>-</v>
      </c>
      <c r="G256" s="121" t="str">
        <f>IF(SP_SUL!I277="","*",SP_SUL!I277)</f>
        <v>*</v>
      </c>
      <c r="H256" s="121" t="str">
        <f>IF(SP_SUL!AB277="","*",SP_SUL!AB277)</f>
        <v>*</v>
      </c>
      <c r="I256" s="121" t="str">
        <f>IF(SP_SUL!AC277="","*",SP_SUL!AC277)</f>
        <v>*</v>
      </c>
      <c r="J256" s="122" t="str">
        <f>IF(SP_SUL!AA277="","*",SP_SUL!AA277)</f>
        <v>*</v>
      </c>
      <c r="K256" s="134" t="str">
        <f>IF(SP_SUL!AD277="","*",SP_SUL!AD277)</f>
        <v>*</v>
      </c>
    </row>
    <row r="257" spans="2:11" s="123" customFormat="1" hidden="1">
      <c r="B257" s="120" t="str">
        <f>IF(SP_SUL!Y278="","*",SP_SUL!Y278)</f>
        <v>*</v>
      </c>
      <c r="C257" s="121" t="str">
        <f>IF(SP_SUL!B278="","*",SP_SUL!B278)</f>
        <v>*</v>
      </c>
      <c r="D257" s="121" t="str">
        <f>IF(SP_SUL!D278="","*",SP_SUL!D278)</f>
        <v>*</v>
      </c>
      <c r="E257" s="121" t="str">
        <f>IF(SP_SUL!H278="","*",SP_SUL!H278)</f>
        <v>*</v>
      </c>
      <c r="F257" s="137" t="str">
        <f>IF(SP_SUL!M278="","*",SP_SUL!M278)</f>
        <v>-</v>
      </c>
      <c r="G257" s="121" t="str">
        <f>IF(SP_SUL!I278="","*",SP_SUL!I278)</f>
        <v>*</v>
      </c>
      <c r="H257" s="121" t="str">
        <f>IF(SP_SUL!AB278="","*",SP_SUL!AB278)</f>
        <v>*</v>
      </c>
      <c r="I257" s="121" t="str">
        <f>IF(SP_SUL!AC278="","*",SP_SUL!AC278)</f>
        <v>*</v>
      </c>
      <c r="J257" s="122" t="str">
        <f>IF(SP_SUL!AA278="","*",SP_SUL!AA278)</f>
        <v>*</v>
      </c>
      <c r="K257" s="134" t="str">
        <f>IF(SP_SUL!AD278="","*",SP_SUL!AD278)</f>
        <v>*</v>
      </c>
    </row>
    <row r="258" spans="2:11" s="123" customFormat="1" hidden="1">
      <c r="B258" s="120" t="str">
        <f>IF(SP_SUL!Y279="","*",SP_SUL!Y279)</f>
        <v>*</v>
      </c>
      <c r="C258" s="121" t="str">
        <f>IF(SP_SUL!B279="","*",SP_SUL!B279)</f>
        <v>*</v>
      </c>
      <c r="D258" s="121" t="str">
        <f>IF(SP_SUL!D279="","*",SP_SUL!D279)</f>
        <v>*</v>
      </c>
      <c r="E258" s="121" t="str">
        <f>IF(SP_SUL!H279="","*",SP_SUL!H279)</f>
        <v>*</v>
      </c>
      <c r="F258" s="137" t="str">
        <f>IF(SP_SUL!M279="","*",SP_SUL!M279)</f>
        <v>-</v>
      </c>
      <c r="G258" s="121" t="str">
        <f>IF(SP_SUL!I279="","*",SP_SUL!I279)</f>
        <v>*</v>
      </c>
      <c r="H258" s="121" t="str">
        <f>IF(SP_SUL!AB279="","*",SP_SUL!AB279)</f>
        <v>*</v>
      </c>
      <c r="I258" s="121" t="str">
        <f>IF(SP_SUL!AC279="","*",SP_SUL!AC279)</f>
        <v>*</v>
      </c>
      <c r="J258" s="122" t="str">
        <f>IF(SP_SUL!AA279="","*",SP_SUL!AA279)</f>
        <v>*</v>
      </c>
      <c r="K258" s="134" t="str">
        <f>IF(SP_SUL!AD279="","*",SP_SUL!AD279)</f>
        <v>*</v>
      </c>
    </row>
    <row r="259" spans="2:11" s="123" customFormat="1" hidden="1">
      <c r="B259" s="120" t="str">
        <f>IF(SP_SUL!Y280="","*",SP_SUL!Y280)</f>
        <v>*</v>
      </c>
      <c r="C259" s="121" t="str">
        <f>IF(SP_SUL!B280="","*",SP_SUL!B280)</f>
        <v>*</v>
      </c>
      <c r="D259" s="121" t="str">
        <f>IF(SP_SUL!D280="","*",SP_SUL!D280)</f>
        <v>*</v>
      </c>
      <c r="E259" s="121" t="str">
        <f>IF(SP_SUL!H280="","*",SP_SUL!H280)</f>
        <v>*</v>
      </c>
      <c r="F259" s="137" t="str">
        <f>IF(SP_SUL!M280="","*",SP_SUL!M280)</f>
        <v>-</v>
      </c>
      <c r="G259" s="121" t="str">
        <f>IF(SP_SUL!I280="","*",SP_SUL!I280)</f>
        <v>*</v>
      </c>
      <c r="H259" s="121" t="str">
        <f>IF(SP_SUL!AB280="","*",SP_SUL!AB280)</f>
        <v>*</v>
      </c>
      <c r="I259" s="121" t="str">
        <f>IF(SP_SUL!AC280="","*",SP_SUL!AC280)</f>
        <v>*</v>
      </c>
      <c r="J259" s="122" t="str">
        <f>IF(SP_SUL!AA280="","*",SP_SUL!AA280)</f>
        <v>*</v>
      </c>
      <c r="K259" s="134" t="str">
        <f>IF(SP_SUL!AD280="","*",SP_SUL!AD280)</f>
        <v>*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0" dateTimeGrouping="day"/>
      </filters>
    </filterColumn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2025-12-10T13:53:38Z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