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43" documentId="8_{B6337239-1A00-434D-AAD0-422EA1FEB5AE}" xr6:coauthVersionLast="47" xr6:coauthVersionMax="47" xr10:uidLastSave="{C90F83BA-B238-4B76-9AB4-6F78DEFDE9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7" i="1" l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<sst xmlns="http://schemas.openxmlformats.org/spreadsheetml/2006/main" count="9360" uniqueCount="1905">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</sst>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R21" activePane="bottomRight" state="frozen"/>
      <selection pane="bottomRight" activeCell="X60" sqref="X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ERRO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/>
      <c r="BN308" s="14"/>
      <c r="BO308" s="165"/>
      <c r="BP308" s="16"/>
      <c r="BQ308" s="12" t="e">
        <f>IF(AND(BR308&lt;1,BS308&lt;1),"Produção e Intervalo",IF(BR308&lt;1,"Intervalo",IF(BS308&lt;1,"Produção","Aderente")))</f>
        <v>#VALUE!</v>
      </c>
      <c r="BR308" s="18" t="e">
        <f>IF(OR(B308="",F308=""),"*",AY308/P308)</f>
        <v>#VALUE!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0.66388888888888886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8.3333333333333259E-2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</v>
      </c>
      <c r="BR311" s="18">
        <f>IF(OR(B311="",F311=""),"*",AY311/P311)</f>
        <v>1.3333333333333321</v>
      </c>
      <c r="BS311" s="18">
        <f>IF(OR(B311="",F311=""),"*",BA311/Q311)</f>
        <v>0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1836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1837</v>
      </c>
      <c r="BK314" s="16" t="s">
        <v>1838</v>
      </c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1841</v>
      </c>
      <c r="BK316" s="16" t="s">
        <v>1842</v>
      </c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1843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1844</v>
      </c>
      <c r="BK317" s="16" t="s">
        <v>1845</v>
      </c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1846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1847</v>
      </c>
      <c r="BK318" s="16" t="s">
        <v>1848</v>
      </c>
      <c r="BL318" s="15"/>
      <c r="BM318" s="14" t="s">
        <v>989</v>
      </c>
      <c r="BN318" s="14" t="s">
        <v>989</v>
      </c>
      <c r="BO318" s="165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1849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1850</v>
      </c>
      <c r="J323" s="215">
        <v>78</v>
      </c>
      <c r="K323" s="215">
        <v>190</v>
      </c>
      <c r="L323" s="83" t="s">
        <v>608</v>
      </c>
      <c r="M323" s="202" t="s">
        <v>1851</v>
      </c>
      <c r="N323" s="202" t="s">
        <v>1852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1853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1854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1855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1856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1849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1854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1855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1856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1857</v>
      </c>
      <c r="D5" s="386"/>
      <c r="E5" s="386"/>
      <c r="F5" s="386"/>
      <c r="G5" s="386"/>
      <c r="H5" s="386"/>
      <c r="I5" s="386"/>
      <c r="J5" s="387"/>
      <c r="K5" s="388" t="s">
        <v>1858</v>
      </c>
      <c r="L5" s="389"/>
      <c r="M5" s="389"/>
      <c r="N5" s="389"/>
      <c r="O5" s="390" t="s">
        <v>1859</v>
      </c>
      <c r="P5" s="391"/>
      <c r="Q5" s="392"/>
    </row>
    <row r="6" spans="1:17" s="93" customFormat="1" ht="15.75" customHeight="1">
      <c r="A6" s="87" t="s">
        <v>1860</v>
      </c>
      <c r="B6" s="94" t="s">
        <v>1861</v>
      </c>
      <c r="C6" s="95" t="s">
        <v>1171</v>
      </c>
      <c r="D6" s="96" t="s">
        <v>1172</v>
      </c>
      <c r="E6" s="95" t="s">
        <v>1862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1863</v>
      </c>
      <c r="M6" s="139" t="s">
        <v>627</v>
      </c>
      <c r="N6" s="140" t="s">
        <v>1166</v>
      </c>
      <c r="O6" s="244" t="s">
        <v>1209</v>
      </c>
      <c r="P6" s="157"/>
      <c r="Q6" s="192" t="s">
        <v>1864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1865</v>
      </c>
      <c r="W1" s="398"/>
      <c r="X1" s="398"/>
      <c r="Y1" s="104"/>
    </row>
    <row r="2" spans="1:25" s="100" customFormat="1" ht="11.25" customHeight="1">
      <c r="A2" s="105" t="s">
        <v>1866</v>
      </c>
      <c r="B2" s="105" t="s">
        <v>1861</v>
      </c>
      <c r="C2" s="105" t="s">
        <v>603</v>
      </c>
      <c r="D2" s="106" t="s">
        <v>1171</v>
      </c>
      <c r="E2" s="106" t="s">
        <v>1172</v>
      </c>
      <c r="F2" s="106" t="s">
        <v>1860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1867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1868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1869</v>
      </c>
      <c r="C2" s="95" t="s">
        <v>1157</v>
      </c>
      <c r="D2" s="95" t="s">
        <v>596</v>
      </c>
      <c r="E2" s="95" t="s">
        <v>1870</v>
      </c>
      <c r="F2" s="95" t="s">
        <v>1871</v>
      </c>
      <c r="G2" s="95" t="s">
        <v>1872</v>
      </c>
      <c r="H2" s="95" t="s">
        <v>1873</v>
      </c>
      <c r="I2" s="95" t="s">
        <v>1874</v>
      </c>
      <c r="J2" s="95" t="s">
        <v>1875</v>
      </c>
      <c r="K2" s="131" t="s">
        <v>1876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1878</v>
      </c>
      <c r="C4" s="318" t="s">
        <v>1879</v>
      </c>
      <c r="D4" s="318" t="s">
        <v>1880</v>
      </c>
      <c r="E4" s="318" t="s">
        <v>1881</v>
      </c>
      <c r="F4" s="318" t="s">
        <v>6</v>
      </c>
      <c r="G4" s="318" t="s">
        <v>1882</v>
      </c>
      <c r="H4" s="191"/>
    </row>
    <row r="5" spans="1:8">
      <c r="A5" s="191"/>
      <c r="B5" s="319" t="s">
        <v>1883</v>
      </c>
      <c r="C5" s="319">
        <v>309525</v>
      </c>
      <c r="D5" s="319" t="s">
        <v>1884</v>
      </c>
      <c r="E5" s="319" t="s">
        <v>844</v>
      </c>
      <c r="F5" s="319" t="s">
        <v>1885</v>
      </c>
      <c r="G5" s="320">
        <v>46296</v>
      </c>
      <c r="H5" s="191"/>
    </row>
    <row r="6" spans="1:8">
      <c r="A6" s="191"/>
      <c r="B6" s="319" t="s">
        <v>1886</v>
      </c>
      <c r="C6" s="319">
        <v>256875</v>
      </c>
      <c r="D6" s="319" t="s">
        <v>1887</v>
      </c>
      <c r="E6" s="319" t="s">
        <v>844</v>
      </c>
      <c r="F6" s="319" t="s">
        <v>1885</v>
      </c>
      <c r="G6" s="320">
        <v>46296</v>
      </c>
      <c r="H6" s="191"/>
    </row>
    <row r="7" spans="1:8">
      <c r="A7" s="191"/>
      <c r="B7" s="319" t="s">
        <v>1888</v>
      </c>
      <c r="C7" s="319">
        <v>257278</v>
      </c>
      <c r="D7" s="319" t="s">
        <v>1889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1890</v>
      </c>
      <c r="C8" s="319">
        <v>261794</v>
      </c>
      <c r="D8" s="319" t="s">
        <v>1891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1892</v>
      </c>
      <c r="C9" s="319">
        <v>257033</v>
      </c>
      <c r="D9" s="319" t="s">
        <v>1893</v>
      </c>
      <c r="E9" s="319" t="s">
        <v>835</v>
      </c>
      <c r="F9" s="319" t="s">
        <v>192</v>
      </c>
      <c r="G9" s="319" t="s">
        <v>1894</v>
      </c>
      <c r="H9" s="191"/>
    </row>
    <row r="10" spans="1:8">
      <c r="A10" s="191"/>
      <c r="B10" s="319" t="s">
        <v>1895</v>
      </c>
      <c r="C10" s="319">
        <v>396578</v>
      </c>
      <c r="D10" s="319" t="s">
        <v>1896</v>
      </c>
      <c r="E10" s="319" t="s">
        <v>835</v>
      </c>
      <c r="F10" s="319" t="s">
        <v>192</v>
      </c>
      <c r="G10" s="319" t="s">
        <v>1894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1898</v>
      </c>
      <c r="E3" s="315" t="s">
        <v>1899</v>
      </c>
      <c r="F3" s="315" t="s">
        <v>1900</v>
      </c>
      <c r="G3" s="315" t="s">
        <v>1901</v>
      </c>
      <c r="H3" s="315" t="s">
        <v>1902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2025-12-24T17:46:03Z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