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137" documentId="120_S{118792C3-22EF-5104-A093-F22BFE3913F3}" xr6:coauthVersionLast="47" xr6:coauthVersionMax="47" xr10:uidLastSave="{49996613-ED3D-4CB9-BE7C-11972FBCA125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28" i="1" l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AP20" i="1"/>
  <c r="BD20" i="1" s="1" a="1"/>
  <c r="BD20" i="1" s="1"/>
  <c r="AQ20" i="1"/>
  <c r="BB20" i="1"/>
  <c r="BC20" i="1" a="1"/>
  <c r="BC20" i="1" s="1"/>
  <c r="BE20" i="1" a="1"/>
  <c r="BE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D21" i="1" a="1"/>
  <c r="BD21" i="1" s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E34" i="1" a="1"/>
  <c r="BE34" i="1" s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D23" i="1" a="1"/>
  <c r="BD23" i="1" s="1"/>
  <c r="BR23" i="1"/>
  <c r="BS23" i="1"/>
  <c r="BT22" i="1"/>
  <c r="A24" i="1"/>
  <c r="C24" i="1"/>
  <c r="G24" i="1"/>
  <c r="R24" i="1"/>
  <c r="S24" i="1" a="1"/>
  <c r="S24" i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AP25" i="1"/>
  <c r="BD25" i="1" s="1" a="1"/>
  <c r="BD25" i="1" s="1"/>
  <c r="AQ25" i="1"/>
  <c r="BB25" i="1"/>
  <c r="BC25" i="1" a="1"/>
  <c r="BC25" i="1" s="1"/>
  <c r="BE25" i="1" a="1"/>
  <c r="BE25" i="1" s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BD27" i="1" s="1" a="1"/>
  <c r="BD27" i="1" s="1"/>
  <c r="AQ27" i="1"/>
  <c r="BB27" i="1"/>
  <c r="BC27" i="1" a="1"/>
  <c r="BC27" i="1" s="1"/>
  <c r="BR27" i="1"/>
  <c r="BS27" i="1"/>
  <c r="BT26" i="1"/>
  <c r="A28" i="1"/>
  <c r="C28" i="1"/>
  <c r="G28" i="1"/>
  <c r="R28" i="1"/>
  <c r="S28" i="1" a="1"/>
  <c r="S28" i="1"/>
  <c r="T28" i="1" a="1"/>
  <c r="T28" i="1" s="1"/>
  <c r="U28" i="1" a="1"/>
  <c r="U28" i="1"/>
  <c r="AI28" i="1"/>
  <c r="AJ28" i="1"/>
  <c r="AK28" i="1"/>
  <c r="AL28" i="1"/>
  <c r="AM28" i="1"/>
  <c r="AN28" i="1"/>
  <c r="AO28" i="1"/>
  <c r="AP28" i="1"/>
  <c r="BD28" i="1" s="1" a="1"/>
  <c r="BD28" i="1" s="1"/>
  <c r="AQ28" i="1"/>
  <c r="BB28" i="1"/>
  <c r="BC28" i="1" a="1"/>
  <c r="BC28" i="1" s="1"/>
  <c r="BE28" i="1" a="1"/>
  <c r="BE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 s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793" i="1" l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<sst xmlns="http://schemas.openxmlformats.org/spreadsheetml/2006/main" count="7154" uniqueCount="1519">
  <si>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</si>
  <si>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</si>
  <si>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</si>
  <si>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</si>
  <si>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</si>
  <si>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</si>
  <si>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</si>
  <si>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</si>
  <si>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</si>
  <si>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</si>
  <si>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</si>
  <si>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</si>
  <si>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</si>
  <si>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</si>
  <si>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</si>
  <si>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</si>
  <si>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</si>
  <si>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</si>
  <si>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</si>
  <si>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</si>
  <si>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</si>
  <si>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</si>
  <si>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</si>
  <si>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</si>
  <si>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</si>
  <si>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</si>
  <si>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</si>
  <si>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</si>
  <si>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</si>
  <si>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</si>
  <si>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</si>
  <si>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</si>
  <si>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</si>
  <si>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</si>
  <si>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</si>
  <si>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</si>
  <si>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</si>
  <si>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</si>
  <si>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</si>
  <si>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</si>
  <si>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</si>
  <si>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</si>
  <si>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</si>
  <si>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</si>
  <si>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</si>
  <si>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</si>
  <si>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</si>
  <si>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</si>
  <si>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</si>
  <si>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</si>
  <si>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</si>
  <si>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</si>
  <si>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</si>
  <si>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</si>
  <si>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</si>
  <si>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</si>
  <si>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</si>
  <si>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</si>
  <si>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</si>
  <si>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</si>
  <si>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</si>
  <si>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</si>
  <si>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</si>
  <si>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</si>
  <si>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</si>
  <si>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</si>
  <si>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</si>
  <si>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</si>
  <si>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</si>
  <si>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</si>
  <si>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</si>
  <si>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</si>
  <si>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</si>
  <si>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</si>
  <si>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</si>
  <si>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</si>
  <si>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</si>
  <si>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</si>
  <si>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</si>
  <si>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</si>
  <si>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</si>
  <si>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</si>
  <si>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</si>
  <si>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</si>
  <si>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</si>
  <si>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</si>
  <si>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</si>
  <si>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</si>
  <si>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</si>
  <si>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</si>
  <si>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</si>
  <si>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</si>
  <si>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</si>
  <si>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</si>
  <si>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</si>
  <si>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</si>
  <si>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</si>
  <si>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</si>
  <si>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</si>
  <si>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</si>
  <si>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</si>
  <si>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</si>
  <si>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</si>
  <si>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</si>
  <si>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</si>
  <si>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</si>
  <si>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</si>
  <si>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</si>
  <si>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</si>
  <si>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</si>
  <si>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</si>
  <si>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</si>
  <si>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</si>
  <si>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</si>
  <si>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</si>
  <si>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</si>
  <si>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</si>
  <si>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</si>
  <si>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</si>
  <si>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</si>
  <si>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</si>
  <si>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</si>
  <si>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</si>
  <si>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</si>
  <si>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</si>
  <si>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</si>
  <si>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</si>
  <si>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</si>
  <si>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</si>
  <si>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</si>
  <si>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</si>
  <si>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</si>
  <si>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</si>
  <si>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</si>
  <si>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</si>
  <si>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</si>
  <si>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</si>
  <si>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</si>
  <si>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</si>
  <si>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</si>
  <si>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</si>
  <si>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</si>
  <si>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</si>
  <si>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</si>
  <si>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</si>
  <si>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</si>
  <si>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</si>
  <si>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</si>
  <si>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</si>
  <si>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</si>
  <si>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</si>
  <si>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</si>
  <si>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</si>
  <si>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</si>
  <si>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</si>
  <si>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</si>
  <si>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</si>
  <si>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</si>
  <si>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</si>
  <si>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</si>
  <si>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</si>
  <si>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</si>
  <si>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</si>
  <si>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</si>
  <si>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</si>
  <si>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</si>
  <si>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</si>
  <si>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</si>
  <si>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</si>
  <si>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</si>
  <si>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</si>
  <si>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</si>
  <si>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</si>
  <si>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</si>
  <si>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</si>
  <si>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</si>
  <si>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</si>
  <si>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</si>
  <si>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</si>
  <si>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</si>
  <si>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</si>
  <si>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</si>
  <si>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</si>
  <si>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</si>
  <si>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</si>
  <si>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</si>
  <si>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</si>
  <si>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</si>
  <si>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</si>
  <si>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</si>
  <si>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</si>
  <si>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</si>
  <si>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</si>
  <si>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</si>
  <si>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</si>
  <si>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</si>
  <si>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</si>
  <si>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</si>
  <si>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</si>
  <si>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</si>
  <si>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</si>
  <si>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</si>
  <si>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</si>
  <si>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</si>
  <si>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</si>
  <si>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</si>
  <si>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</si>
  <si>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</si>
  <si>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</si>
  <si>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</si>
  <si>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</si>
  <si>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</si>
  <si>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</si>
  <si>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</si>
  <si>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</si>
  <si>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</si>
  <si>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</si>
  <si>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</si>
  <si>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</si>
  <si>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</si>
  <si>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</si>
  <si>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</si>
  <si>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</si>
  <si>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</si>
  <si>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</si>
  <si>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</si>
  <si>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</si>
  <si>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</si>
  <si>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</si>
  <si>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</si>
  <si>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</si>
  <si>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</si>
  <si>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</si>
  <si>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</si>
  <si>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</si>
  <si>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</si>
  <si>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</si>
  <si>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</si>
  <si>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</si>
  <si>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</si>
  <si>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</si>
  <si>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</si>
  <si>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</si>
  <si>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</si>
  <si>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</si>
  <si>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</si>
  <si>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</si>
  <si>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</si>
  <si>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</si>
  <si>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</si>
  <si>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</si>
  <si>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</si>
  <si>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</si>
  <si>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</si>
  <si>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</si>
  <si>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</si>
  <si>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</si>
  <si>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</si>
  <si>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</si>
  <si>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</si>
  <si>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</si>
  <si>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</si>
  <si>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</si>
  <si>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</si>
  <si>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</si>
  <si>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</si>
  <si>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</si>
  <si>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</si>
  <si>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</si>
  <si>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</si>
  <si>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</si>
  <si>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</si>
  <si>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</si>
  <si>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</si>
  <si>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</si>
  <si>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</si>
  <si>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</si>
  <si>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</si>
  <si>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</si>
  <si>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</si>
  <si>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</si>
  <si>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</si>
  <si>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</si>
  <si>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</si>
  <si>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</si>
  <si>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</si>
  <si>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</si>
  <si>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</si>
  <si>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</si>
  <si>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</si>
  <si>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</si>
  <si>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</si>
  <si>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</si>
  <si>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</si>
  <si>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</si>
  <si>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</si>
  <si>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</si>
  <si>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</si>
  <si>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</si>
  <si>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</si>
  <si>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</si>
  <si>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</si>
  <si>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</si>
  <si>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</si>
  <si>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</si>
  <si>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</si>
  <si>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</si>
  <si>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</si>
  <si>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</si>
  <si>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</si>
  <si>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</si>
  <si>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</si>
  <si>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</si>
  <si>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</si>
  <si>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</si>
  <si>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</si>
  <si>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</si>
  <si>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</si>
  <si>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</si>
  <si>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</si>
  <si>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</si>
  <si>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</si>
  <si>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</si>
  <si>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</si>
  <si>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</si>
  <si>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</si>
  <si>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</si>
  <si>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</si>
  <si>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</si>
  <si>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</si>
  <si>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</si>
  <si>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</si>
  <si>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</si>
  <si>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</si>
  <si>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</si>
  <si>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</si>
  <si>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</si>
  <si>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</si>
  <si>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</si>
  <si>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</si>
  <si>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</si>
  <si>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</si>
  <si>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</si>
  <si>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</si>
  <si>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</si>
  <si>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</si>
  <si>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</si>
  <si>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</si>
  <si>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</si>
  <si>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</si>
  <si>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</si>
  <si>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</si>
  <si>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</si>
  <si>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</si>
  <si>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</si>
  <si>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</si>
  <si>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</si>
  <si>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</si>
  <si>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</si>
  <si>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</si>
  <si>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</si>
  <si>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</si>
  <si>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</si>
  <si>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</si>
  <si>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</si>
  <si>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</si>
  <si>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</si>
  <si>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</si>
  <si>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</si>
  <si>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</si>
  <si>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</si>
  <si>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</si>
  <si>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</si>
  <si>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</si>
  <si>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</si>
  <si>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</si>
  <si>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</si>
  <si>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</si>
  <si>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</si>
  <si>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</si>
  <si>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</si>
  <si>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</si>
  <si>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</si>
  <si>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</si>
  <si>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</si>
  <si>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</si>
  <si>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</si>
  <si>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</si>
  <si>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</si>
  <si>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</si>
  <si>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</si>
  <si>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</si>
  <si>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</si>
  <si>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</si>
  <si>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</si>
  <si>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</si>
  <si>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</si>
  <si>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</si>
  <si>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</si>
  <si>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</si>
  <si>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</si>
  <si>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</si>
  <si>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</si>
  <si>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</si>
  <si>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</si>
  <si>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</si>
  <si>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</si>
  <si>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</si>
  <si>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</si>
  <si>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</si>
  <si>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</si>
  <si>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</si>
  <si>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</si>
  <si>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</si>
  <si>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</si>
  <si>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</si>
  <si>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</si>
  <si>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</si>
  <si>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</si>
  <si>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</si>
  <si>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</si>
  <si>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</si>
  <si>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</si>
  <si>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</si>
  <si>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</si>
  <si>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</si>
  <si>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</si>
  <si>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</si>
  <si>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</si>
  <si>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</si>
  <si>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</si>
  <si>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</si>
  <si>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</si>
  <si>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</si>
  <si>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</si>
  <si>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</si>
  <si>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</si>
  <si>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</si>
  <si>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</si>
  <si>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</si>
  <si>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</si>
  <si>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</si>
  <si>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</si>
  <si>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</si>
  <si>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</si>
  <si>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</si>
  <si>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</si>
  <si>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</si>
  <si>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</si>
  <si>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</si>
  <si>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</si>
  <si>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</si>
  <si>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</si>
  <si>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</si>
  <si>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</si>
  <si>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</si>
  <si>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</si>
  <si>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</si>
  <si>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</si>
  <si>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</si>
  <si>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</si>
  <si>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</si>
  <si>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</si>
  <si>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</si>
  <si>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</si>
  <si>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</si>
  <si>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</si>
  <si>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</si>
  <si>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</si>
  <si>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</si>
  <si>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</si>
  <si>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</si>
  <si>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</si>
  <si>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</si>
  <si>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</si>
  <si>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</si>
  <si>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</si>
  <si>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</si>
  <si>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</si>
  <si>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</si>
  <si>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</si>
  <si>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</si>
  <si>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</si>
  <si>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</si>
  <si>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</si>
  <si>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</si>
  <si>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</si>
  <si>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</si>
  <si>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</si>
  <si>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</si>
  <si>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</si>
  <si>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</si>
  <si>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</si>
  <si>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</si>
  <si>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</si>
  <si>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</si>
  <si>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</si>
  <si>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</si>
  <si>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</si>
  <si>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</si>
  <si>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</si>
  <si>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</si>
  <si>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</si>
  <si>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</si>
  <si>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</si>
  <si>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</si>
  <si>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</si>
  <si>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</si>
  <si>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</si>
  <si>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</si>
  <si>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</si>
  <si>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</si>
  <si>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</si>
  <si>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</si>
  <si>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</si>
  <si>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</si>
  <si>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</si>
  <si>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</si>
  <si>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</si>
  <si>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</si>
  <si>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</si>
  <si>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</si>
  <si>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</si>
  <si>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</si>
  <si>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</si>
  <si>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</si>
  <si>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</si>
  <si>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</si>
  <si>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</si>
  <si>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</si>
  <si>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</si>
  <si>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</si>
  <si>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</si>
  <si>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</si>
  <si>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</si>
  <si>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</si>
  <si>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</si>
  <si>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</si>
  <si>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</si>
  <si>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</si>
  <si>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</si>
  <si>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</si>
  <si>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</si>
  <si>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</si>
  <si>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</si>
  <si>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</si>
  <si>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</si>
  <si>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</si>
  <si>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</si>
  <si>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</si>
  <si>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</si>
  <si>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</si>
  <si>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</si>
  <si>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</si>
  <si>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</si>
  <si>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</si>
  <si>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</si>
  <si>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</si>
  <si>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</si>
  <si>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</si>
  <si>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</si>
  <si>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</si>
  <si>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</si>
  <si>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</si>
  <si>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</si>
  <si>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</si>
  <si>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</si>
  <si>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</si>
  <si>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</si>
  <si>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</si>
  <si>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</si>
  <si>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</si>
  <si>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</si>
  <si>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</si>
  <si>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</si>
  <si>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</si>
  <si>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</si>
  <si>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</si>
  <si>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</si>
  <si>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</si>
  <si>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</si>
  <si>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</si>
  <si>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</si>
  <si>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</si>
  <si>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</si>
  <si>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</si>
  <si>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</si>
  <si>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</si>
  <si>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</si>
  <si>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</si>
  <si>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</si>
  <si>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</si>
  <si>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</si>
  <si>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</si>
  <si>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</si>
  <si>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</si>
  <si>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</si>
  <si>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</si>
  <si>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</si>
  <si>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</si>
  <si>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</si>
  <si>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</si>
  <si>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</si>
  <si>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</si>
  <si>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</si>
  <si>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</si>
  <si>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</si>
  <si>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</si>
  <si>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</si>
  <si>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</si>
  <si>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</si>
  <si>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</si>
  <si>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</si>
  <si>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</si>
  <si>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</si>
  <si>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</si>
  <si>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</si>
  <si>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</si>
  <si>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</si>
  <si>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</si>
  <si>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</si>
  <si>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</si>
  <si>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</si>
  <si>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</si>
  <si>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</si>
  <si>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</si>
  <si>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</si>
  <si>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</si>
  <si>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</si>
  <si>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</si>
  <si>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</si>
  <si>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</si>
  <si>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</si>
  <si>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</si>
  <si>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</si>
  <si>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</si>
  <si>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</si>
  <si>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</si>
  <si>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</si>
  <si>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</si>
  <si>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</si>
  <si>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</si>
  <si>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</si>
  <si>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</si>
  <si>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</si>
  <si>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</si>
  <si>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</si>
  <si>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</si>
  <si>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</si>
  <si>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</si>
  <si>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</si>
  <si>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</si>
  <si>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</si>
  <si>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</si>
  <si>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</si>
  <si>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</si>
  <si>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</si>
  <si>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</si>
  <si>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</si>
  <si>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</si>
  <si>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</si>
  <si>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</si>
  <si>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</si>
  <si>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</si>
  <si>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</si>
  <si>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</si>
  <si>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</si>
  <si>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</si>
  <si>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</si>
  <si>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</si>
  <si>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</si>
  <si>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</si>
  <si>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</si>
  <si>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</si>
  <si>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</si>
  <si>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</si>
  <si>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</si>
  <si>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</si>
  <si>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</si>
  <si>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</si>
  <si>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</si>
  <si>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</si>
  <si>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</si>
  <si>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</si>
  <si>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</si>
  <si>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</si>
  <si>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</si>
  <si>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</si>
  <si>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</si>
  <si>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</si>
  <si>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</si>
  <si>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</si>
  <si>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</si>
  <si>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</si>
  <si>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</si>
  <si>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</si>
  <si>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</si>
  <si>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</si>
  <si>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</si>
  <si>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</si>
  <si>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</si>
  <si>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</si>
  <si>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</si>
  <si>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</si>
  <si>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</si>
  <si>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</si>
  <si>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</si>
  <si>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</si>
  <si>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</si>
  <si>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</si>
  <si>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</si>
  <si>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</si>
  <si>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</si>
  <si>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</si>
  <si>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</si>
  <si>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</si>
  <si>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</si>
  <si>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</si>
  <si>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</si>
  <si>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</si>
  <si>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</si>
  <si>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</si>
  <si>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</si>
  <si>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</si>
  <si>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</si>
  <si>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</si>
  <si>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</si>
  <si>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</si>
  <si>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</si>
  <si>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</si>
  <si>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</si>
  <si>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</si>
  <si>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</si>
  <si>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</si>
  <si>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</si>
  <si>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</si>
  <si>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</si>
  <si>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</si>
  <si>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</si>
  <si>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</si>
  <si>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</si>
  <si>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</si>
  <si>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</si>
  <si>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</si>
  <si>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</si>
  <si>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</si>
  <si>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</si>
  <si>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</si>
  <si>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</si>
  <si>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</si>
  <si>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</si>
  <si>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</si>
  <si>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</si>
  <si>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</si>
  <si>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</si>
  <si>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</si>
  <si>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</si>
  <si>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</si>
  <si>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</si>
  <si>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</si>
  <si>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</si>
  <si>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</si>
  <si>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</si>
  <si>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</si>
  <si>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</si>
  <si>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</si>
  <si>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</si>
  <si>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</si>
  <si>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</si>
  <si>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</si>
  <si>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</si>
  <si>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</si>
  <si>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</si>
  <si>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</si>
  <si>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</si>
  <si>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</si>
  <si>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</si>
  <si>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</si>
  <si>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</si>
  <si>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</si>
  <si>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</si>
  <si>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</si>
  <si>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</si>
  <si>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</si>
  <si>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</si>
  <si>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</si>
  <si>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</si>
  <si>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</si>
  <si>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</si>
  <si>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</si>
  <si>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</si>
  <si>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</si>
  <si>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</si>
  <si>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</si>
  <si>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</si>
  <si>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</si>
  <si>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</si>
  <si>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</si>
  <si>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</si>
  <si>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</si>
  <si>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</si>
  <si>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</si>
  <si>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</si>
  <si>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</si>
  <si>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</si>
  <si>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</si>
  <si>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</si>
  <si>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</si>
  <si>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</si>
  <si>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</si>
  <si>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</si>
  <si>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</si>
  <si>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</si>
  <si>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</si>
  <si>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</si>
  <si>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</si>
  <si>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</si>
  <si>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</si>
  <si>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</si>
  <si>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</si>
  <si>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</si>
  <si>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</si>
  <si>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</si>
  <si>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</si>
  <si>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</si>
  <si>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</si>
  <si>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</si>
  <si>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</si>
  <si>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</si>
  <si>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</si>
  <si>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</si>
  <si>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</si>
  <si>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</si>
  <si>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</si>
  <si>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</si>
  <si>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</si>
  <si>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</si>
  <si>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</si>
  <si>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</si>
  <si>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</si>
  <si>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</si>
  <si>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</si>
  <si>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</si>
  <si>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</si>
  <si>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</si>
  <si>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</si>
  <si>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</si>
  <si>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</si>
  <si>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</si>
  <si>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</si>
  <si>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</si>
  <si>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</si>
  <si>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</si>
  <si>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</si>
  <si>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</si>
  <si>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</si>
  <si>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</si>
  <si>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</si>
  <si>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</si>
  <si>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</si>
  <si>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</si>
  <si>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</si>
  <si>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</si>
  <si>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</si>
  <si>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</si>
  <si>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</si>
  <si>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</si>
  <si>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</si>
  <si>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</si>
  <si>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</si>
  <si>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</si>
  <si>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</si>
  <si>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</si>
  <si>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</si>
  <si>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</si>
  <si>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</si>
  <si>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</si>
  <si>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</si>
  <si>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</si>
  <si>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</si>
  <si>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</si>
  <si>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</si>
  <si>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</si>
  <si>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</si>
  <si>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</si>
  <si>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</si>
  <si>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</si>
  <si>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</si>
  <si>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</si>
  <si>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</si>
  <si>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</si>
  <si>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</si>
  <si>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</si>
  <si>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</si>
  <si>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</si>
  <si>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</si>
  <si>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</si>
  <si>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</si>
  <si>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</si>
  <si>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</si>
  <si>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</si>
  <si>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</si>
  <si>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</si>
  <si>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</si>
  <si>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</si>
  <si>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</si>
  <si>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</si>
  <si>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</si>
  <si>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</si>
  <si>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</si>
  <si>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</si>
  <si>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</si>
  <si>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</si>
  <si>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</si>
  <si>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</si>
  <si>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</si>
  <si>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</si>
  <si>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</si>
  <si>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</si>
  <si>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</si>
  <si>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</si>
  <si>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</si>
  <si>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</si>
  <si>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</si>
  <si>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</si>
  <si>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</si>
  <si>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</si>
  <si>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</si>
  <si>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</si>
  <si>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</si>
  <si>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</si>
  <si>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</si>
  <si>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</si>
  <si>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</si>
  <si>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</si>
  <si>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</si>
  <si>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</si>
  <si>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</si>
  <si>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</si>
  <si>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</si>
  <si>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</si>
  <si>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</si>
  <si>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</si>
  <si>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</si>
  <si>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</si>
  <si>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</si>
  <si>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</si>
  <si>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</si>
  <si>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</si>
  <si>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</si>
  <si>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</si>
  <si>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</si>
  <si>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</si>
  <si>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</si>
  <si>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</si>
  <si>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</si>
  <si>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</si>
  <si>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</si>
  <si>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</si>
  <si>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</si>
  <si>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</si>
  <si>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</si>
  <si>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</si>
  <si>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</si>
  <si>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</si>
  <si>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</si>
  <si>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</si>
  <si>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</si>
  <si>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</si>
  <si>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</si>
  <si>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</si>
  <si>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</si>
  <si>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</si>
  <si>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</si>
  <si>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</si>
  <si>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</si>
  <si>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</si>
  <si>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</si>
  <si>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</si>
  <si>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</si>
  <si>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</si>
  <si>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</si>
  <si>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</si>
  <si>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</si>
  <si>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</si>
  <si>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</si>
  <si>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</si>
  <si>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</si>
  <si>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</si>
  <si>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</si>
  <si>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</si>
  <si>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</si>
  <si>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</si>
  <si>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</si>
  <si>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</si>
  <si>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</si>
  <si>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</si>
  <si>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</si>
  <si>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</si>
  <si>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</si>
  <si>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</si>
  <si>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</si>
  <si>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</si>
  <si>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</si>
  <si>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</si>
  <si>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</si>
  <si>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</si>
  <si>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</si>
  <si>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</si>
  <si>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</si>
  <si>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</si>
  <si>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</si>
  <si>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</si>
  <si>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</si>
  <si>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</si>
  <si>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</si>
  <si>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</si>
  <si>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</si>
  <si>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</si>
  <si>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</si>
  <si>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</si>
  <si>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</si>
  <si>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</si>
  <si>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</si>
  <si>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</si>
  <si>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</si>
  <si>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</si>
  <si>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</si>
  <si>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</si>
  <si>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</si>
  <si>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</si>
  <si>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</si>
  <si>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</si>
  <si>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</si>
  <si>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</si>
  <si>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</si>
  <si>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</si>
  <si>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</si>
  <si>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</si>
  <si>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</si>
  <si>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</si>
  <si>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</si>
  <si>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</si>
  <si>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</si>
  <si>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</si>
  <si>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</si>
  <si>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</si>
  <si>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</si>
  <si>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</si>
  <si>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</si>
  <si>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</si>
  <si>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</si>
  <si>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</si>
  <si>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</si>
  <si>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</si>
  <si>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</si>
  <si>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</si>
  <si>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</si>
  <si>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</si>
  <si>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</si>
  <si>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</si>
  <si>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</si>
  <si>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</si>
  <si>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</si>
  <si>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</si>
  <si>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</si>
  <si>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</si>
  <si>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</si>
  <si>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</si>
  <si>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</si>
  <si>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</si>
  <si>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</si>
  <si>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</si>
  <si>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</si>
  <si>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</si>
  <si>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</si>
  <si>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</si>
  <si>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</si>
  <si>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</si>
  <si>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</si>
  <si>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</si>
  <si>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</si>
  <si>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</si>
  <si>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</si>
  <si>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</si>
  <si>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</si>
  <si>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</si>
  <si>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</si>
  <si>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</si>
  <si>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</si>
  <si>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</si>
  <si>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</si>
  <si>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</si>
  <si>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</si>
  <si>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</si>
  <si>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</si>
  <si>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</si>
  <si>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</si>
  <si>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</si>
  <si>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</si>
  <si>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</si>
  <si>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</si>
  <si>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</si>
  <si>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</si>
  <si>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</si>
  <si>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</si>
  <si>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</si>
  <si>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</si>
  <si>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</si>
  <si>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</si>
  <si>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</si>
  <si>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</si>
  <si>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</si>
  <si>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</si>
  <si>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</si>
  <si>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</si>
  <si>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</si>
  <si>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</si>
  <si>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</si>
  <si>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</si>
  <si>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</si>
  <si>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</si>
  <si>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</si>
  <si>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</si>
  <si>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</si>
  <si>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</si>
  <si>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</si>
  <si>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</si>
  <si>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</si>
  <si>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</si>
  <si>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</si>
  <si>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</si>
  <si>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</si>
  <si>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</si>
  <si>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</si>
  <si>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</si>
  <si>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</si>
  <si>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</si>
  <si>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</si>
  <si>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</si>
  <si>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</si>
  <si>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</si>
  <si>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</si>
  <si>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</si>
  <si>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</si>
  <si>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</si>
  <si>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</si>
  <si>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</si>
  <si>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</si>
  <si>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</si>
  <si>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</si>
  <si>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</si>
  <si>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</si>
  <si>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</si>
  <si>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</si>
  <si>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</si>
  <si>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</si>
  <si>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</si>
  <si>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</si>
  <si>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</si>
  <si>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</si>
  <si>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</si>
  <si>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</si>
  <si>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</si>
  <si>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</si>
  <si>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</si>
  <si>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</si>
  <si>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</si>
  <si>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</si>
  <si>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</si>
  <si>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</si>
  <si>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</si>
  <si>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</si>
  <si>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</si>
  <si>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</si>
  <si>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</si>
  <si>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</si>
  <si>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</si>
  <si>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</si>
  <si>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</si>
  <si>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</si>
  <si>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</si>
  <si>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</si>
  <si>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</si>
  <si>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</si>
  <si>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</si>
  <si>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</si>
  <si>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</si>
  <si>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</si>
  <si>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</si>
  <si>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</si>
  <si>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</si>
  <si>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</si>
  <si>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</si>
  <si>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</si>
  <si>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</si>
  <si>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</si>
  <si>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</si>
  <si>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</si>
  <si>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</si>
  <si>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</si>
  <si>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</si>
  <si>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</si>
  <si>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</si>
  <si>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</si>
  <si>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</si>
  <si>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</si>
  <si>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</si>
  <si>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</si>
  <si>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</si>
  <si>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</si>
  <si>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</si>
  <si>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</si>
  <si>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</si>
  <si>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</si>
  <si>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</si>
  <si>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</si>
  <si>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</si>
  <si>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</si>
  <si>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</si>
  <si>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</si>
  <si>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</si>
  <si>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</si>
  <si>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</si>
  <si>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</si>
  <si>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</si>
  <si>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</si>
  <si>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</si>
  <si>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</si>
  <si>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</si>
  <si>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</si>
  <si>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</si>
  <si>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</si>
  <si>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</si>
  <si>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</si>
  <si>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</si>
  <si>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</si>
  <si>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</si>
  <si>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</si>
  <si>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</si>
  <si>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</si>
  <si>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</si>
  <si>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</si>
  <si>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</si>
  <si>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</si>
  <si>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</si>
  <si>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</si>
  <si>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</si>
  <si>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</si>
  <si>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</si>
  <si>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</si>
  <si>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</si>
  <si>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</si>
  <si>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</si>
  <si>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</si>
  <si>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</si>
  <si>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</si>
  <si>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</si>
  <si>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</si>
  <si>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</si>
  <si>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</si>
  <si>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</si>
  <si>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</si>
  <si>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</si>
  <si>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</si>
  <si>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</si>
  <si>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</si>
  <si>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</si>
  <si>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</si>
  <si>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</si>
  <si>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</si>
  <si>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</si>
  <si>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</si>
  <si>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</si>
  <si>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</si>
  <si>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</si>
  <si>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</si>
  <si>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</si>
  <si>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</si>
  <si>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</si>
  <si>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</si>
  <si>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</si>
  <si>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</si>
  <si>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</si>
  <si>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</si>
  <si>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</si>
  <si>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</si>
  <si>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</si>
  <si>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</si>
  <si>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</si>
  <si>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</si>
  <si>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</si>
  <si>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</si>
  <si>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</si>
  <si>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</si>
  <si>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</si>
  <si>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</si>
  <si>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</si>
  <si>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</si>
  <si>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</si>
  <si>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</si>
  <si>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</si>
  <si>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</si>
  <si>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</si>
  <si>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</si>
  <si>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</si>
  <si>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</si>
  <si>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</si>
  <si>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</si>
  <si>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</si>
  <si>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</si>
  <si>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</si>
  <si>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</si>
  <si>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</si>
  <si>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</si>
  <si>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</si>
  <si>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</si>
  <si>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</si>
  <si>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</si>
  <si>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</si>
  <si>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</si>
  <si>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</si>
  <si>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</si>
  <si>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</si>
  <si>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</si>
  <si>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</si>
  <si>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</si>
  <si>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</si>
  <si>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</si>
  <si>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</si>
  <si>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</si>
  <si>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</si>
  <si>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</si>
  <si>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</si>
  <si>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</si>
  <si>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</si>
  <si>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</si>
  <si>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</si>
  <si>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</si>
  <si>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</si>
  <si>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</si>
  <si>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</si>
  <si>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</si>
  <si>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</si>
  <si>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</si>
  <si>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</si>
  <si>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</si>
  <si>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</si>
  <si>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</si>
  <si>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</si>
  <si>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</si>
  <si>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</si>
  <si>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</si>
  <si>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</si>
  <si>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</si>
  <si>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</si>
  <si>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</si>
  <si>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</si>
  <si>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</si>
  <si>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</si>
  <si>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</si>
  <si>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</si>
  <si>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</si>
  <si>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</si>
  <si>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</si>
  <si>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</si>
  <si>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</si>
  <si>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</si>
  <si>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</si>
  <si>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</si>
  <si>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</si>
  <si>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</si>
  <si>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</si>
  <si>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</si>
  <si>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</si>
  <si>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</si>
  <si>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</si>
  <si>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</si>
  <si>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</si>
  <si>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</si>
  <si>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</si>
  <si>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</si>
  <si>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</si>
  <si>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</si>
  <si>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</si>
  <si>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</si>
  <si>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</si>
  <si>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</si>
  <si>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</si>
  <si>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</si>
  <si>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</si>
  <si>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</si>
  <si>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</si>
  <si>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</si>
  <si>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</si>
  <si>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</si>
  <si>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</si>
  <si>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</si>
  <si>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</si>
  <si>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</si>
  <si>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</si>
  <si>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</si>
  <si>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</si>
  <si>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</si>
  <si>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</si>
  <si>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</si>
  <si>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</si>
  <si>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</si>
  <si>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</si>
  <si>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</si>
  <si>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</si>
  <si>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 xml:space="preserve">TP pronto 09h05 / previsão de faixa após i69 / 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</si>
  <si>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</si>
  <si>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</si>
  <si>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</si>
  <si>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</si>
  <si>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</si>
  <si>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</si>
  <si>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ZWI-1</t>
  </si>
  <si>
    <t>ZKEZGA</t>
  </si>
  <si>
    <t>MC1 07h20  / Em inspeção R7D.</t>
  </si>
  <si>
    <t>Cancelado CCO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</si>
  <si>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</si>
  <si>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</si>
  <si>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</si>
  <si>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</si>
  <si>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</si>
  <si>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</si>
  <si>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</si>
  <si>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</si>
  <si>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</si>
  <si>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</si>
  <si>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</si>
  <si>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</si>
  <si>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</si>
  <si>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</si>
  <si>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</si>
  <si>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</si>
  <si>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</si>
  <si>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</si>
  <si>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</si>
  <si>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</si>
  <si>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MC1 07h56 / Em deslocamento para km ed trabalho</t>
  </si>
  <si>
    <t>MC1 07h38 / Em deslocamento para km de trabalho.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</si>
  <si>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</si>
  <si>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</si>
  <si>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</si>
  <si>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ZPTZ1051</t>
  </si>
  <si>
    <t>Descarga de dormentes / Recolhimento de dormentes / Descarga de pedra</t>
  </si>
  <si>
    <t>MC1 08h07 / inf pronto 08h59 / Autorizado entrada na via 09h16 / Em intervalo</t>
  </si>
  <si>
    <t>Em intervalo das 11h13 até 13h13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</si>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</sst>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BA302" activePane="bottomRight" state="frozen"/>
      <selection pane="bottomRight" activeCell="BK328" sqref="BK32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6" t="s">
        <v>919</v>
      </c>
      <c r="C1" s="197"/>
      <c r="D1" s="197"/>
      <c r="E1" s="3"/>
      <c r="F1" s="196" t="s">
        <v>920</v>
      </c>
      <c r="G1" s="197"/>
      <c r="H1" s="198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9"/>
      <c r="AH1" s="5"/>
      <c r="AI1" s="206" t="s">
        <v>921</v>
      </c>
      <c r="AJ1" s="207"/>
      <c r="AK1" s="207"/>
      <c r="AL1" s="207"/>
      <c r="AM1" s="208"/>
      <c r="AN1" s="209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10"/>
      <c r="BG1" s="5"/>
      <c r="BH1" s="211" t="s">
        <v>922</v>
      </c>
      <c r="BI1" s="212"/>
      <c r="BJ1" s="212"/>
      <c r="BK1" s="213"/>
      <c r="BL1" s="5"/>
      <c r="BM1" s="203" t="s">
        <v>923</v>
      </c>
      <c r="BN1" s="204"/>
      <c r="BO1" s="204"/>
      <c r="BP1" s="204"/>
      <c r="BQ1" s="204"/>
      <c r="BR1" s="204"/>
      <c r="BS1" s="205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6" t="s">
        <v>924</v>
      </c>
      <c r="AJ2" s="207"/>
      <c r="AK2" s="207"/>
      <c r="AL2" s="207"/>
      <c r="AM2" s="208"/>
      <c r="AN2" s="209"/>
      <c r="AO2" s="207"/>
      <c r="AP2" s="207"/>
      <c r="AQ2" s="210"/>
      <c r="AR2" s="6"/>
      <c r="AS2" s="206" t="s">
        <v>927</v>
      </c>
      <c r="AT2" s="207"/>
      <c r="AU2" s="207"/>
      <c r="AV2" s="207"/>
      <c r="AW2" s="207"/>
      <c r="AX2" s="207"/>
      <c r="AY2" s="210"/>
      <c r="AZ2" s="6"/>
      <c r="BA2" s="200" t="s">
        <v>928</v>
      </c>
      <c r="BB2" s="202"/>
      <c r="BC2" s="206" t="s">
        <v>925</v>
      </c>
      <c r="BD2" s="207"/>
      <c r="BE2" s="207"/>
      <c r="BF2" s="210"/>
      <c r="BG2" s="5"/>
      <c r="BH2" s="214"/>
      <c r="BI2" s="215"/>
      <c r="BJ2" s="215"/>
      <c r="BK2" s="216"/>
      <c r="BL2" s="5"/>
      <c r="BM2" s="217"/>
      <c r="BN2" s="218"/>
      <c r="BO2" s="218"/>
      <c r="BP2" s="218"/>
      <c r="BQ2" s="218"/>
      <c r="BR2" s="218"/>
      <c r="BS2" s="219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0" t="s">
        <v>929</v>
      </c>
      <c r="AJ3" s="202"/>
      <c r="AK3" s="200" t="s">
        <v>930</v>
      </c>
      <c r="AL3" s="201"/>
      <c r="AM3" s="222"/>
      <c r="AN3" s="223"/>
      <c r="AO3" s="201"/>
      <c r="AP3" s="201"/>
      <c r="AQ3" s="202"/>
      <c r="AR3" s="63"/>
      <c r="AS3" s="194" t="s">
        <v>936</v>
      </c>
      <c r="AT3" s="195"/>
      <c r="AU3" s="194" t="s">
        <v>937</v>
      </c>
      <c r="AV3" s="195"/>
      <c r="AW3" s="194" t="s">
        <v>938</v>
      </c>
      <c r="AX3" s="195"/>
      <c r="AY3" s="63" t="s">
        <v>939</v>
      </c>
      <c r="AZ3" s="63"/>
      <c r="BA3" s="220"/>
      <c r="BB3" s="221"/>
      <c r="BC3" s="200" t="s">
        <v>932</v>
      </c>
      <c r="BD3" s="201"/>
      <c r="BE3" s="201"/>
      <c r="BF3" s="202"/>
      <c r="BG3" s="62"/>
      <c r="BH3" s="214"/>
      <c r="BI3" s="215"/>
      <c r="BJ3" s="215"/>
      <c r="BK3" s="216"/>
      <c r="BL3" s="62"/>
      <c r="BM3" s="203" t="s">
        <v>940</v>
      </c>
      <c r="BN3" s="204"/>
      <c r="BO3" s="204"/>
      <c r="BP3" s="205"/>
      <c r="BQ3" s="203" t="s">
        <v>707</v>
      </c>
      <c r="BR3" s="204"/>
      <c r="BS3" s="205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 t="s">
        <v>1410</v>
      </c>
      <c r="BK296" s="17" t="s">
        <v>1410</v>
      </c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 t="s">
        <v>1411</v>
      </c>
      <c r="BK297" s="17" t="s">
        <v>1411</v>
      </c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/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1412</v>
      </c>
      <c r="BK298" s="17" t="s">
        <v>1412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1412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128.25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1413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1414</v>
      </c>
      <c r="BK299" s="17" t="s">
        <v>1414</v>
      </c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1417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1417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1418</v>
      </c>
      <c r="I303" s="106" t="s">
        <v>1419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1420</v>
      </c>
      <c r="BK303" s="17" t="s">
        <v>1420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1421</v>
      </c>
      <c r="BK304" s="17" t="s">
        <v>1421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1421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1422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1421</v>
      </c>
      <c r="BK305" s="18" t="s">
        <v>1423</v>
      </c>
      <c r="BL305" s="16"/>
      <c r="BM305" s="130" t="s">
        <v>405</v>
      </c>
      <c r="BN305" s="130" t="s">
        <v>425</v>
      </c>
      <c r="BO305" s="130" t="s">
        <v>533</v>
      </c>
      <c r="BP305" s="18" t="s">
        <v>1423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1422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1421</v>
      </c>
      <c r="BK306" s="18" t="s">
        <v>1423</v>
      </c>
      <c r="BL306" s="16"/>
      <c r="BM306" s="130" t="s">
        <v>405</v>
      </c>
      <c r="BN306" s="130" t="s">
        <v>425</v>
      </c>
      <c r="BO306" s="130" t="s">
        <v>533</v>
      </c>
      <c r="BP306" s="18" t="s">
        <v>1423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1424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1421</v>
      </c>
      <c r="BK307" s="18" t="s">
        <v>1425</v>
      </c>
      <c r="BL307" s="16"/>
      <c r="BM307" s="130" t="s">
        <v>405</v>
      </c>
      <c r="BN307" s="130" t="s">
        <v>425</v>
      </c>
      <c r="BO307" s="130" t="s">
        <v>533</v>
      </c>
      <c r="BP307" s="18" t="s">
        <v>1425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1421</v>
      </c>
      <c r="BK308" s="18" t="s">
        <v>1425</v>
      </c>
      <c r="BL308" s="16"/>
      <c r="BM308" s="130" t="s">
        <v>405</v>
      </c>
      <c r="BN308" s="130" t="s">
        <v>425</v>
      </c>
      <c r="BO308" s="130" t="s">
        <v>533</v>
      </c>
      <c r="BP308" s="18" t="s">
        <v>1425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1426</v>
      </c>
      <c r="BK309" s="18" t="s">
        <v>1427</v>
      </c>
      <c r="BL309" s="16"/>
      <c r="BM309" s="130" t="s">
        <v>405</v>
      </c>
      <c r="BN309" s="130" t="s">
        <v>425</v>
      </c>
      <c r="BO309" s="130" t="s">
        <v>533</v>
      </c>
      <c r="BP309" s="18" t="s">
        <v>1427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 ht="116.25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1428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1429</v>
      </c>
      <c r="BK311" s="17" t="s">
        <v>1429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1430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1431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1432</v>
      </c>
      <c r="BK312" s="17" t="s">
        <v>1432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1432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1433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1434</v>
      </c>
      <c r="BK313" s="17" t="s">
        <v>1434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1432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1435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1436</v>
      </c>
      <c r="BK314" s="17" t="s">
        <v>1436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1436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1437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1438</v>
      </c>
      <c r="BK315" s="17" t="s">
        <v>1438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1438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1437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1439</v>
      </c>
      <c r="BK316" s="17" t="s">
        <v>1439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1439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116.25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1440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 t="s">
        <v>1441</v>
      </c>
      <c r="BK318" s="17" t="s">
        <v>1441</v>
      </c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 t="s">
        <v>1442</v>
      </c>
      <c r="BK319" s="17" t="s">
        <v>1442</v>
      </c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 t="s">
        <v>1443</v>
      </c>
      <c r="BK320" s="17" t="s">
        <v>1443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1444</v>
      </c>
      <c r="BK322" s="176" t="s">
        <v>1444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1444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128.25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1445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1</v>
      </c>
      <c r="BI323" s="17"/>
      <c r="BJ323" s="17" t="s">
        <v>1446</v>
      </c>
      <c r="BK323" s="17" t="s">
        <v>1446</v>
      </c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</v>
      </c>
      <c r="BR323" s="19">
        <f>IF(OR(B323="",F323=""),"*",AY323/P323)</f>
        <v>0.99999999999999989</v>
      </c>
      <c r="BS323" s="19">
        <f>IF(OR(B323="",F323=""),"*",BA323/Q323)</f>
        <v>0</v>
      </c>
      <c r="BT323" s="8" t="str">
        <f t="shared" si="6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1447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1448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1</v>
      </c>
      <c r="BI324" s="17"/>
      <c r="BJ324" s="17" t="s">
        <v>1449</v>
      </c>
      <c r="BK324" s="17" t="s">
        <v>1449</v>
      </c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1447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1</v>
      </c>
      <c r="BI325" s="17"/>
      <c r="BJ325" s="17" t="s">
        <v>1403</v>
      </c>
      <c r="BK325" s="17" t="s">
        <v>1403</v>
      </c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</v>
      </c>
      <c r="BR325" s="19">
        <f>IF(OR(B325="",F325=""),"*",AY325/P325)</f>
        <v>1.0000000000000004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/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/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1</v>
      </c>
      <c r="BI328" s="17"/>
      <c r="BJ328" s="17" t="s">
        <v>1450</v>
      </c>
      <c r="BK328" s="17" t="s">
        <v>1450</v>
      </c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Produção</v>
      </c>
      <c r="BR328" s="19">
        <f>IF(OR(B328="",F328=""),"*",AY328/P328)</f>
        <v>1.0000000000000004</v>
      </c>
      <c r="BS328" s="19">
        <f>IF(OR(B328="",F328=""),"*",BA328/Q328)</f>
        <v>0</v>
      </c>
      <c r="BT328" s="8" t="str">
        <f t="shared" ref="BT328:BT391" si="7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7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7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7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7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7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7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7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7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7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7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7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7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7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7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7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7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7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7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7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7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1451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1452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1452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98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4" operator="equal">
      <formula>"NÃO"</formula>
    </cfRule>
    <cfRule type="cellIs" dxfId="220" priority="11785" operator="equal">
      <formula>"SIM"</formula>
    </cfRule>
  </conditionalFormatting>
  <conditionalFormatting sqref="AZ6:AZ1001">
    <cfRule type="expression" dxfId="219" priority="54240">
      <formula>#REF!=1</formula>
    </cfRule>
  </conditionalFormatting>
  <conditionalFormatting sqref="BE6:BE1001 AY6:AY1001 U6:U1001">
    <cfRule type="cellIs" dxfId="218" priority="54224" operator="equal">
      <formula>"ERRO"</formula>
    </cfRule>
  </conditionalFormatting>
  <conditionalFormatting sqref="BQ6:BQ1001">
    <cfRule type="cellIs" dxfId="217" priority="54219" operator="equal">
      <formula>"Produção e Intervalo"</formula>
    </cfRule>
    <cfRule type="cellIs" dxfId="216" priority="54220" operator="equal">
      <formula>"Aderente"</formula>
    </cfRule>
    <cfRule type="cellIs" dxfId="215" priority="54221" operator="equal">
      <formula>"Intervalo"</formula>
    </cfRule>
    <cfRule type="cellIs" dxfId="214" priority="54222" operator="equal">
      <formula>"Produção"</formula>
    </cfRule>
    <cfRule type="cellIs" dxfId="213" priority="54223" operator="equal">
      <formula>"ERRO"</formula>
    </cfRule>
  </conditionalFormatting>
  <conditionalFormatting sqref="BR6:BS1001">
    <cfRule type="cellIs" dxfId="212" priority="54201" operator="equal">
      <formula>"*"</formula>
    </cfRule>
    <cfRule type="cellIs" dxfId="211" priority="54202" operator="greaterThanOrEqual">
      <formula>1</formula>
    </cfRule>
    <cfRule type="cellIs" dxfId="210" priority="54203" operator="lessThan">
      <formula>1</formula>
    </cfRule>
  </conditionalFormatting>
  <conditionalFormatting sqref="BK949 BK81 BK83:BK84 BK101 BK67 BK69 BK72:BK73 BJ9:BJ1001">
    <cfRule type="iconSet" priority="60988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0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27" operator="equal">
      <formula>"OPORTUNIDADE"</formula>
    </cfRule>
  </conditionalFormatting>
  <conditionalFormatting sqref="Y6:Z39">
    <cfRule type="cellIs" dxfId="208" priority="325" operator="equal">
      <formula>"NÃO"</formula>
    </cfRule>
    <cfRule type="cellIs" dxfId="207" priority="326" operator="equal">
      <formula>"SIM"</formula>
    </cfRule>
  </conditionalFormatting>
  <conditionalFormatting sqref="BH6:BH8">
    <cfRule type="iconSet" priority="323">
      <iconSet showValue="0">
        <cfvo type="percent" val="0"/>
        <cfvo type="num" val="1"/>
        <cfvo type="num" val="1" gte="0"/>
      </iconSet>
    </cfRule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95" operator="equal">
      <formula>"OPORTUNIDADE"</formula>
    </cfRule>
  </conditionalFormatting>
  <conditionalFormatting sqref="Y44:Z44">
    <cfRule type="cellIs" dxfId="205" priority="293" operator="equal">
      <formula>"NÃO"</formula>
    </cfRule>
    <cfRule type="cellIs" dxfId="204" priority="294" operator="equal">
      <formula>"SIM"</formula>
    </cfRule>
  </conditionalFormatting>
  <conditionalFormatting sqref="Y48:Z52">
    <cfRule type="cellIs" dxfId="203" priority="292" operator="equal">
      <formula>"OPORTUNIDADE"</formula>
    </cfRule>
  </conditionalFormatting>
  <conditionalFormatting sqref="Y48:Z52">
    <cfRule type="cellIs" dxfId="202" priority="290" operator="equal">
      <formula>"NÃO"</formula>
    </cfRule>
    <cfRule type="cellIs" dxfId="201" priority="291" operator="equal">
      <formula>"SIM"</formula>
    </cfRule>
  </conditionalFormatting>
  <conditionalFormatting sqref="Y68:Z68">
    <cfRule type="cellIs" dxfId="200" priority="286" operator="equal">
      <formula>"OPORTUNIDADE"</formula>
    </cfRule>
  </conditionalFormatting>
  <conditionalFormatting sqref="Y68:Z68">
    <cfRule type="cellIs" dxfId="199" priority="284" operator="equal">
      <formula>"NÃO"</formula>
    </cfRule>
    <cfRule type="cellIs" dxfId="198" priority="285" operator="equal">
      <formula>"SIM"</formula>
    </cfRule>
  </conditionalFormatting>
  <conditionalFormatting sqref="Y75:Z75">
    <cfRule type="cellIs" dxfId="197" priority="283" operator="equal">
      <formula>"OPORTUNIDADE"</formula>
    </cfRule>
  </conditionalFormatting>
  <conditionalFormatting sqref="Y75:Z75">
    <cfRule type="cellIs" dxfId="196" priority="281" operator="equal">
      <formula>"NÃO"</formula>
    </cfRule>
    <cfRule type="cellIs" dxfId="195" priority="282" operator="equal">
      <formula>"SIM"</formula>
    </cfRule>
  </conditionalFormatting>
  <conditionalFormatting sqref="Y77:Z78">
    <cfRule type="cellIs" dxfId="194" priority="280" operator="equal">
      <formula>"OPORTUNIDADE"</formula>
    </cfRule>
  </conditionalFormatting>
  <conditionalFormatting sqref="Y77:Z78">
    <cfRule type="cellIs" dxfId="193" priority="278" operator="equal">
      <formula>"NÃO"</formula>
    </cfRule>
    <cfRule type="cellIs" dxfId="192" priority="279" operator="equal">
      <formula>"SIM"</formula>
    </cfRule>
  </conditionalFormatting>
  <conditionalFormatting sqref="Y81:Z81">
    <cfRule type="cellIs" dxfId="191" priority="277" operator="equal">
      <formula>"OPORTUNIDADE"</formula>
    </cfRule>
  </conditionalFormatting>
  <conditionalFormatting sqref="Y81:Z81">
    <cfRule type="cellIs" dxfId="190" priority="275" operator="equal">
      <formula>"NÃO"</formula>
    </cfRule>
    <cfRule type="cellIs" dxfId="189" priority="276" operator="equal">
      <formula>"SIM"</formula>
    </cfRule>
  </conditionalFormatting>
  <conditionalFormatting sqref="Y82:Z82">
    <cfRule type="cellIs" dxfId="188" priority="274" operator="equal">
      <formula>"OPORTUNIDADE"</formula>
    </cfRule>
  </conditionalFormatting>
  <conditionalFormatting sqref="Y82:Z82">
    <cfRule type="cellIs" dxfId="187" priority="272" operator="equal">
      <formula>"NÃO"</formula>
    </cfRule>
    <cfRule type="cellIs" dxfId="186" priority="273" operator="equal">
      <formula>"SIM"</formula>
    </cfRule>
  </conditionalFormatting>
  <conditionalFormatting sqref="Y91:Z91">
    <cfRule type="cellIs" dxfId="185" priority="271" operator="equal">
      <formula>"OPORTUNIDADE"</formula>
    </cfRule>
  </conditionalFormatting>
  <conditionalFormatting sqref="Y91:Z91">
    <cfRule type="cellIs" dxfId="184" priority="269" operator="equal">
      <formula>"NÃO"</formula>
    </cfRule>
    <cfRule type="cellIs" dxfId="183" priority="270" operator="equal">
      <formula>"SIM"</formula>
    </cfRule>
  </conditionalFormatting>
  <conditionalFormatting sqref="Y93:Z93">
    <cfRule type="cellIs" dxfId="182" priority="268" operator="equal">
      <formula>"OPORTUNIDADE"</formula>
    </cfRule>
  </conditionalFormatting>
  <conditionalFormatting sqref="Y93:Z93">
    <cfRule type="cellIs" dxfId="181" priority="266" operator="equal">
      <formula>"NÃO"</formula>
    </cfRule>
    <cfRule type="cellIs" dxfId="180" priority="267" operator="equal">
      <formula>"SIM"</formula>
    </cfRule>
  </conditionalFormatting>
  <conditionalFormatting sqref="Y95:Z95">
    <cfRule type="cellIs" dxfId="179" priority="265" operator="equal">
      <formula>"OPORTUNIDADE"</formula>
    </cfRule>
  </conditionalFormatting>
  <conditionalFormatting sqref="Y95:Z95">
    <cfRule type="cellIs" dxfId="178" priority="263" operator="equal">
      <formula>"NÃO"</formula>
    </cfRule>
    <cfRule type="cellIs" dxfId="177" priority="264" operator="equal">
      <formula>"SIM"</formula>
    </cfRule>
  </conditionalFormatting>
  <conditionalFormatting sqref="Y96:Z97">
    <cfRule type="cellIs" dxfId="176" priority="262" operator="equal">
      <formula>"OPORTUNIDADE"</formula>
    </cfRule>
  </conditionalFormatting>
  <conditionalFormatting sqref="Y96:Z97">
    <cfRule type="cellIs" dxfId="175" priority="260" operator="equal">
      <formula>"NÃO"</formula>
    </cfRule>
    <cfRule type="cellIs" dxfId="174" priority="261" operator="equal">
      <formula>"SIM"</formula>
    </cfRule>
  </conditionalFormatting>
  <conditionalFormatting sqref="BK95:BK9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1">
      <iconSet showValue="0">
        <cfvo type="percent" val="0"/>
        <cfvo type="num" val="1"/>
        <cfvo type="num" val="1" gte="0"/>
      </iconSet>
    </cfRule>
    <cfRule type="iconSet" priority="61092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95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6:BP297 BP303 BP310 BP323:BP325 BP327:BP1001 BP317:BP321 BP299"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05" operator="equal">
      <formula>"OPORTUNIDADE"</formula>
    </cfRule>
  </conditionalFormatting>
  <conditionalFormatting sqref="Z173">
    <cfRule type="cellIs" dxfId="172" priority="203" operator="equal">
      <formula>"NÃO"</formula>
    </cfRule>
    <cfRule type="cellIs" dxfId="171" priority="204" operator="equal">
      <formula>"SIM"</formula>
    </cfRule>
  </conditionalFormatting>
  <conditionalFormatting sqref="BP13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2" operator="equal">
      <formula>"OPORTUNIDADE"</formula>
    </cfRule>
  </conditionalFormatting>
  <conditionalFormatting sqref="Z201">
    <cfRule type="cellIs" dxfId="169" priority="160" operator="equal">
      <formula>"NÃO"</formula>
    </cfRule>
    <cfRule type="cellIs" dxfId="168" priority="161" operator="equal">
      <formula>"SIM"</formula>
    </cfRule>
  </conditionalFormatting>
  <conditionalFormatting sqref="Z202">
    <cfRule type="cellIs" dxfId="167" priority="159" operator="equal">
      <formula>"OPORTUNIDADE"</formula>
    </cfRule>
  </conditionalFormatting>
  <conditionalFormatting sqref="Z202">
    <cfRule type="cellIs" dxfId="166" priority="157" operator="equal">
      <formula>"NÃO"</formula>
    </cfRule>
    <cfRule type="cellIs" dxfId="165" priority="158" operator="equal">
      <formula>"SIM"</formula>
    </cfRule>
  </conditionalFormatting>
  <conditionalFormatting sqref="BP14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1" operator="equal">
      <formula>"OPORTUNIDADE"</formula>
    </cfRule>
  </conditionalFormatting>
  <conditionalFormatting sqref="Y201">
    <cfRule type="cellIs" dxfId="163" priority="149" operator="equal">
      <formula>"NÃO"</formula>
    </cfRule>
    <cfRule type="cellIs" dxfId="162" priority="150" operator="equal">
      <formula>"SIM"</formula>
    </cfRule>
  </conditionalFormatting>
  <conditionalFormatting sqref="BK19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29" operator="equal">
      <formula>"OPORTUNIDADE"</formula>
    </cfRule>
  </conditionalFormatting>
  <conditionalFormatting sqref="Z245">
    <cfRule type="cellIs" dxfId="160" priority="127" operator="equal">
      <formula>"NÃO"</formula>
    </cfRule>
    <cfRule type="cellIs" dxfId="159" priority="128" operator="equal">
      <formula>"SIM"</formula>
    </cfRule>
  </conditionalFormatting>
  <conditionalFormatting sqref="BP18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3" operator="equal">
      <formula>"OPORTUNIDADE"</formula>
    </cfRule>
  </conditionalFormatting>
  <conditionalFormatting sqref="Z285">
    <cfRule type="cellIs" dxfId="157" priority="101" operator="equal">
      <formula>"NÃO"</formula>
    </cfRule>
    <cfRule type="cellIs" dxfId="156" priority="102" operator="equal">
      <formula>"SIM"</formula>
    </cfRule>
  </conditionalFormatting>
  <conditionalFormatting sqref="Z286">
    <cfRule type="cellIs" dxfId="155" priority="100" operator="equal">
      <formula>"OPORTUNIDADE"</formula>
    </cfRule>
  </conditionalFormatting>
  <conditionalFormatting sqref="Z286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BK25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4" t="s">
        <v>1453</v>
      </c>
      <c r="C2" s="224"/>
      <c r="D2" s="224"/>
      <c r="E2" s="224"/>
      <c r="F2" s="224"/>
      <c r="G2" s="224"/>
    </row>
    <row r="3" spans="2:7" ht="15" customHeight="1">
      <c r="B3" s="225"/>
      <c r="C3" s="225"/>
      <c r="D3" s="225"/>
      <c r="E3" s="225"/>
      <c r="F3" s="225"/>
      <c r="G3" s="225"/>
    </row>
    <row r="4" spans="2:7">
      <c r="B4" s="160" t="s">
        <v>1454</v>
      </c>
      <c r="C4" s="160" t="s">
        <v>1455</v>
      </c>
      <c r="D4" s="160" t="s">
        <v>1456</v>
      </c>
      <c r="E4" s="160" t="s">
        <v>1457</v>
      </c>
      <c r="F4" s="160" t="s">
        <v>4</v>
      </c>
      <c r="G4" s="160" t="s">
        <v>1458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1459</v>
      </c>
      <c r="C6" s="161">
        <v>407867</v>
      </c>
      <c r="D6" s="161" t="s">
        <v>1460</v>
      </c>
      <c r="E6" s="161" t="s">
        <v>789</v>
      </c>
      <c r="F6" s="161" t="s">
        <v>1461</v>
      </c>
      <c r="G6" s="162"/>
    </row>
    <row r="7" spans="2:7">
      <c r="B7" s="161" t="s">
        <v>1462</v>
      </c>
      <c r="C7" s="161">
        <v>293644</v>
      </c>
      <c r="D7" s="161" t="s">
        <v>1463</v>
      </c>
      <c r="E7" s="161" t="s">
        <v>789</v>
      </c>
      <c r="F7" s="161" t="s">
        <v>1461</v>
      </c>
      <c r="G7" s="162"/>
    </row>
    <row r="8" spans="2:7">
      <c r="B8" s="161" t="s">
        <v>1464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1465</v>
      </c>
      <c r="C9" s="161">
        <v>256790</v>
      </c>
      <c r="D9" s="161" t="s">
        <v>1466</v>
      </c>
      <c r="E9" s="161" t="s">
        <v>790</v>
      </c>
      <c r="F9" s="161" t="s">
        <v>1467</v>
      </c>
      <c r="G9" s="162">
        <v>46357</v>
      </c>
    </row>
    <row r="10" spans="2:7">
      <c r="B10" s="161" t="s">
        <v>1468</v>
      </c>
      <c r="C10" s="161">
        <v>265193</v>
      </c>
      <c r="D10" s="161" t="s">
        <v>1469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1470</v>
      </c>
      <c r="C11" s="161">
        <v>293716</v>
      </c>
      <c r="D11" s="161" t="s">
        <v>1471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1472</v>
      </c>
      <c r="C12" s="161">
        <v>257258</v>
      </c>
      <c r="D12" s="161" t="s">
        <v>1473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1474</v>
      </c>
      <c r="C13" s="161">
        <v>371147</v>
      </c>
      <c r="D13" s="161" t="s">
        <v>1475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1476</v>
      </c>
      <c r="C14" s="161">
        <v>259230</v>
      </c>
      <c r="D14" s="161" t="s">
        <v>1477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1478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1479</v>
      </c>
      <c r="C16" s="161">
        <v>258542</v>
      </c>
      <c r="D16" s="161" t="s">
        <v>1480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1481</v>
      </c>
      <c r="C17" s="161">
        <v>257050</v>
      </c>
      <c r="D17" s="161" t="s">
        <v>1482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1" sqref="B11:G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6" t="s">
        <v>1483</v>
      </c>
      <c r="C2" s="226"/>
      <c r="D2" s="226"/>
      <c r="E2" s="226"/>
      <c r="F2" s="226"/>
      <c r="G2" s="226"/>
    </row>
    <row r="3" spans="2:7" ht="15" customHeight="1">
      <c r="B3" s="226"/>
      <c r="C3" s="226"/>
      <c r="D3" s="226"/>
      <c r="E3" s="226"/>
      <c r="F3" s="226"/>
      <c r="G3" s="226"/>
    </row>
    <row r="4" spans="2:7" ht="15" customHeight="1">
      <c r="B4" s="163" t="s">
        <v>651</v>
      </c>
      <c r="C4" s="163" t="s">
        <v>1484</v>
      </c>
      <c r="D4" s="163" t="s">
        <v>1485</v>
      </c>
      <c r="E4" s="163" t="s">
        <v>1486</v>
      </c>
      <c r="F4" s="160" t="s">
        <v>1487</v>
      </c>
      <c r="G4" s="163" t="s">
        <v>1488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1489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1490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1489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1491</v>
      </c>
      <c r="G9" s="167" t="s">
        <v>1492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1489</v>
      </c>
      <c r="G10" s="167"/>
    </row>
    <row r="11" spans="2:7">
      <c r="B11" s="191" t="s">
        <v>1493</v>
      </c>
      <c r="C11" s="191">
        <v>9038</v>
      </c>
      <c r="D11" s="192">
        <v>46085</v>
      </c>
      <c r="E11" s="191">
        <v>10520</v>
      </c>
      <c r="F11" s="193" t="s">
        <v>1494</v>
      </c>
      <c r="G11" s="191"/>
    </row>
    <row r="12" spans="2:7">
      <c r="B12" s="167" t="s">
        <v>1493</v>
      </c>
      <c r="C12" s="167">
        <v>9059</v>
      </c>
      <c r="D12" s="168">
        <v>46091</v>
      </c>
      <c r="E12" s="167">
        <v>15600</v>
      </c>
      <c r="F12" s="169" t="s">
        <v>1489</v>
      </c>
      <c r="G12" s="167" t="s">
        <v>1495</v>
      </c>
    </row>
    <row r="13" spans="2:7">
      <c r="B13" s="167" t="s">
        <v>709</v>
      </c>
      <c r="C13" s="167" t="s">
        <v>1496</v>
      </c>
      <c r="D13" s="168">
        <v>46086</v>
      </c>
      <c r="E13" s="167">
        <v>8.5</v>
      </c>
      <c r="F13" s="169" t="s">
        <v>1497</v>
      </c>
      <c r="G13" s="167"/>
    </row>
    <row r="14" spans="2:7">
      <c r="B14" s="167" t="s">
        <v>709</v>
      </c>
      <c r="C14" s="167" t="s">
        <v>1498</v>
      </c>
      <c r="D14" s="168">
        <v>46086</v>
      </c>
      <c r="E14" s="167">
        <v>10000</v>
      </c>
      <c r="F14" s="169" t="s">
        <v>1497</v>
      </c>
      <c r="G14" s="167"/>
    </row>
    <row r="15" spans="2:7">
      <c r="B15" s="167" t="s">
        <v>709</v>
      </c>
      <c r="C15" s="167" t="s">
        <v>1499</v>
      </c>
      <c r="D15" s="168">
        <v>46086</v>
      </c>
      <c r="E15" s="167">
        <v>8000</v>
      </c>
      <c r="F15" s="169" t="s">
        <v>1497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9278</v>
      </c>
      <c r="D20" s="167"/>
      <c r="E20" s="167"/>
      <c r="F20" s="167"/>
      <c r="G20" s="167"/>
    </row>
    <row r="21" spans="2:7">
      <c r="B21" s="167" t="s">
        <v>805</v>
      </c>
      <c r="C21" s="167">
        <v>9244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9320</v>
      </c>
      <c r="D23" s="167"/>
      <c r="E23" s="167"/>
      <c r="F23" s="167"/>
      <c r="G23" s="167"/>
    </row>
    <row r="24" spans="2:7">
      <c r="B24" s="167" t="s">
        <v>808</v>
      </c>
      <c r="C24" s="167">
        <v>9265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1500</v>
      </c>
      <c r="C2" s="121" t="s">
        <v>946</v>
      </c>
      <c r="D2" s="76" t="s">
        <v>948</v>
      </c>
      <c r="E2" s="76" t="s">
        <v>1501</v>
      </c>
      <c r="F2" s="99" t="s">
        <v>1502</v>
      </c>
      <c r="G2" s="76" t="s">
        <v>1503</v>
      </c>
      <c r="H2" s="76" t="s">
        <v>1504</v>
      </c>
      <c r="I2" s="76" t="s">
        <v>1505</v>
      </c>
      <c r="J2" s="76" t="s">
        <v>1506</v>
      </c>
      <c r="K2" s="78" t="s">
        <v>1507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7"/>
      <c r="B1" s="228"/>
      <c r="C1" s="22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0" t="s">
        <v>1009</v>
      </c>
      <c r="Q1" s="231"/>
      <c r="R1" s="111"/>
      <c r="S1" s="84"/>
      <c r="T1" s="86"/>
      <c r="U1" s="232" t="s">
        <v>1508</v>
      </c>
      <c r="V1" s="232"/>
      <c r="W1" s="232"/>
    </row>
    <row r="2" spans="1:23" ht="15" customHeight="1">
      <c r="A2" s="87" t="s">
        <v>1509</v>
      </c>
      <c r="B2" s="87" t="s">
        <v>1510</v>
      </c>
      <c r="C2" s="87" t="s">
        <v>376</v>
      </c>
      <c r="D2" s="88" t="s">
        <v>961</v>
      </c>
      <c r="E2" s="88" t="s">
        <v>4</v>
      </c>
      <c r="F2" s="88" t="s">
        <v>1511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1512</v>
      </c>
      <c r="T2" s="91" t="s">
        <v>964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3" t="s">
        <v>1513</v>
      </c>
      <c r="D5" s="234"/>
      <c r="E5" s="234"/>
      <c r="F5" s="234"/>
      <c r="G5" s="234"/>
      <c r="H5" s="234"/>
      <c r="I5" s="234"/>
      <c r="J5" s="235"/>
      <c r="K5" s="236" t="s">
        <v>1514</v>
      </c>
      <c r="L5" s="237"/>
      <c r="M5" s="237"/>
      <c r="N5" s="237"/>
      <c r="O5" s="238" t="s">
        <v>1515</v>
      </c>
      <c r="P5" s="239"/>
    </row>
    <row r="6" spans="1:16" s="74" customFormat="1" ht="15" customHeight="1">
      <c r="A6" s="66" t="s">
        <v>1511</v>
      </c>
      <c r="B6" s="75" t="s">
        <v>1510</v>
      </c>
      <c r="C6" s="76" t="s">
        <v>961</v>
      </c>
      <c r="D6" s="77" t="s">
        <v>962</v>
      </c>
      <c r="E6" s="76" t="s">
        <v>1516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1517</v>
      </c>
      <c r="M6" s="80" t="s">
        <v>576</v>
      </c>
      <c r="N6" s="81" t="s">
        <v>956</v>
      </c>
      <c r="O6" s="158" t="s">
        <v>999</v>
      </c>
      <c r="P6" s="133" t="s">
        <v>1518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TP em preparação / Previsão de pronto 13h00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 xml:space="preserve">TP pronto 09h05 / previsão de faixa após i69 / 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Atraso na solicitação de MC1, devido aguardou o descanso do maquinista / Cancelado intervalo devido priorização do V93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 xml:space="preserve">TP aguardando melhorar condições climáticas, chuva no momento / 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Aguardando ativos no bloco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MC1 07h56 / Em deslocamento para km ed trabalho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MC1 07h38 / Em deslocamento para km de trabalho.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1</v>
      </c>
      <c r="P323" s="147" t="str">
        <f>IF($A$2=1,IF(SP_SUL!BJ323="","*",SP_SUL!BJ323),IF(SP_SUL!BK323="","*",SP_SUL!BK323))</f>
        <v>Em intervalo das 10h17 até 15h17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1</v>
      </c>
      <c r="P324" s="147" t="str">
        <f>IF($A$2=1,IF(SP_SUL!BJ324="","*",SP_SUL!BJ324),IF(SP_SUL!BK324="","*",SP_SUL!BK324))</f>
        <v>MC1 08h07 / inf pronto 08h59 / Autorizado entrada na via 09h16 / Em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1</v>
      </c>
      <c r="P325" s="147" t="str">
        <f>IF($A$2=1,IF(SP_SUL!BJ325="","*",SP_SUL!BJ325),IF(SP_SUL!BK325="","*",SP_SUL!BK325))</f>
        <v>Em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1</v>
      </c>
      <c r="P328" s="147" t="str">
        <f>IF($A$2=1,IF(SP_SUL!BJ328="","*",SP_SUL!BJ328),IF(SP_SUL!BK328="","*",SP_SUL!BK328))</f>
        <v>Em intervalo das 11h13 até 13h13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2026-03-10T15:17:50Z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