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127" documentId="120_S{118792C3-22EF-5104-A093-F22BFE3913F3}" xr6:coauthVersionLast="47" xr6:coauthVersionMax="47" xr10:uidLastSave="{2B3279EA-BD25-4CD3-A24E-46A3DD8AA955}"/>
  <bookViews>
    <workbookView xWindow="-60" yWindow="-60" windowWidth="15480" windowHeight="11640" firstSheet="4" activeTab="4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G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G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E738" i="10"/>
  <c r="F738" i="10"/>
  <c r="H738" i="10"/>
  <c r="I738" i="10"/>
  <c r="J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N152" i="1" a="1"/>
  <c r="N152" i="1"/>
  <c r="M152" i="1" a="1"/>
  <c r="M152" i="1"/>
  <c r="G153" i="10" s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F734" i="11"/>
  <c r="G734" i="11"/>
  <c r="H734" i="11"/>
  <c r="I734" i="11"/>
  <c r="J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L159" i="11"/>
  <c r="M162" i="1" a="1"/>
  <c r="M162" i="1" s="1"/>
  <c r="S162" i="1" a="1"/>
  <c r="S162" i="1" s="1"/>
  <c r="T162" i="1" a="1"/>
  <c r="T162" i="1" s="1"/>
  <c r="AI150" i="1"/>
  <c r="BB150" i="1"/>
  <c r="AI145" i="1"/>
  <c r="BB145" i="1" s="1"/>
  <c r="N145" i="1" a="1"/>
  <c r="N145" i="1"/>
  <c r="L142" i="11" s="1"/>
  <c r="M145" i="1" a="1"/>
  <c r="M145" i="1" s="1"/>
  <c r="G146" i="10" s="1"/>
  <c r="A145" i="1"/>
  <c r="A146" i="1"/>
  <c r="A147" i="1"/>
  <c r="A140" i="1"/>
  <c r="A141" i="1"/>
  <c r="A142" i="1"/>
  <c r="BS145" i="1"/>
  <c r="BF145" i="1"/>
  <c r="AY145" i="1"/>
  <c r="BR145" i="1" s="1"/>
  <c r="BQ145" i="1" s="1"/>
  <c r="AQ145" i="1"/>
  <c r="AP145" i="1"/>
  <c r="M146" i="10" s="1"/>
  <c r="AO145" i="1"/>
  <c r="AL145" i="1"/>
  <c r="AK145" i="1"/>
  <c r="K146" i="10" s="1"/>
  <c r="AJ145" i="1"/>
  <c r="U145" i="1" a="1"/>
  <c r="U145" i="1" s="1"/>
  <c r="T145" i="1" a="1"/>
  <c r="T145" i="1" s="1"/>
  <c r="S145" i="1" a="1"/>
  <c r="S145" i="1"/>
  <c r="R145" i="1"/>
  <c r="G145" i="1"/>
  <c r="C145" i="1"/>
  <c r="AI153" i="1"/>
  <c r="BB153" i="1" s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 s="1"/>
  <c r="G161" i="10" s="1"/>
  <c r="N160" i="1" a="1"/>
  <c r="N160" i="1" s="1"/>
  <c r="L157" i="11" s="1"/>
  <c r="R160" i="1"/>
  <c r="S160" i="1" a="1"/>
  <c r="S160" i="1" s="1"/>
  <c r="T160" i="1" a="1"/>
  <c r="T160" i="1" s="1"/>
  <c r="U160" i="1" a="1"/>
  <c r="U160" i="1" s="1"/>
  <c r="AJ160" i="1"/>
  <c r="AK160" i="1"/>
  <c r="K161" i="10" s="1"/>
  <c r="AL160" i="1"/>
  <c r="AO160" i="1"/>
  <c r="BD160" i="1" s="1" a="1"/>
  <c r="BD160" i="1" s="1"/>
  <c r="AP160" i="1"/>
  <c r="M161" i="10" s="1"/>
  <c r="AQ160" i="1"/>
  <c r="AY160" i="1"/>
  <c r="BB160" i="1"/>
  <c r="BF160" i="1"/>
  <c r="BR160" i="1"/>
  <c r="BS160" i="1"/>
  <c r="AI162" i="1"/>
  <c r="C153" i="1"/>
  <c r="G153" i="1"/>
  <c r="R153" i="1"/>
  <c r="S153" i="1" a="1"/>
  <c r="S153" i="1" s="1"/>
  <c r="T153" i="1" a="1"/>
  <c r="T153" i="1"/>
  <c r="U153" i="1" a="1"/>
  <c r="U153" i="1" s="1"/>
  <c r="AJ153" i="1"/>
  <c r="AK153" i="1"/>
  <c r="K154" i="10" s="1"/>
  <c r="AL153" i="1"/>
  <c r="AM153" i="1"/>
  <c r="AN153" i="1"/>
  <c r="AO153" i="1"/>
  <c r="BE153" i="1" s="1" a="1"/>
  <c r="BE153" i="1" s="1"/>
  <c r="AP153" i="1"/>
  <c r="M154" i="10" s="1"/>
  <c r="AQ153" i="1"/>
  <c r="AY153" i="1"/>
  <c r="BC153" i="1" a="1"/>
  <c r="BC153" i="1" s="1"/>
  <c r="BD153" i="1" a="1"/>
  <c r="BD153" i="1" s="1"/>
  <c r="BF153" i="1"/>
  <c r="BR153" i="1"/>
  <c r="BS153" i="1"/>
  <c r="N157" i="1" a="1"/>
  <c r="N157" i="1" s="1"/>
  <c r="L154" i="11" s="1"/>
  <c r="M157" i="1" a="1"/>
  <c r="M157" i="1" s="1"/>
  <c r="L149" i="11"/>
  <c r="U156" i="1" a="1"/>
  <c r="U156" i="1" s="1"/>
  <c r="U157" i="1" a="1"/>
  <c r="U157" i="1" s="1"/>
  <c r="N124" i="1" a="1"/>
  <c r="N124" i="1" s="1"/>
  <c r="L121" i="1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S150" i="1" a="1"/>
  <c r="S150" i="1"/>
  <c r="T150" i="1" a="1"/>
  <c r="T150" i="1" s="1"/>
  <c r="U150" i="1" a="1"/>
  <c r="U150" i="1" s="1"/>
  <c r="AJ150" i="1"/>
  <c r="AK150" i="1"/>
  <c r="K151" i="10" s="1"/>
  <c r="AL150" i="1"/>
  <c r="AM150" i="1"/>
  <c r="AN150" i="1"/>
  <c r="AO150" i="1"/>
  <c r="BC150" i="1" s="1" a="1"/>
  <c r="BC150" i="1" s="1"/>
  <c r="AP150" i="1"/>
  <c r="M151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8" i="10" s="1"/>
  <c r="AO147" i="1"/>
  <c r="AL147" i="1"/>
  <c r="AK147" i="1"/>
  <c r="K148" i="10" s="1"/>
  <c r="AJ147" i="1"/>
  <c r="U147" i="1" a="1"/>
  <c r="U147" i="1"/>
  <c r="T147" i="1" a="1"/>
  <c r="T147" i="1" s="1"/>
  <c r="S147" i="1" a="1"/>
  <c r="S147" i="1" s="1"/>
  <c r="R147" i="1"/>
  <c r="N147" i="1" a="1"/>
  <c r="N147" i="1" s="1"/>
  <c r="L144" i="11" s="1"/>
  <c r="M147" i="1" a="1"/>
  <c r="M147" i="1"/>
  <c r="G147" i="1"/>
  <c r="C147" i="1"/>
  <c r="N151" i="1" a="1"/>
  <c r="N151" i="1" s="1"/>
  <c r="L148" i="11" s="1"/>
  <c r="N149" i="1" a="1"/>
  <c r="N149" i="1" s="1"/>
  <c r="L146" i="11" s="1"/>
  <c r="M149" i="1" a="1"/>
  <c r="M149" i="1" s="1"/>
  <c r="N148" i="1" a="1"/>
  <c r="N148" i="1" s="1"/>
  <c r="L145" i="11" s="1"/>
  <c r="M148" i="1" a="1"/>
  <c r="M148" i="1"/>
  <c r="N146" i="1" a="1"/>
  <c r="N146" i="1" s="1"/>
  <c r="L143" i="11" s="1"/>
  <c r="M146" i="1" a="1"/>
  <c r="M146" i="1" s="1"/>
  <c r="N144" i="1" a="1"/>
  <c r="N144" i="1" s="1"/>
  <c r="L141" i="11" s="1"/>
  <c r="M144" i="1" a="1"/>
  <c r="M144" i="1" s="1"/>
  <c r="N142" i="1" a="1"/>
  <c r="N142" i="1" s="1"/>
  <c r="L139" i="11" s="1"/>
  <c r="M142" i="1" a="1"/>
  <c r="M142" i="1" s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R124" i="1"/>
  <c r="S124" i="1" a="1"/>
  <c r="S124" i="1" s="1"/>
  <c r="T124" i="1" a="1"/>
  <c r="T124" i="1" s="1"/>
  <c r="U124" i="1" a="1"/>
  <c r="U124" i="1" s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BB114" i="1" s="1"/>
  <c r="AI115" i="1"/>
  <c r="BB115" i="1" s="1"/>
  <c r="AI107" i="1"/>
  <c r="AI103" i="1"/>
  <c r="BB103" i="1" s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7" i="1"/>
  <c r="BB113" i="1"/>
  <c r="BB734" i="1"/>
  <c r="BB735" i="1"/>
  <c r="BB737" i="1"/>
  <c r="R106" i="1"/>
  <c r="AL79" i="1"/>
  <c r="C103" i="1"/>
  <c r="G103" i="1"/>
  <c r="M103" i="1" a="1"/>
  <c r="M103" i="1" s="1"/>
  <c r="N103" i="1" a="1"/>
  <c r="N103" i="1" s="1"/>
  <c r="L100" i="11" s="1"/>
  <c r="R103" i="1"/>
  <c r="S103" i="1" a="1"/>
  <c r="S103" i="1" s="1"/>
  <c r="T103" i="1" a="1"/>
  <c r="T103" i="1" s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N104" i="1" a="1"/>
  <c r="N104" i="1" s="1"/>
  <c r="L101" i="11" s="1"/>
  <c r="R104" i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T94" i="1" a="1"/>
  <c r="T94" i="1" s="1"/>
  <c r="U94" i="1" a="1"/>
  <c r="U94" i="1" s="1"/>
  <c r="AJ94" i="1"/>
  <c r="AL94" i="1"/>
  <c r="AM94" i="1"/>
  <c r="AN94" i="1"/>
  <c r="AO94" i="1"/>
  <c r="BC94" i="1" s="1" a="1"/>
  <c r="BC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S107" i="1" a="1"/>
  <c r="S107" i="1" s="1"/>
  <c r="T107" i="1" a="1"/>
  <c r="T107" i="1" s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G111" i="10" s="1"/>
  <c r="C110" i="1"/>
  <c r="R110" i="1"/>
  <c r="S110" i="1" a="1"/>
  <c r="S110" i="1" s="1"/>
  <c r="T110" i="1" a="1"/>
  <c r="T110" i="1"/>
  <c r="U110" i="1" a="1"/>
  <c r="U110" i="1" s="1"/>
  <c r="AJ110" i="1"/>
  <c r="AK110" i="1"/>
  <c r="K111" i="10" s="1"/>
  <c r="AL110" i="1"/>
  <c r="AO110" i="1"/>
  <c r="BD110" i="1" s="1" a="1"/>
  <c r="BD110" i="1" s="1"/>
  <c r="AP110" i="1"/>
  <c r="M111" i="10" s="1"/>
  <c r="AQ110" i="1"/>
  <c r="BC110" i="1" a="1"/>
  <c r="BC110" i="1" s="1"/>
  <c r="BF110" i="1"/>
  <c r="BR110" i="1"/>
  <c r="BS110" i="1"/>
  <c r="C111" i="1"/>
  <c r="G111" i="1"/>
  <c r="R111" i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 s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 s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 s="1"/>
  <c r="N737" i="1" a="1"/>
  <c r="N737" i="1" s="1"/>
  <c r="L734" i="11" s="1"/>
  <c r="R737" i="1"/>
  <c r="S737" i="1" a="1"/>
  <c r="S737" i="1" s="1"/>
  <c r="T737" i="1" a="1"/>
  <c r="T737" i="1" s="1"/>
  <c r="U737" i="1" a="1"/>
  <c r="U737" i="1" s="1"/>
  <c r="AJ737" i="1"/>
  <c r="AK737" i="1"/>
  <c r="K738" i="10" s="1"/>
  <c r="AL737" i="1"/>
  <c r="AO737" i="1"/>
  <c r="BD737" i="1" s="1" a="1"/>
  <c r="BD737" i="1" s="1"/>
  <c r="AP737" i="1"/>
  <c r="M738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 s="1"/>
  <c r="L733" i="11" s="1"/>
  <c r="R736" i="1"/>
  <c r="S736" i="1" a="1"/>
  <c r="S736" i="1" s="1"/>
  <c r="T736" i="1" a="1"/>
  <c r="T736" i="1"/>
  <c r="U736" i="1" a="1"/>
  <c r="U736" i="1" s="1"/>
  <c r="AJ736" i="1"/>
  <c r="AK736" i="1"/>
  <c r="K737" i="10" s="1"/>
  <c r="AL736" i="1"/>
  <c r="AO736" i="1"/>
  <c r="BD736" i="1" s="1" a="1"/>
  <c r="BD736" i="1" s="1"/>
  <c r="AP736" i="1"/>
  <c r="M737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2" i="11" s="1"/>
  <c r="R735" i="1"/>
  <c r="AK735" i="1"/>
  <c r="K736" i="10" s="1"/>
  <c r="AL735" i="1"/>
  <c r="AP735" i="1"/>
  <c r="M736" i="10" s="1"/>
  <c r="BR735" i="1"/>
  <c r="BS735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6" i="1"/>
  <c r="G146" i="1"/>
  <c r="R146" i="1"/>
  <c r="AK146" i="1"/>
  <c r="K147" i="10" s="1"/>
  <c r="AL146" i="1"/>
  <c r="AP146" i="1"/>
  <c r="M147" i="10" s="1"/>
  <c r="BR146" i="1"/>
  <c r="BS146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49" i="1"/>
  <c r="G149" i="1"/>
  <c r="R149" i="1"/>
  <c r="BB149" i="1"/>
  <c r="AK149" i="1"/>
  <c r="K150" i="10" s="1"/>
  <c r="AL149" i="1"/>
  <c r="AP149" i="1"/>
  <c r="M150" i="10" s="1"/>
  <c r="BR149" i="1"/>
  <c r="BS149" i="1"/>
  <c r="C151" i="1"/>
  <c r="G151" i="1"/>
  <c r="R151" i="1"/>
  <c r="AK151" i="1"/>
  <c r="K152" i="10" s="1"/>
  <c r="AL151" i="1"/>
  <c r="AP151" i="1"/>
  <c r="M152" i="10" s="1"/>
  <c r="BR151" i="1"/>
  <c r="BS151" i="1"/>
  <c r="C152" i="1"/>
  <c r="G152" i="1"/>
  <c r="R152" i="1"/>
  <c r="BB152" i="1"/>
  <c r="AK152" i="1"/>
  <c r="K153" i="10" s="1"/>
  <c r="AL152" i="1"/>
  <c r="AP152" i="1"/>
  <c r="M153" i="10" s="1"/>
  <c r="BR152" i="1"/>
  <c r="BS152" i="1"/>
  <c r="C154" i="1"/>
  <c r="G154" i="1"/>
  <c r="R154" i="1"/>
  <c r="BB154" i="1"/>
  <c r="AK154" i="1"/>
  <c r="K155" i="10" s="1"/>
  <c r="AL154" i="1"/>
  <c r="AP154" i="1"/>
  <c r="M155" i="10" s="1"/>
  <c r="BR154" i="1"/>
  <c r="BS154" i="1"/>
  <c r="C155" i="1"/>
  <c r="G155" i="1"/>
  <c r="R155" i="1"/>
  <c r="BB155" i="1"/>
  <c r="AK155" i="1"/>
  <c r="K156" i="10" s="1"/>
  <c r="AL155" i="1"/>
  <c r="AP155" i="1"/>
  <c r="M156" i="10" s="1"/>
  <c r="BR155" i="1"/>
  <c r="BS155" i="1"/>
  <c r="C156" i="1"/>
  <c r="G156" i="1"/>
  <c r="R156" i="1"/>
  <c r="BB156" i="1"/>
  <c r="AK156" i="1"/>
  <c r="K157" i="10" s="1"/>
  <c r="AL156" i="1"/>
  <c r="AP156" i="1"/>
  <c r="M157" i="10" s="1"/>
  <c r="BR156" i="1"/>
  <c r="BS156" i="1"/>
  <c r="C157" i="1"/>
  <c r="G157" i="1"/>
  <c r="R157" i="1"/>
  <c r="BB157" i="1"/>
  <c r="AK157" i="1"/>
  <c r="K158" i="10" s="1"/>
  <c r="AL157" i="1"/>
  <c r="AP157" i="1"/>
  <c r="M158" i="10" s="1"/>
  <c r="BR157" i="1"/>
  <c r="BS157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C159" i="1"/>
  <c r="G159" i="1"/>
  <c r="R159" i="1"/>
  <c r="BB159" i="1"/>
  <c r="AK159" i="1"/>
  <c r="K160" i="10" s="1"/>
  <c r="AL159" i="1"/>
  <c r="AP159" i="1"/>
  <c r="M160" i="10" s="1"/>
  <c r="BR159" i="1"/>
  <c r="BS159" i="1"/>
  <c r="C161" i="1"/>
  <c r="G161" i="1"/>
  <c r="R161" i="1"/>
  <c r="BB161" i="1"/>
  <c r="AK161" i="1"/>
  <c r="K162" i="10" s="1"/>
  <c r="AL161" i="1"/>
  <c r="AP161" i="1"/>
  <c r="M162" i="10" s="1"/>
  <c r="BR161" i="1"/>
  <c r="BS161" i="1"/>
  <c r="C162" i="1"/>
  <c r="G162" i="1"/>
  <c r="R162" i="1"/>
  <c r="BB162" i="1"/>
  <c r="AK162" i="1"/>
  <c r="K163" i="10" s="1"/>
  <c r="AL162" i="1"/>
  <c r="AP162" i="1"/>
  <c r="M163" i="10" s="1"/>
  <c r="BR162" i="1"/>
  <c r="BS162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A532" i="1"/>
  <c r="C532" i="1"/>
  <c r="G532" i="1"/>
  <c r="M532" i="1" a="1"/>
  <c r="M532" i="1" s="1"/>
  <c r="N532" i="1" a="1"/>
  <c r="N532" i="1" s="1"/>
  <c r="L529" i="11" s="1"/>
  <c r="R532" i="1"/>
  <c r="BB532" i="1"/>
  <c r="AK532" i="1"/>
  <c r="K533" i="10" s="1"/>
  <c r="AL532" i="1"/>
  <c r="AP532" i="1"/>
  <c r="M533" i="10" s="1"/>
  <c r="BR532" i="1"/>
  <c r="BS532" i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A733" i="1"/>
  <c r="C733" i="1"/>
  <c r="G733" i="1"/>
  <c r="M733" i="1" a="1"/>
  <c r="M733" i="1" s="1"/>
  <c r="N733" i="1" a="1"/>
  <c r="N733" i="1" s="1"/>
  <c r="L730" i="11" s="1"/>
  <c r="R733" i="1"/>
  <c r="BB733" i="1"/>
  <c r="AK733" i="1"/>
  <c r="K734" i="10" s="1"/>
  <c r="AL733" i="1"/>
  <c r="AP733" i="1"/>
  <c r="M734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M578" i="1" a="1"/>
  <c r="M578" i="1" s="1"/>
  <c r="N578" i="1" a="1"/>
  <c r="N578" i="1" s="1"/>
  <c r="L575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AK578" i="1"/>
  <c r="K579" i="10" s="1"/>
  <c r="AL578" i="1"/>
  <c r="AP578" i="1"/>
  <c r="M579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K570" i="11" l="1"/>
  <c r="G574" i="10"/>
  <c r="K561" i="11"/>
  <c r="G565" i="10"/>
  <c r="K552" i="11"/>
  <c r="G556" i="10"/>
  <c r="K546" i="11"/>
  <c r="G550" i="10"/>
  <c r="K540" i="11"/>
  <c r="G544" i="10"/>
  <c r="K537" i="11"/>
  <c r="G541" i="10"/>
  <c r="K730" i="11"/>
  <c r="G734" i="10"/>
  <c r="K562" i="11"/>
  <c r="G566" i="10"/>
  <c r="K553" i="11"/>
  <c r="G557" i="10"/>
  <c r="K544" i="11"/>
  <c r="G548" i="10"/>
  <c r="K535" i="11"/>
  <c r="G539" i="10"/>
  <c r="K532" i="11"/>
  <c r="G536" i="10"/>
  <c r="K528" i="11"/>
  <c r="G532" i="10"/>
  <c r="K525" i="11"/>
  <c r="G529" i="10"/>
  <c r="K573" i="11"/>
  <c r="G577" i="10"/>
  <c r="K558" i="11"/>
  <c r="G562" i="10"/>
  <c r="K531" i="11"/>
  <c r="G535" i="10"/>
  <c r="K729" i="11"/>
  <c r="G733" i="10"/>
  <c r="K574" i="11"/>
  <c r="G578" i="10"/>
  <c r="K571" i="11"/>
  <c r="G575" i="10"/>
  <c r="K568" i="11"/>
  <c r="G572" i="10"/>
  <c r="K565" i="11"/>
  <c r="G569" i="10"/>
  <c r="K559" i="11"/>
  <c r="G563" i="10"/>
  <c r="K556" i="11"/>
  <c r="G560" i="10"/>
  <c r="K550" i="11"/>
  <c r="G554" i="10"/>
  <c r="K547" i="11"/>
  <c r="G551" i="10"/>
  <c r="K541" i="11"/>
  <c r="G545" i="10"/>
  <c r="K538" i="11"/>
  <c r="G542" i="10"/>
  <c r="K529" i="11"/>
  <c r="G533" i="10"/>
  <c r="K527" i="11"/>
  <c r="G531" i="10"/>
  <c r="K526" i="11"/>
  <c r="G530" i="10"/>
  <c r="K524" i="11"/>
  <c r="G528" i="10"/>
  <c r="K523" i="11"/>
  <c r="G527" i="10"/>
  <c r="K567" i="11"/>
  <c r="G571" i="10"/>
  <c r="K564" i="11"/>
  <c r="G568" i="10"/>
  <c r="K555" i="11"/>
  <c r="G559" i="10"/>
  <c r="K549" i="11"/>
  <c r="G553" i="10"/>
  <c r="K543" i="11"/>
  <c r="G547" i="10"/>
  <c r="K534" i="11"/>
  <c r="G538" i="10"/>
  <c r="K728" i="11"/>
  <c r="G732" i="10"/>
  <c r="K727" i="11"/>
  <c r="G731" i="10"/>
  <c r="K726" i="11"/>
  <c r="G730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522" i="11"/>
  <c r="G526" i="10"/>
  <c r="K520" i="11"/>
  <c r="G524" i="10"/>
  <c r="K519" i="11"/>
  <c r="G523" i="10"/>
  <c r="K517" i="11"/>
  <c r="G521" i="10"/>
  <c r="K515" i="11"/>
  <c r="G519" i="10"/>
  <c r="K514" i="11"/>
  <c r="G518" i="10"/>
  <c r="K512" i="11"/>
  <c r="G516" i="10"/>
  <c r="K510" i="11"/>
  <c r="G514" i="10"/>
  <c r="K508" i="11"/>
  <c r="G512" i="10"/>
  <c r="K506" i="11"/>
  <c r="G510" i="10"/>
  <c r="K505" i="11"/>
  <c r="G509" i="10"/>
  <c r="K503" i="11"/>
  <c r="G507" i="10"/>
  <c r="K502" i="11"/>
  <c r="G506" i="10"/>
  <c r="K500" i="11"/>
  <c r="G504" i="10"/>
  <c r="K499" i="11"/>
  <c r="G503" i="10"/>
  <c r="K497" i="11"/>
  <c r="G501" i="10"/>
  <c r="K496" i="11"/>
  <c r="G500" i="10"/>
  <c r="K494" i="11"/>
  <c r="G498" i="10"/>
  <c r="K493" i="11"/>
  <c r="G497" i="10"/>
  <c r="K491" i="11"/>
  <c r="G495" i="10"/>
  <c r="K490" i="11"/>
  <c r="G494" i="10"/>
  <c r="K488" i="11"/>
  <c r="G492" i="10"/>
  <c r="K487" i="11"/>
  <c r="G491" i="10"/>
  <c r="K485" i="11"/>
  <c r="G489" i="10"/>
  <c r="K483" i="11"/>
  <c r="G487" i="10"/>
  <c r="K481" i="11"/>
  <c r="G485" i="10"/>
  <c r="K479" i="11"/>
  <c r="G483" i="10"/>
  <c r="K477" i="11"/>
  <c r="G481" i="10"/>
  <c r="K476" i="11"/>
  <c r="G480" i="10"/>
  <c r="K474" i="11"/>
  <c r="G478" i="10"/>
  <c r="K473" i="11"/>
  <c r="G477" i="10"/>
  <c r="K471" i="11"/>
  <c r="G475" i="10"/>
  <c r="K470" i="11"/>
  <c r="G474" i="10"/>
  <c r="K468" i="11"/>
  <c r="G472" i="10"/>
  <c r="K465" i="11"/>
  <c r="G469" i="10"/>
  <c r="K464" i="11"/>
  <c r="G468" i="10"/>
  <c r="K462" i="11"/>
  <c r="G466" i="10"/>
  <c r="K460" i="11"/>
  <c r="G464" i="10"/>
  <c r="K457" i="11"/>
  <c r="G461" i="10"/>
  <c r="K455" i="11"/>
  <c r="G459" i="10"/>
  <c r="K454" i="11"/>
  <c r="G458" i="10"/>
  <c r="K451" i="11"/>
  <c r="G455" i="10"/>
  <c r="K449" i="11"/>
  <c r="G453" i="10"/>
  <c r="K448" i="11"/>
  <c r="G452" i="10"/>
  <c r="K446" i="11"/>
  <c r="G450" i="10"/>
  <c r="K445" i="11"/>
  <c r="G449" i="10"/>
  <c r="K443" i="11"/>
  <c r="G447" i="10"/>
  <c r="K442" i="11"/>
  <c r="G446" i="10"/>
  <c r="K440" i="11"/>
  <c r="G444" i="10"/>
  <c r="K439" i="11"/>
  <c r="G443" i="10"/>
  <c r="K437" i="11"/>
  <c r="G441" i="10"/>
  <c r="K436" i="11"/>
  <c r="G440" i="10"/>
  <c r="K434" i="11"/>
  <c r="G438" i="10"/>
  <c r="K433" i="11"/>
  <c r="G437" i="10"/>
  <c r="K431" i="11"/>
  <c r="G435" i="10"/>
  <c r="K430" i="11"/>
  <c r="G434" i="10"/>
  <c r="K428" i="11"/>
  <c r="G432" i="10"/>
  <c r="K427" i="11"/>
  <c r="G431" i="10"/>
  <c r="K425" i="11"/>
  <c r="G429" i="10"/>
  <c r="K424" i="11"/>
  <c r="G428" i="10"/>
  <c r="K422" i="11"/>
  <c r="G426" i="10"/>
  <c r="K421" i="11"/>
  <c r="G425" i="10"/>
  <c r="K419" i="11"/>
  <c r="G423" i="10"/>
  <c r="K418" i="11"/>
  <c r="G422" i="10"/>
  <c r="K416" i="11"/>
  <c r="G420" i="10"/>
  <c r="K415" i="11"/>
  <c r="G419" i="10"/>
  <c r="K413" i="11"/>
  <c r="G417" i="10"/>
  <c r="K412" i="11"/>
  <c r="G416" i="10"/>
  <c r="K410" i="11"/>
  <c r="G414" i="10"/>
  <c r="K408" i="11"/>
  <c r="G412" i="10"/>
  <c r="K406" i="11"/>
  <c r="G410" i="10"/>
  <c r="K405" i="11"/>
  <c r="G409" i="10"/>
  <c r="K403" i="11"/>
  <c r="G407" i="10"/>
  <c r="K402" i="11"/>
  <c r="G406" i="10"/>
  <c r="K400" i="11"/>
  <c r="G404" i="10"/>
  <c r="K398" i="11"/>
  <c r="G402" i="10"/>
  <c r="K397" i="11"/>
  <c r="G401" i="10"/>
  <c r="K395" i="11"/>
  <c r="G399" i="10"/>
  <c r="K394" i="11"/>
  <c r="G398" i="10"/>
  <c r="K392" i="11"/>
  <c r="G396" i="10"/>
  <c r="K391" i="11"/>
  <c r="G395" i="10"/>
  <c r="K389" i="11"/>
  <c r="G393" i="10"/>
  <c r="K388" i="11"/>
  <c r="G392" i="10"/>
  <c r="K386" i="11"/>
  <c r="G390" i="10"/>
  <c r="K385" i="11"/>
  <c r="G389" i="10"/>
  <c r="K383" i="11"/>
  <c r="G387" i="10"/>
  <c r="K382" i="11"/>
  <c r="G386" i="10"/>
  <c r="K380" i="11"/>
  <c r="G384" i="10"/>
  <c r="K379" i="11"/>
  <c r="G383" i="10"/>
  <c r="K377" i="11"/>
  <c r="G381" i="10"/>
  <c r="K376" i="11"/>
  <c r="G380" i="10"/>
  <c r="K374" i="11"/>
  <c r="G378" i="10"/>
  <c r="K372" i="11"/>
  <c r="G376" i="10"/>
  <c r="K370" i="11"/>
  <c r="G374" i="10"/>
  <c r="K368" i="11"/>
  <c r="G372" i="10"/>
  <c r="K367" i="11"/>
  <c r="G371" i="10"/>
  <c r="K365" i="11"/>
  <c r="G369" i="10"/>
  <c r="K364" i="11"/>
  <c r="G368" i="10"/>
  <c r="K362" i="11"/>
  <c r="G366" i="10"/>
  <c r="K361" i="11"/>
  <c r="G365" i="10"/>
  <c r="K359" i="11"/>
  <c r="G363" i="10"/>
  <c r="K358" i="11"/>
  <c r="G362" i="10"/>
  <c r="K356" i="11"/>
  <c r="G360" i="10"/>
  <c r="K355" i="11"/>
  <c r="G359" i="10"/>
  <c r="K353" i="11"/>
  <c r="G357" i="10"/>
  <c r="K351" i="11"/>
  <c r="G355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9" i="11"/>
  <c r="G343" i="10"/>
  <c r="K337" i="11"/>
  <c r="G341" i="10"/>
  <c r="K335" i="11"/>
  <c r="G339" i="10"/>
  <c r="K334" i="11"/>
  <c r="G338" i="10"/>
  <c r="K332" i="11"/>
  <c r="G336" i="10"/>
  <c r="K330" i="11"/>
  <c r="G334" i="10"/>
  <c r="K328" i="11"/>
  <c r="G332" i="10"/>
  <c r="K326" i="11"/>
  <c r="G330" i="10"/>
  <c r="K325" i="11"/>
  <c r="G329" i="10"/>
  <c r="K323" i="11"/>
  <c r="G327" i="10"/>
  <c r="K322" i="11"/>
  <c r="G326" i="10"/>
  <c r="K320" i="11"/>
  <c r="G324" i="10"/>
  <c r="K319" i="11"/>
  <c r="G323" i="10"/>
  <c r="K317" i="11"/>
  <c r="G321" i="10"/>
  <c r="K316" i="11"/>
  <c r="G320" i="10"/>
  <c r="K314" i="11"/>
  <c r="G318" i="10"/>
  <c r="K313" i="11"/>
  <c r="G317" i="10"/>
  <c r="K311" i="11"/>
  <c r="G315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13" i="11"/>
  <c r="G117" i="10"/>
  <c r="K112" i="11"/>
  <c r="G116" i="10"/>
  <c r="K97" i="11"/>
  <c r="G101" i="10"/>
  <c r="K87" i="11"/>
  <c r="G91" i="10"/>
  <c r="K85" i="11"/>
  <c r="G89" i="10"/>
  <c r="K73" i="11"/>
  <c r="G77" i="10"/>
  <c r="K70" i="11"/>
  <c r="G74" i="10"/>
  <c r="K67" i="11"/>
  <c r="G71" i="10"/>
  <c r="K58" i="11"/>
  <c r="G62" i="10"/>
  <c r="L51" i="10"/>
  <c r="N51" i="10"/>
  <c r="L42" i="10"/>
  <c r="N42" i="10"/>
  <c r="L35" i="10"/>
  <c r="N35" i="10"/>
  <c r="K19" i="11"/>
  <c r="G23" i="10"/>
  <c r="K12" i="11"/>
  <c r="G16" i="10"/>
  <c r="K11" i="11"/>
  <c r="G15" i="10"/>
  <c r="K10" i="11"/>
  <c r="G14" i="10"/>
  <c r="K18" i="11"/>
  <c r="G22" i="10"/>
  <c r="K25" i="11"/>
  <c r="G29" i="10"/>
  <c r="K27" i="11"/>
  <c r="G31" i="10"/>
  <c r="K32" i="11"/>
  <c r="G36" i="10"/>
  <c r="L27" i="10"/>
  <c r="N27" i="10"/>
  <c r="I34" i="11"/>
  <c r="F38" i="10"/>
  <c r="K50" i="11"/>
  <c r="G54" i="10"/>
  <c r="K732" i="11"/>
  <c r="G736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D111" i="11"/>
  <c r="C115" i="10"/>
  <c r="D114" i="11"/>
  <c r="C118" i="10"/>
  <c r="D117" i="11"/>
  <c r="C121" i="10"/>
  <c r="D120" i="11"/>
  <c r="C124" i="10"/>
  <c r="D124" i="11"/>
  <c r="C128" i="10"/>
  <c r="D127" i="11"/>
  <c r="C131" i="10"/>
  <c r="D130" i="11"/>
  <c r="C134" i="10"/>
  <c r="D133" i="11"/>
  <c r="C137" i="10"/>
  <c r="D136" i="11"/>
  <c r="C140" i="10"/>
  <c r="D139" i="11"/>
  <c r="C143" i="10"/>
  <c r="D143" i="11"/>
  <c r="C147" i="10"/>
  <c r="D148" i="11"/>
  <c r="C152" i="10"/>
  <c r="D152" i="11"/>
  <c r="C156" i="10"/>
  <c r="D155" i="11"/>
  <c r="C159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K521" i="11"/>
  <c r="G525" i="10"/>
  <c r="K518" i="11"/>
  <c r="G522" i="10"/>
  <c r="K516" i="11"/>
  <c r="G520" i="10"/>
  <c r="K513" i="11"/>
  <c r="G517" i="10"/>
  <c r="K511" i="11"/>
  <c r="G515" i="10"/>
  <c r="K509" i="11"/>
  <c r="G513" i="10"/>
  <c r="K507" i="11"/>
  <c r="G511" i="10"/>
  <c r="K504" i="11"/>
  <c r="G508" i="10"/>
  <c r="K501" i="11"/>
  <c r="G505" i="10"/>
  <c r="K498" i="11"/>
  <c r="G502" i="10"/>
  <c r="K495" i="11"/>
  <c r="G499" i="10"/>
  <c r="K492" i="11"/>
  <c r="G496" i="10"/>
  <c r="K489" i="11"/>
  <c r="G493" i="10"/>
  <c r="K486" i="11"/>
  <c r="G490" i="10"/>
  <c r="K484" i="11"/>
  <c r="G488" i="10"/>
  <c r="K482" i="11"/>
  <c r="G486" i="10"/>
  <c r="K480" i="11"/>
  <c r="G484" i="10"/>
  <c r="K478" i="11"/>
  <c r="G482" i="10"/>
  <c r="K475" i="11"/>
  <c r="G479" i="10"/>
  <c r="K472" i="11"/>
  <c r="G476" i="10"/>
  <c r="K469" i="11"/>
  <c r="G473" i="10"/>
  <c r="K467" i="11"/>
  <c r="G471" i="10"/>
  <c r="K466" i="11"/>
  <c r="G470" i="10"/>
  <c r="K463" i="11"/>
  <c r="G467" i="10"/>
  <c r="K461" i="11"/>
  <c r="G465" i="10"/>
  <c r="K459" i="11"/>
  <c r="G463" i="10"/>
  <c r="K458" i="11"/>
  <c r="G462" i="10"/>
  <c r="K456" i="11"/>
  <c r="G460" i="10"/>
  <c r="K453" i="11"/>
  <c r="G457" i="10"/>
  <c r="K452" i="11"/>
  <c r="G456" i="10"/>
  <c r="K450" i="11"/>
  <c r="G454" i="10"/>
  <c r="K447" i="11"/>
  <c r="G451" i="10"/>
  <c r="K444" i="11"/>
  <c r="G448" i="10"/>
  <c r="K441" i="11"/>
  <c r="G445" i="10"/>
  <c r="K438" i="11"/>
  <c r="G442" i="10"/>
  <c r="K435" i="11"/>
  <c r="G439" i="10"/>
  <c r="K432" i="11"/>
  <c r="G436" i="10"/>
  <c r="K429" i="11"/>
  <c r="G433" i="10"/>
  <c r="K426" i="11"/>
  <c r="G430" i="10"/>
  <c r="K423" i="11"/>
  <c r="G427" i="10"/>
  <c r="K420" i="11"/>
  <c r="G424" i="10"/>
  <c r="K417" i="11"/>
  <c r="G421" i="10"/>
  <c r="K414" i="11"/>
  <c r="G418" i="10"/>
  <c r="K411" i="11"/>
  <c r="G415" i="10"/>
  <c r="K409" i="11"/>
  <c r="G413" i="10"/>
  <c r="K407" i="11"/>
  <c r="G411" i="10"/>
  <c r="K404" i="11"/>
  <c r="G408" i="10"/>
  <c r="K401" i="11"/>
  <c r="G405" i="10"/>
  <c r="K399" i="11"/>
  <c r="G403" i="10"/>
  <c r="K396" i="11"/>
  <c r="G400" i="10"/>
  <c r="K393" i="11"/>
  <c r="G397" i="10"/>
  <c r="K390" i="11"/>
  <c r="G394" i="10"/>
  <c r="K387" i="11"/>
  <c r="G391" i="10"/>
  <c r="K384" i="11"/>
  <c r="G388" i="10"/>
  <c r="K381" i="11"/>
  <c r="G385" i="10"/>
  <c r="K378" i="11"/>
  <c r="G382" i="10"/>
  <c r="K375" i="11"/>
  <c r="G379" i="10"/>
  <c r="K373" i="11"/>
  <c r="G377" i="10"/>
  <c r="K371" i="11"/>
  <c r="G375" i="10"/>
  <c r="K369" i="11"/>
  <c r="G373" i="10"/>
  <c r="K366" i="11"/>
  <c r="G370" i="10"/>
  <c r="K363" i="11"/>
  <c r="G367" i="10"/>
  <c r="K360" i="11"/>
  <c r="G364" i="10"/>
  <c r="K357" i="11"/>
  <c r="G361" i="10"/>
  <c r="K354" i="11"/>
  <c r="G358" i="10"/>
  <c r="K352" i="11"/>
  <c r="G356" i="10"/>
  <c r="K349" i="11"/>
  <c r="G353" i="10"/>
  <c r="K347" i="11"/>
  <c r="G351" i="10"/>
  <c r="K345" i="11"/>
  <c r="G349" i="10"/>
  <c r="K343" i="11"/>
  <c r="G347" i="10"/>
  <c r="K341" i="11"/>
  <c r="G345" i="10"/>
  <c r="K338" i="11"/>
  <c r="G342" i="10"/>
  <c r="K336" i="11"/>
  <c r="G340" i="10"/>
  <c r="K333" i="11"/>
  <c r="G337" i="10"/>
  <c r="K331" i="11"/>
  <c r="G335" i="10"/>
  <c r="K329" i="11"/>
  <c r="G333" i="10"/>
  <c r="K327" i="11"/>
  <c r="G331" i="10"/>
  <c r="K324" i="11"/>
  <c r="G328" i="10"/>
  <c r="K321" i="11"/>
  <c r="G325" i="10"/>
  <c r="K318" i="11"/>
  <c r="G322" i="10"/>
  <c r="K315" i="11"/>
  <c r="G319" i="10"/>
  <c r="K312" i="11"/>
  <c r="G316" i="10"/>
  <c r="K575" i="11"/>
  <c r="G579" i="10"/>
  <c r="K572" i="11"/>
  <c r="G576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30" i="11"/>
  <c r="G534" i="10"/>
  <c r="K731" i="11"/>
  <c r="G735" i="10"/>
  <c r="K114" i="11"/>
  <c r="G118" i="10"/>
  <c r="K98" i="11"/>
  <c r="G102" i="10"/>
  <c r="K82" i="11"/>
  <c r="G86" i="10"/>
  <c r="K77" i="11"/>
  <c r="G81" i="10"/>
  <c r="K75" i="11"/>
  <c r="G79" i="10"/>
  <c r="K68" i="11"/>
  <c r="G72" i="10"/>
  <c r="K52" i="11"/>
  <c r="G56" i="10"/>
  <c r="L47" i="10"/>
  <c r="N47" i="10"/>
  <c r="L46" i="10"/>
  <c r="N46" i="10"/>
  <c r="L28" i="10"/>
  <c r="N28" i="10"/>
  <c r="K22" i="11"/>
  <c r="G26" i="10"/>
  <c r="L25" i="10"/>
  <c r="N25" i="10"/>
  <c r="L10" i="10"/>
  <c r="N10" i="10"/>
  <c r="K5" i="11"/>
  <c r="G9" i="10"/>
  <c r="K17" i="11"/>
  <c r="G21" i="10"/>
  <c r="K14" i="11"/>
  <c r="G18" i="10"/>
  <c r="K29" i="11"/>
  <c r="G33" i="10"/>
  <c r="K34" i="11"/>
  <c r="G38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155" i="11"/>
  <c r="G159" i="10"/>
  <c r="K102" i="11"/>
  <c r="G106" i="10"/>
  <c r="K88" i="11"/>
  <c r="G92" i="10"/>
  <c r="K80" i="11"/>
  <c r="G84" i="10"/>
  <c r="K78" i="11"/>
  <c r="G82" i="10"/>
  <c r="K64" i="11"/>
  <c r="G68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11" i="10"/>
  <c r="N11" i="10"/>
  <c r="L8" i="10"/>
  <c r="N8" i="10"/>
  <c r="K9" i="11"/>
  <c r="G13" i="10"/>
  <c r="L12" i="10"/>
  <c r="N12" i="10"/>
  <c r="K13" i="11"/>
  <c r="G17" i="10"/>
  <c r="K26" i="11"/>
  <c r="G30" i="10"/>
  <c r="K28" i="11"/>
  <c r="G32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D730" i="11"/>
  <c r="C734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E96" i="11"/>
  <c r="D100" i="10"/>
  <c r="E99" i="11"/>
  <c r="D103" i="10"/>
  <c r="E112" i="11"/>
  <c r="D116" i="10"/>
  <c r="E115" i="11"/>
  <c r="D119" i="10"/>
  <c r="E118" i="11"/>
  <c r="D122" i="10"/>
  <c r="E122" i="11"/>
  <c r="D126" i="10"/>
  <c r="E125" i="11"/>
  <c r="D129" i="10"/>
  <c r="E128" i="11"/>
  <c r="D132" i="10"/>
  <c r="E131" i="11"/>
  <c r="D135" i="10"/>
  <c r="E134" i="11"/>
  <c r="D138" i="10"/>
  <c r="E137" i="11"/>
  <c r="D141" i="10"/>
  <c r="E140" i="11"/>
  <c r="D144" i="10"/>
  <c r="E145" i="11"/>
  <c r="D149" i="10"/>
  <c r="E149" i="11"/>
  <c r="D153" i="10"/>
  <c r="E153" i="11"/>
  <c r="D157" i="10"/>
  <c r="E156" i="11"/>
  <c r="D160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L39" i="10"/>
  <c r="N39" i="10"/>
  <c r="L48" i="10"/>
  <c r="N48" i="10"/>
  <c r="L49" i="10"/>
  <c r="N49" i="10"/>
  <c r="K51" i="11"/>
  <c r="G55" i="10"/>
  <c r="K49" i="11"/>
  <c r="G53" i="10"/>
  <c r="K36" i="11"/>
  <c r="G40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D112" i="11"/>
  <c r="C116" i="10"/>
  <c r="D115" i="11"/>
  <c r="C119" i="10"/>
  <c r="D118" i="11"/>
  <c r="C122" i="10"/>
  <c r="D122" i="11"/>
  <c r="C126" i="10"/>
  <c r="D125" i="11"/>
  <c r="C129" i="10"/>
  <c r="D128" i="11"/>
  <c r="C132" i="10"/>
  <c r="D131" i="11"/>
  <c r="C135" i="10"/>
  <c r="D134" i="11"/>
  <c r="C138" i="10"/>
  <c r="D137" i="11"/>
  <c r="C141" i="10"/>
  <c r="D140" i="11"/>
  <c r="C144" i="10"/>
  <c r="D145" i="11"/>
  <c r="C149" i="10"/>
  <c r="D149" i="11"/>
  <c r="C153" i="10"/>
  <c r="D153" i="11"/>
  <c r="C157" i="10"/>
  <c r="D156" i="11"/>
  <c r="C160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K46" i="11"/>
  <c r="G50" i="10"/>
  <c r="K48" i="11"/>
  <c r="G52" i="10"/>
  <c r="K40" i="11"/>
  <c r="G44" i="10"/>
  <c r="L43" i="10"/>
  <c r="N43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D113" i="11"/>
  <c r="C117" i="10"/>
  <c r="D116" i="11"/>
  <c r="C120" i="10"/>
  <c r="D119" i="11"/>
  <c r="C123" i="10"/>
  <c r="D123" i="11"/>
  <c r="C127" i="10"/>
  <c r="D126" i="11"/>
  <c r="C130" i="10"/>
  <c r="D129" i="11"/>
  <c r="C133" i="10"/>
  <c r="D132" i="11"/>
  <c r="C136" i="10"/>
  <c r="D135" i="11"/>
  <c r="C139" i="10"/>
  <c r="D138" i="11"/>
  <c r="C142" i="10"/>
  <c r="D141" i="11"/>
  <c r="C145" i="10"/>
  <c r="D146" i="11"/>
  <c r="C150" i="10"/>
  <c r="D151" i="11"/>
  <c r="C155" i="10"/>
  <c r="D154" i="11"/>
  <c r="C158" i="10"/>
  <c r="D158" i="11"/>
  <c r="C162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E728" i="11"/>
  <c r="D732" i="10"/>
  <c r="E731" i="11"/>
  <c r="D735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D728" i="11"/>
  <c r="C732" i="10"/>
  <c r="D731" i="11"/>
  <c r="C735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E113" i="11"/>
  <c r="D117" i="10"/>
  <c r="E116" i="11"/>
  <c r="D120" i="10"/>
  <c r="E119" i="11"/>
  <c r="D123" i="10"/>
  <c r="E123" i="11"/>
  <c r="D127" i="10"/>
  <c r="E126" i="11"/>
  <c r="D130" i="10"/>
  <c r="E129" i="11"/>
  <c r="D133" i="10"/>
  <c r="E132" i="11"/>
  <c r="D136" i="10"/>
  <c r="E135" i="11"/>
  <c r="D139" i="10"/>
  <c r="E138" i="11"/>
  <c r="D142" i="10"/>
  <c r="E141" i="11"/>
  <c r="D145" i="10"/>
  <c r="E146" i="11"/>
  <c r="D150" i="10"/>
  <c r="E151" i="11"/>
  <c r="D155" i="10"/>
  <c r="E154" i="11"/>
  <c r="D158" i="10"/>
  <c r="E158" i="11"/>
  <c r="D162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E729" i="11"/>
  <c r="D733" i="10"/>
  <c r="E732" i="11"/>
  <c r="D736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D729" i="11"/>
  <c r="C733" i="10"/>
  <c r="D732" i="11"/>
  <c r="C736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E111" i="11"/>
  <c r="D115" i="10"/>
  <c r="E114" i="11"/>
  <c r="D118" i="10"/>
  <c r="E117" i="11"/>
  <c r="D121" i="10"/>
  <c r="E120" i="11"/>
  <c r="D124" i="10"/>
  <c r="E124" i="11"/>
  <c r="D128" i="10"/>
  <c r="E127" i="11"/>
  <c r="D131" i="10"/>
  <c r="E130" i="11"/>
  <c r="D134" i="10"/>
  <c r="E133" i="11"/>
  <c r="D137" i="10"/>
  <c r="E136" i="11"/>
  <c r="D140" i="10"/>
  <c r="E139" i="11"/>
  <c r="D143" i="10"/>
  <c r="E143" i="11"/>
  <c r="D147" i="10"/>
  <c r="E148" i="11"/>
  <c r="D152" i="10"/>
  <c r="E152" i="11"/>
  <c r="D156" i="10"/>
  <c r="E155" i="11"/>
  <c r="D159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E730" i="11"/>
  <c r="D734" i="10"/>
  <c r="K65" i="11"/>
  <c r="G69" i="10"/>
  <c r="K69" i="11"/>
  <c r="G73" i="10"/>
  <c r="L65" i="10"/>
  <c r="N65" i="10"/>
  <c r="D61" i="11"/>
  <c r="C65" i="10"/>
  <c r="E61" i="11"/>
  <c r="D65" i="10"/>
  <c r="L58" i="10"/>
  <c r="N58" i="10"/>
  <c r="E54" i="11"/>
  <c r="D58" i="10"/>
  <c r="D54" i="11"/>
  <c r="C58" i="10"/>
  <c r="L60" i="10"/>
  <c r="N60" i="10"/>
  <c r="E56" i="11"/>
  <c r="D60" i="10"/>
  <c r="D56" i="11"/>
  <c r="C60" i="10"/>
  <c r="E733" i="11"/>
  <c r="D737" i="10"/>
  <c r="D733" i="11"/>
  <c r="C737" i="10"/>
  <c r="K733" i="11"/>
  <c r="G737" i="10"/>
  <c r="E734" i="11"/>
  <c r="D738" i="10"/>
  <c r="D734" i="11"/>
  <c r="C738" i="10"/>
  <c r="K734" i="11"/>
  <c r="G738" i="10"/>
  <c r="K83" i="11"/>
  <c r="G87" i="10"/>
  <c r="K86" i="11"/>
  <c r="G90" i="10"/>
  <c r="K84" i="11"/>
  <c r="G88" i="10"/>
  <c r="K89" i="11"/>
  <c r="G93" i="10"/>
  <c r="K99" i="11"/>
  <c r="G103" i="10"/>
  <c r="L97" i="10"/>
  <c r="N97" i="10"/>
  <c r="E93" i="11"/>
  <c r="D97" i="10"/>
  <c r="D93" i="11"/>
  <c r="C97" i="10"/>
  <c r="E92" i="11"/>
  <c r="D96" i="10"/>
  <c r="D92" i="11"/>
  <c r="C96" i="10"/>
  <c r="L114" i="10"/>
  <c r="N114" i="10"/>
  <c r="E110" i="11"/>
  <c r="D114" i="10"/>
  <c r="D110" i="11"/>
  <c r="C114" i="10"/>
  <c r="L109" i="10"/>
  <c r="N109" i="10"/>
  <c r="E105" i="11"/>
  <c r="D109" i="10"/>
  <c r="D105" i="11"/>
  <c r="C109" i="10"/>
  <c r="K105" i="11"/>
  <c r="G109" i="10"/>
  <c r="L110" i="10"/>
  <c r="N110" i="10"/>
  <c r="E106" i="11"/>
  <c r="D110" i="10"/>
  <c r="D106" i="11"/>
  <c r="C110" i="10"/>
  <c r="K106" i="11"/>
  <c r="G110" i="10"/>
  <c r="L113" i="10"/>
  <c r="N113" i="10"/>
  <c r="E109" i="11"/>
  <c r="D113" i="10"/>
  <c r="D109" i="11"/>
  <c r="C113" i="10"/>
  <c r="L112" i="10"/>
  <c r="N112" i="10"/>
  <c r="E108" i="11"/>
  <c r="D112" i="10"/>
  <c r="D108" i="11"/>
  <c r="C112" i="10"/>
  <c r="E107" i="11"/>
  <c r="D111" i="10"/>
  <c r="D107" i="11"/>
  <c r="C111" i="10"/>
  <c r="L108" i="10"/>
  <c r="N108" i="10"/>
  <c r="E104" i="11"/>
  <c r="D108" i="10"/>
  <c r="D104" i="11"/>
  <c r="C108" i="10"/>
  <c r="L107" i="10"/>
  <c r="N107" i="10"/>
  <c r="E103" i="11"/>
  <c r="D107" i="10"/>
  <c r="D103" i="11"/>
  <c r="C107" i="10"/>
  <c r="K103" i="11"/>
  <c r="G107" i="10"/>
  <c r="K104" i="11"/>
  <c r="G108" i="10"/>
  <c r="L95" i="10"/>
  <c r="N95" i="10"/>
  <c r="E91" i="11"/>
  <c r="D95" i="10"/>
  <c r="D91" i="11"/>
  <c r="C95" i="10"/>
  <c r="E101" i="11"/>
  <c r="D105" i="10"/>
  <c r="D101" i="11"/>
  <c r="C105" i="10"/>
  <c r="K101" i="11"/>
  <c r="G105" i="10"/>
  <c r="E100" i="11"/>
  <c r="D104" i="10"/>
  <c r="D100" i="11"/>
  <c r="C104" i="10"/>
  <c r="K100" i="11"/>
  <c r="G104" i="10"/>
  <c r="L96" i="10"/>
  <c r="N96" i="10"/>
  <c r="K115" i="11"/>
  <c r="G119" i="10"/>
  <c r="K122" i="11"/>
  <c r="G126" i="10"/>
  <c r="K124" i="11"/>
  <c r="G128" i="10"/>
  <c r="K125" i="11"/>
  <c r="G129" i="10"/>
  <c r="K126" i="11"/>
  <c r="G130" i="10"/>
  <c r="K127" i="11"/>
  <c r="G131" i="10"/>
  <c r="K128" i="11"/>
  <c r="G132" i="10"/>
  <c r="K129" i="11"/>
  <c r="G133" i="10"/>
  <c r="E121" i="11"/>
  <c r="D125" i="10"/>
  <c r="D121" i="11"/>
  <c r="C125" i="10"/>
  <c r="K121" i="11"/>
  <c r="G125" i="10"/>
  <c r="K132" i="11"/>
  <c r="G136" i="10"/>
  <c r="K138" i="11"/>
  <c r="G142" i="10"/>
  <c r="K139" i="11"/>
  <c r="G143" i="10"/>
  <c r="K141" i="11"/>
  <c r="G145" i="10"/>
  <c r="K143" i="11"/>
  <c r="G147" i="10"/>
  <c r="K145" i="11"/>
  <c r="G149" i="10"/>
  <c r="K146" i="11"/>
  <c r="G150" i="10"/>
  <c r="K144" i="11"/>
  <c r="G148" i="10"/>
  <c r="D144" i="11"/>
  <c r="C148" i="10"/>
  <c r="E144" i="11"/>
  <c r="D148" i="10"/>
  <c r="L151" i="10"/>
  <c r="N151" i="10"/>
  <c r="E147" i="11"/>
  <c r="D151" i="10"/>
  <c r="D147" i="11"/>
  <c r="C151" i="10"/>
  <c r="K154" i="11"/>
  <c r="G158" i="10"/>
  <c r="L154" i="10"/>
  <c r="N154" i="10"/>
  <c r="E150" i="11"/>
  <c r="D154" i="10"/>
  <c r="D150" i="11"/>
  <c r="C154" i="10"/>
  <c r="E157" i="11"/>
  <c r="D161" i="10"/>
  <c r="D157" i="11"/>
  <c r="C161" i="10"/>
  <c r="D142" i="11"/>
  <c r="C146" i="10"/>
  <c r="E142" i="11"/>
  <c r="D146" i="10"/>
  <c r="E159" i="11"/>
  <c r="D163" i="10"/>
  <c r="D159" i="11"/>
  <c r="C163" i="10"/>
  <c r="K159" i="11"/>
  <c r="G163" i="10"/>
  <c r="AM160" i="1"/>
  <c r="K157" i="11"/>
  <c r="K142" i="11"/>
  <c r="AM145" i="1"/>
  <c r="BE108" i="1" a="1"/>
  <c r="BE108" i="1" s="1"/>
  <c r="BE110" i="1" a="1"/>
  <c r="BE110" i="1" s="1"/>
  <c r="AM110" i="1"/>
  <c r="K107" i="11"/>
  <c r="AN110" i="1"/>
  <c r="BD94" i="1" a="1"/>
  <c r="BD94" i="1" s="1"/>
  <c r="BE124" i="1" a="1"/>
  <c r="BE124" i="1" s="1"/>
  <c r="BE160" i="1" a="1"/>
  <c r="BE160" i="1" s="1"/>
  <c r="AN145" i="1"/>
  <c r="BE145" i="1" a="1"/>
  <c r="BE145" i="1" s="1"/>
  <c r="BD145" i="1" a="1"/>
  <c r="BD145" i="1" s="1"/>
  <c r="BC145" i="1" a="1"/>
  <c r="BC145" i="1" s="1"/>
  <c r="AN103" i="1"/>
  <c r="AN124" i="1"/>
  <c r="AM124" i="1"/>
  <c r="AN160" i="1"/>
  <c r="AN104" i="1"/>
  <c r="BE106" i="1" a="1"/>
  <c r="BE106" i="1" s="1"/>
  <c r="AN106" i="1"/>
  <c r="BE94" i="1" a="1"/>
  <c r="BE94" i="1" s="1"/>
  <c r="BE103" i="1" a="1"/>
  <c r="BE103" i="1" s="1"/>
  <c r="BC124" i="1" a="1"/>
  <c r="BC124" i="1" s="1"/>
  <c r="BC160" i="1" a="1"/>
  <c r="BC160" i="1" s="1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1" i="10" l="1"/>
  <c r="N541" i="10"/>
  <c r="L556" i="10"/>
  <c r="N556" i="10"/>
  <c r="L577" i="10"/>
  <c r="N577" i="10"/>
  <c r="L567" i="10"/>
  <c r="N567" i="10"/>
  <c r="L536" i="10"/>
  <c r="N536" i="10"/>
  <c r="L569" i="10"/>
  <c r="N569" i="10"/>
  <c r="L551" i="10"/>
  <c r="N551" i="10"/>
  <c r="L662" i="10"/>
  <c r="N662" i="10"/>
  <c r="L674" i="10"/>
  <c r="N674" i="10"/>
  <c r="L683" i="10"/>
  <c r="N683" i="10"/>
  <c r="L698" i="10"/>
  <c r="N698" i="10"/>
  <c r="L707" i="10"/>
  <c r="N707" i="10"/>
  <c r="L720" i="10"/>
  <c r="N720" i="10"/>
  <c r="L729" i="10"/>
  <c r="N729" i="10"/>
  <c r="L604" i="10"/>
  <c r="N604" i="10"/>
  <c r="L640" i="10"/>
  <c r="N640" i="10"/>
  <c r="L585" i="10"/>
  <c r="N585" i="10"/>
  <c r="L612" i="10"/>
  <c r="N612" i="10"/>
  <c r="L651" i="10"/>
  <c r="N651" i="10"/>
  <c r="L602" i="10"/>
  <c r="N602" i="10"/>
  <c r="L650" i="10"/>
  <c r="N650" i="10"/>
  <c r="L494" i="10"/>
  <c r="N494" i="10"/>
  <c r="L521" i="10"/>
  <c r="N521" i="10"/>
  <c r="L504" i="10"/>
  <c r="N504" i="10"/>
  <c r="L531" i="10"/>
  <c r="N531" i="10"/>
  <c r="L523" i="10"/>
  <c r="N523" i="10"/>
  <c r="L267" i="10"/>
  <c r="N267" i="10"/>
  <c r="L202" i="10"/>
  <c r="N202" i="10"/>
  <c r="L200" i="10"/>
  <c r="N200" i="10"/>
  <c r="L185" i="10"/>
  <c r="N185" i="10"/>
  <c r="L184" i="10"/>
  <c r="N184" i="10"/>
  <c r="L166" i="10"/>
  <c r="N166" i="10"/>
  <c r="L179" i="10"/>
  <c r="N179" i="10"/>
  <c r="L219" i="10"/>
  <c r="N219" i="10"/>
  <c r="L230" i="10"/>
  <c r="N230" i="10"/>
  <c r="L236" i="10"/>
  <c r="N236" i="10"/>
  <c r="L278" i="10"/>
  <c r="N278" i="10"/>
  <c r="L311" i="10"/>
  <c r="N311" i="10"/>
  <c r="L317" i="10"/>
  <c r="N317" i="10"/>
  <c r="L329" i="10"/>
  <c r="N329" i="10"/>
  <c r="L352" i="10"/>
  <c r="N352" i="10"/>
  <c r="L361" i="10"/>
  <c r="N361" i="10"/>
  <c r="L367" i="10"/>
  <c r="N367" i="10"/>
  <c r="L373" i="10"/>
  <c r="N373" i="10"/>
  <c r="L382" i="10"/>
  <c r="N382" i="10"/>
  <c r="L397" i="10"/>
  <c r="N397" i="10"/>
  <c r="L406" i="10"/>
  <c r="N406" i="10"/>
  <c r="L409" i="10"/>
  <c r="N409" i="10"/>
  <c r="L418" i="10"/>
  <c r="N418" i="10"/>
  <c r="L421" i="10"/>
  <c r="N421" i="10"/>
  <c r="L454" i="10"/>
  <c r="N454" i="10"/>
  <c r="L457" i="10"/>
  <c r="N457" i="10"/>
  <c r="L460" i="10"/>
  <c r="N460" i="10"/>
  <c r="L478" i="10"/>
  <c r="N478" i="10"/>
  <c r="L481" i="10"/>
  <c r="N481" i="10"/>
  <c r="L158" i="10"/>
  <c r="N158" i="10"/>
  <c r="L142" i="10"/>
  <c r="N142" i="10"/>
  <c r="L141" i="10"/>
  <c r="N141" i="10"/>
  <c r="L118" i="10"/>
  <c r="N118" i="10"/>
  <c r="L94" i="10"/>
  <c r="N94" i="10"/>
  <c r="L121" i="10"/>
  <c r="N121" i="10"/>
  <c r="L85" i="10"/>
  <c r="N85" i="10"/>
  <c r="L81" i="10"/>
  <c r="N81" i="10"/>
  <c r="L75" i="10"/>
  <c r="N75" i="10"/>
  <c r="L45" i="10"/>
  <c r="N45" i="10"/>
  <c r="L53" i="10"/>
  <c r="N53" i="10"/>
  <c r="L22" i="10"/>
  <c r="N22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547" i="10"/>
  <c r="N547" i="10"/>
  <c r="L574" i="10"/>
  <c r="N574" i="10"/>
  <c r="L537" i="10"/>
  <c r="N537" i="10"/>
  <c r="L563" i="10"/>
  <c r="N563" i="10"/>
  <c r="L545" i="10"/>
  <c r="N545" i="10"/>
  <c r="L659" i="10"/>
  <c r="N659" i="10"/>
  <c r="L666" i="10"/>
  <c r="N666" i="10"/>
  <c r="L675" i="10"/>
  <c r="N675" i="10"/>
  <c r="L681" i="10"/>
  <c r="N681" i="10"/>
  <c r="L687" i="10"/>
  <c r="N687" i="10"/>
  <c r="L693" i="10"/>
  <c r="N693" i="10"/>
  <c r="L699" i="10"/>
  <c r="N699" i="10"/>
  <c r="L705" i="10"/>
  <c r="N705" i="10"/>
  <c r="L715" i="10"/>
  <c r="N715" i="10"/>
  <c r="L721" i="10"/>
  <c r="N721" i="10"/>
  <c r="L730" i="10"/>
  <c r="N730" i="10"/>
  <c r="L580" i="10"/>
  <c r="N580" i="10"/>
  <c r="L598" i="10"/>
  <c r="N598" i="10"/>
  <c r="L616" i="10"/>
  <c r="N616" i="10"/>
  <c r="L634" i="10"/>
  <c r="N634" i="10"/>
  <c r="L652" i="10"/>
  <c r="N652" i="10"/>
  <c r="L597" i="10"/>
  <c r="N597" i="10"/>
  <c r="L615" i="10"/>
  <c r="N615" i="10"/>
  <c r="L642" i="10"/>
  <c r="N642" i="10"/>
  <c r="L587" i="10"/>
  <c r="N587" i="10"/>
  <c r="L605" i="10"/>
  <c r="N605" i="10"/>
  <c r="L623" i="10"/>
  <c r="N623" i="10"/>
  <c r="L653" i="10"/>
  <c r="N653" i="10"/>
  <c r="L492" i="10"/>
  <c r="N492" i="10"/>
  <c r="L501" i="10"/>
  <c r="N501" i="10"/>
  <c r="L496" i="10"/>
  <c r="N496" i="10"/>
  <c r="L505" i="10"/>
  <c r="N505" i="10"/>
  <c r="L291" i="10"/>
  <c r="N291" i="10"/>
  <c r="L238" i="10"/>
  <c r="N238" i="10"/>
  <c r="L203" i="10"/>
  <c r="N203" i="10"/>
  <c r="L168" i="10"/>
  <c r="N168" i="10"/>
  <c r="L177" i="10"/>
  <c r="N177" i="10"/>
  <c r="L191" i="10"/>
  <c r="N191" i="10"/>
  <c r="L173" i="10"/>
  <c r="N173" i="10"/>
  <c r="L163" i="10"/>
  <c r="N163" i="10"/>
  <c r="L156" i="10"/>
  <c r="N156" i="10"/>
  <c r="L153" i="10"/>
  <c r="N153" i="10"/>
  <c r="L167" i="10"/>
  <c r="N167" i="10"/>
  <c r="L175" i="10"/>
  <c r="N175" i="10"/>
  <c r="L192" i="10"/>
  <c r="N192" i="10"/>
  <c r="L196" i="10"/>
  <c r="N196" i="10"/>
  <c r="L212" i="10"/>
  <c r="N212" i="10"/>
  <c r="L216" i="10"/>
  <c r="N216" i="10"/>
  <c r="L223" i="10"/>
  <c r="N223" i="10"/>
  <c r="L242" i="10"/>
  <c r="N242" i="10"/>
  <c r="L254" i="10"/>
  <c r="N254" i="10"/>
  <c r="L261" i="10"/>
  <c r="N261" i="10"/>
  <c r="L280" i="10"/>
  <c r="N280" i="10"/>
  <c r="L307" i="10"/>
  <c r="N307" i="10"/>
  <c r="L310" i="10"/>
  <c r="N310" i="10"/>
  <c r="L313" i="10"/>
  <c r="N313" i="10"/>
  <c r="L316" i="10"/>
  <c r="N316" i="10"/>
  <c r="L319" i="10"/>
  <c r="N319" i="10"/>
  <c r="L331" i="10"/>
  <c r="N33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402" i="10"/>
  <c r="N402" i="10"/>
  <c r="L405" i="10"/>
  <c r="N405" i="10"/>
  <c r="L408" i="10"/>
  <c r="N408" i="10"/>
  <c r="L411" i="10"/>
  <c r="N411" i="10"/>
  <c r="L423" i="10"/>
  <c r="N423" i="10"/>
  <c r="L426" i="10"/>
  <c r="N426" i="10"/>
  <c r="L549" i="10"/>
  <c r="N549" i="10"/>
  <c r="L558" i="10"/>
  <c r="N558" i="10"/>
  <c r="L576" i="10"/>
  <c r="N576" i="10"/>
  <c r="L571" i="10"/>
  <c r="N571" i="10"/>
  <c r="L658" i="10"/>
  <c r="N658" i="10"/>
  <c r="L668" i="10"/>
  <c r="N668" i="10"/>
  <c r="L677" i="10"/>
  <c r="N677" i="10"/>
  <c r="L686" i="10"/>
  <c r="N686" i="10"/>
  <c r="L692" i="10"/>
  <c r="N692" i="10"/>
  <c r="L701" i="10"/>
  <c r="N701" i="10"/>
  <c r="L711" i="10"/>
  <c r="N711" i="10"/>
  <c r="L717" i="10"/>
  <c r="N717" i="10"/>
  <c r="L726" i="10"/>
  <c r="N726" i="10"/>
  <c r="L595" i="10"/>
  <c r="N595" i="10"/>
  <c r="L631" i="10"/>
  <c r="N631" i="10"/>
  <c r="L661" i="10"/>
  <c r="N661" i="10"/>
  <c r="L603" i="10"/>
  <c r="N603" i="10"/>
  <c r="L630" i="10"/>
  <c r="N630" i="10"/>
  <c r="L584" i="10"/>
  <c r="N584" i="10"/>
  <c r="L611" i="10"/>
  <c r="N611" i="10"/>
  <c r="L638" i="10"/>
  <c r="N638" i="10"/>
  <c r="L512" i="10"/>
  <c r="N512" i="10"/>
  <c r="L513" i="10"/>
  <c r="N513" i="10"/>
  <c r="L532" i="10"/>
  <c r="N532" i="10"/>
  <c r="L250" i="10"/>
  <c r="N250" i="10"/>
  <c r="L205" i="10"/>
  <c r="N205" i="10"/>
  <c r="L183" i="10"/>
  <c r="N183" i="10"/>
  <c r="L187" i="10"/>
  <c r="N187" i="10"/>
  <c r="L197" i="10"/>
  <c r="N197" i="10"/>
  <c r="L210" i="10"/>
  <c r="N210" i="10"/>
  <c r="L215" i="10"/>
  <c r="N215" i="10"/>
  <c r="L227" i="10"/>
  <c r="N227" i="10"/>
  <c r="L245" i="10"/>
  <c r="N245" i="10"/>
  <c r="L255" i="10"/>
  <c r="N255" i="10"/>
  <c r="L268" i="10"/>
  <c r="N268" i="10"/>
  <c r="L275" i="10"/>
  <c r="N275" i="10"/>
  <c r="L284" i="10"/>
  <c r="N284" i="10"/>
  <c r="L287" i="10"/>
  <c r="N287" i="10"/>
  <c r="L292" i="10"/>
  <c r="N292" i="10"/>
  <c r="L302" i="10"/>
  <c r="N302" i="10"/>
  <c r="L305" i="10"/>
  <c r="N305" i="10"/>
  <c r="L314" i="10"/>
  <c r="N314" i="10"/>
  <c r="L323" i="10"/>
  <c r="N323" i="10"/>
  <c r="L326" i="10"/>
  <c r="N326" i="10"/>
  <c r="L332" i="10"/>
  <c r="N332" i="10"/>
  <c r="L341" i="10"/>
  <c r="N341" i="10"/>
  <c r="L346" i="10"/>
  <c r="N346" i="10"/>
  <c r="L349" i="10"/>
  <c r="N349" i="10"/>
  <c r="L358" i="10"/>
  <c r="N358" i="10"/>
  <c r="L376" i="10"/>
  <c r="N376" i="10"/>
  <c r="L379" i="10"/>
  <c r="N379" i="10"/>
  <c r="L388" i="10"/>
  <c r="N388" i="10"/>
  <c r="L391" i="10"/>
  <c r="N391" i="10"/>
  <c r="L394" i="10"/>
  <c r="N394" i="10"/>
  <c r="L400" i="10"/>
  <c r="N400" i="10"/>
  <c r="L415" i="10"/>
  <c r="N415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63" i="10"/>
  <c r="N463" i="10"/>
  <c r="L466" i="10"/>
  <c r="N466" i="10"/>
  <c r="L469" i="10"/>
  <c r="N469" i="10"/>
  <c r="L472" i="10"/>
  <c r="N472" i="10"/>
  <c r="L475" i="10"/>
  <c r="N475" i="10"/>
  <c r="L483" i="10"/>
  <c r="N483" i="10"/>
  <c r="L485" i="10"/>
  <c r="N485" i="10"/>
  <c r="L133" i="10"/>
  <c r="N133" i="10"/>
  <c r="L131" i="10"/>
  <c r="N131" i="10"/>
  <c r="L143" i="10"/>
  <c r="N143" i="10"/>
  <c r="L99" i="10"/>
  <c r="N99" i="10"/>
  <c r="L134" i="10"/>
  <c r="N134" i="10"/>
  <c r="L117" i="10"/>
  <c r="N117" i="10"/>
  <c r="L101" i="10"/>
  <c r="N101" i="10"/>
  <c r="L126" i="10"/>
  <c r="N126" i="10"/>
  <c r="L93" i="10"/>
  <c r="N93" i="10"/>
  <c r="L88" i="10"/>
  <c r="N88" i="10"/>
  <c r="L91" i="10"/>
  <c r="N91" i="10"/>
  <c r="L76" i="10"/>
  <c r="N76" i="10"/>
  <c r="L13" i="10"/>
  <c r="N13" i="10"/>
  <c r="L68" i="10"/>
  <c r="N68" i="10"/>
  <c r="L562" i="10"/>
  <c r="N562" i="10"/>
  <c r="L568" i="10"/>
  <c r="N568" i="10"/>
  <c r="L546" i="10"/>
  <c r="N546" i="10"/>
  <c r="L555" i="10"/>
  <c r="N555" i="10"/>
  <c r="L564" i="10"/>
  <c r="N564" i="10"/>
  <c r="L573" i="10"/>
  <c r="N573" i="10"/>
  <c r="L548" i="10"/>
  <c r="N548" i="10"/>
  <c r="L575" i="10"/>
  <c r="N575" i="10"/>
  <c r="L553" i="10"/>
  <c r="N553" i="10"/>
  <c r="L710" i="10"/>
  <c r="N710" i="10"/>
  <c r="L656" i="10"/>
  <c r="N656" i="10"/>
  <c r="L663" i="10"/>
  <c r="N663" i="10"/>
  <c r="L669" i="10"/>
  <c r="N669" i="10"/>
  <c r="L672" i="10"/>
  <c r="N672" i="10"/>
  <c r="L678" i="10"/>
  <c r="N678" i="10"/>
  <c r="L684" i="10"/>
  <c r="N684" i="10"/>
  <c r="L690" i="10"/>
  <c r="N690" i="10"/>
  <c r="L696" i="10"/>
  <c r="N696" i="10"/>
  <c r="L702" i="10"/>
  <c r="N702" i="10"/>
  <c r="L708" i="10"/>
  <c r="N708" i="10"/>
  <c r="L712" i="10"/>
  <c r="N712" i="10"/>
  <c r="L718" i="10"/>
  <c r="N718" i="10"/>
  <c r="L724" i="10"/>
  <c r="N724" i="10"/>
  <c r="L727" i="10"/>
  <c r="N727" i="10"/>
  <c r="L733" i="10"/>
  <c r="N733" i="10"/>
  <c r="L589" i="10"/>
  <c r="N589" i="10"/>
  <c r="L607" i="10"/>
  <c r="N607" i="10"/>
  <c r="L625" i="10"/>
  <c r="N625" i="10"/>
  <c r="L643" i="10"/>
  <c r="N643" i="10"/>
  <c r="L735" i="10"/>
  <c r="N735" i="10"/>
  <c r="L588" i="10"/>
  <c r="N588" i="10"/>
  <c r="L606" i="10"/>
  <c r="N606" i="10"/>
  <c r="L624" i="10"/>
  <c r="N624" i="10"/>
  <c r="L633" i="10"/>
  <c r="N633" i="10"/>
  <c r="L654" i="10"/>
  <c r="N654" i="10"/>
  <c r="L596" i="10"/>
  <c r="N596" i="10"/>
  <c r="L614" i="10"/>
  <c r="N614" i="10"/>
  <c r="L632" i="10"/>
  <c r="N632" i="10"/>
  <c r="L641" i="10"/>
  <c r="N641" i="10"/>
  <c r="L491" i="10"/>
  <c r="N491" i="10"/>
  <c r="L500" i="10"/>
  <c r="N500" i="10"/>
  <c r="L509" i="10"/>
  <c r="N509" i="10"/>
  <c r="L518" i="10"/>
  <c r="N518" i="10"/>
  <c r="L527" i="10"/>
  <c r="N527" i="10"/>
  <c r="L510" i="10"/>
  <c r="N510" i="10"/>
  <c r="L519" i="10"/>
  <c r="N519" i="10"/>
  <c r="L528" i="10"/>
  <c r="N528" i="10"/>
  <c r="L511" i="10"/>
  <c r="N511" i="10"/>
  <c r="L520" i="10"/>
  <c r="N520" i="10"/>
  <c r="L529" i="10"/>
  <c r="N529" i="10"/>
  <c r="L270" i="10"/>
  <c r="N270" i="10"/>
  <c r="L256" i="10"/>
  <c r="N256" i="10"/>
  <c r="L262" i="10"/>
  <c r="N262" i="10"/>
  <c r="L207" i="10"/>
  <c r="N207" i="10"/>
  <c r="L201" i="10"/>
  <c r="N201" i="10"/>
  <c r="L244" i="10"/>
  <c r="N244" i="10"/>
  <c r="L176" i="10"/>
  <c r="N176" i="10"/>
  <c r="L188" i="10"/>
  <c r="N188" i="10"/>
  <c r="L194" i="10"/>
  <c r="N194" i="10"/>
  <c r="L164" i="10"/>
  <c r="N164" i="10"/>
  <c r="L150" i="10"/>
  <c r="N150" i="10"/>
  <c r="L160" i="10"/>
  <c r="N160" i="10"/>
  <c r="L182" i="10"/>
  <c r="N182" i="10"/>
  <c r="L198" i="10"/>
  <c r="N198" i="10"/>
  <c r="L214" i="10"/>
  <c r="N214" i="10"/>
  <c r="L221" i="10"/>
  <c r="N221" i="10"/>
  <c r="L226" i="10"/>
  <c r="N226" i="10"/>
  <c r="L229" i="10"/>
  <c r="N229" i="10"/>
  <c r="L232" i="10"/>
  <c r="N232" i="10"/>
  <c r="L235" i="10"/>
  <c r="N235" i="10"/>
  <c r="L240" i="10"/>
  <c r="N240" i="10"/>
  <c r="L247" i="10"/>
  <c r="N247" i="10"/>
  <c r="L252" i="10"/>
  <c r="N252" i="10"/>
  <c r="L265" i="10"/>
  <c r="N265" i="10"/>
  <c r="L272" i="10"/>
  <c r="N272" i="10"/>
  <c r="L274" i="10"/>
  <c r="N274" i="10"/>
  <c r="L277" i="10"/>
  <c r="N277" i="10"/>
  <c r="L283" i="10"/>
  <c r="N283" i="10"/>
  <c r="L286" i="10"/>
  <c r="N286" i="10"/>
  <c r="L289" i="10"/>
  <c r="N289" i="10"/>
  <c r="L298" i="10"/>
  <c r="N298" i="10"/>
  <c r="L301" i="10"/>
  <c r="N301" i="10"/>
  <c r="L304" i="10"/>
  <c r="N304" i="10"/>
  <c r="L322" i="10"/>
  <c r="N322" i="10"/>
  <c r="L325" i="10"/>
  <c r="N325" i="10"/>
  <c r="L328" i="10"/>
  <c r="N328" i="10"/>
  <c r="L334" i="10"/>
  <c r="N334" i="10"/>
  <c r="L337" i="10"/>
  <c r="N337" i="10"/>
  <c r="L340" i="10"/>
  <c r="N340" i="10"/>
  <c r="L343" i="10"/>
  <c r="N343" i="10"/>
  <c r="L345" i="10"/>
  <c r="N345" i="10"/>
  <c r="L348" i="10"/>
  <c r="N348" i="10"/>
  <c r="L351" i="10"/>
  <c r="N351" i="10"/>
  <c r="L354" i="10"/>
  <c r="N354" i="10"/>
  <c r="L390" i="10"/>
  <c r="N390" i="10"/>
  <c r="L393" i="10"/>
  <c r="N393" i="10"/>
  <c r="L396" i="10"/>
  <c r="N396" i="10"/>
  <c r="L399" i="10"/>
  <c r="N399" i="10"/>
  <c r="L414" i="10"/>
  <c r="N414" i="10"/>
  <c r="L417" i="10"/>
  <c r="N417" i="10"/>
  <c r="L420" i="10"/>
  <c r="N420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535" i="10"/>
  <c r="N535" i="10"/>
  <c r="L550" i="10"/>
  <c r="N550" i="10"/>
  <c r="L565" i="10"/>
  <c r="N565" i="10"/>
  <c r="L540" i="10"/>
  <c r="N540" i="10"/>
  <c r="L560" i="10"/>
  <c r="N560" i="10"/>
  <c r="L542" i="10"/>
  <c r="N542" i="10"/>
  <c r="L648" i="10"/>
  <c r="N648" i="10"/>
  <c r="L665" i="10"/>
  <c r="N665" i="10"/>
  <c r="L671" i="10"/>
  <c r="N671" i="10"/>
  <c r="L680" i="10"/>
  <c r="N680" i="10"/>
  <c r="L689" i="10"/>
  <c r="N689" i="10"/>
  <c r="L695" i="10"/>
  <c r="N695" i="10"/>
  <c r="L704" i="10"/>
  <c r="N704" i="10"/>
  <c r="L714" i="10"/>
  <c r="N714" i="10"/>
  <c r="L723" i="10"/>
  <c r="N723" i="10"/>
  <c r="L732" i="10"/>
  <c r="N732" i="10"/>
  <c r="L586" i="10"/>
  <c r="N586" i="10"/>
  <c r="L613" i="10"/>
  <c r="N613" i="10"/>
  <c r="L622" i="10"/>
  <c r="N622" i="10"/>
  <c r="L649" i="10"/>
  <c r="N649" i="10"/>
  <c r="L594" i="10"/>
  <c r="N594" i="10"/>
  <c r="L621" i="10"/>
  <c r="N621" i="10"/>
  <c r="L639" i="10"/>
  <c r="N639" i="10"/>
  <c r="L593" i="10"/>
  <c r="N593" i="10"/>
  <c r="L620" i="10"/>
  <c r="N620" i="10"/>
  <c r="L629" i="10"/>
  <c r="N629" i="10"/>
  <c r="L503" i="10"/>
  <c r="N503" i="10"/>
  <c r="L530" i="10"/>
  <c r="N530" i="10"/>
  <c r="L495" i="10"/>
  <c r="N495" i="10"/>
  <c r="L522" i="10"/>
  <c r="N522" i="10"/>
  <c r="L490" i="10"/>
  <c r="N490" i="10"/>
  <c r="L499" i="10"/>
  <c r="N499" i="10"/>
  <c r="L514" i="10"/>
  <c r="N514" i="10"/>
  <c r="L273" i="10"/>
  <c r="N273" i="10"/>
  <c r="L263" i="10"/>
  <c r="N263" i="10"/>
  <c r="L199" i="10"/>
  <c r="N199" i="10"/>
  <c r="L190" i="10"/>
  <c r="N190" i="10"/>
  <c r="L157" i="10"/>
  <c r="N157" i="10"/>
  <c r="L189" i="10"/>
  <c r="N189" i="10"/>
  <c r="L208" i="10"/>
  <c r="N208" i="10"/>
  <c r="L217" i="10"/>
  <c r="N217" i="10"/>
  <c r="L224" i="10"/>
  <c r="N224" i="10"/>
  <c r="L233" i="10"/>
  <c r="N233" i="10"/>
  <c r="L243" i="10"/>
  <c r="N243" i="10"/>
  <c r="L248" i="10"/>
  <c r="N248" i="10"/>
  <c r="L257" i="10"/>
  <c r="N257" i="10"/>
  <c r="L266" i="10"/>
  <c r="N266" i="10"/>
  <c r="L281" i="10"/>
  <c r="N281" i="10"/>
  <c r="L290" i="10"/>
  <c r="N290" i="10"/>
  <c r="L299" i="10"/>
  <c r="N299" i="10"/>
  <c r="L308" i="10"/>
  <c r="N308" i="10"/>
  <c r="L320" i="10"/>
  <c r="N320" i="10"/>
  <c r="L335" i="10"/>
  <c r="N335" i="10"/>
  <c r="L338" i="10"/>
  <c r="N338" i="10"/>
  <c r="L355" i="10"/>
  <c r="N355" i="10"/>
  <c r="L364" i="10"/>
  <c r="N364" i="10"/>
  <c r="L370" i="10"/>
  <c r="N370" i="10"/>
  <c r="L385" i="10"/>
  <c r="N385" i="10"/>
  <c r="L403" i="10"/>
  <c r="N403" i="10"/>
  <c r="L412" i="10"/>
  <c r="N412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6" i="10"/>
  <c r="N486" i="10"/>
  <c r="L162" i="10"/>
  <c r="N162" i="10"/>
  <c r="L136" i="10"/>
  <c r="N136" i="10"/>
  <c r="L144" i="10"/>
  <c r="N144" i="10"/>
  <c r="L132" i="10"/>
  <c r="N132" i="10"/>
  <c r="L102" i="10"/>
  <c r="N102" i="10"/>
  <c r="L98" i="10"/>
  <c r="N98" i="10"/>
  <c r="L119" i="10"/>
  <c r="N119" i="10"/>
  <c r="L92" i="10"/>
  <c r="N92" i="10"/>
  <c r="L86" i="10"/>
  <c r="N86" i="10"/>
  <c r="L79" i="10"/>
  <c r="N79" i="10"/>
  <c r="L77" i="10"/>
  <c r="N77" i="10"/>
  <c r="L70" i="10"/>
  <c r="N70" i="10"/>
  <c r="L71" i="10"/>
  <c r="N71" i="10"/>
  <c r="L26" i="10"/>
  <c r="N26" i="10"/>
  <c r="L738" i="10"/>
  <c r="N738" i="10"/>
  <c r="L105" i="10"/>
  <c r="N105" i="10"/>
  <c r="L125" i="10"/>
  <c r="N125" i="10"/>
  <c r="L111" i="10"/>
  <c r="N111" i="10"/>
  <c r="L146" i="10"/>
  <c r="N146" i="10"/>
  <c r="L161" i="10"/>
  <c r="N161" i="10"/>
  <c r="L453" i="10"/>
  <c r="N453" i="10"/>
  <c r="L456" i="10"/>
  <c r="N456" i="10"/>
  <c r="L484" i="10"/>
  <c r="N484" i="10"/>
  <c r="L488" i="10"/>
  <c r="N488" i="10"/>
  <c r="L128" i="10"/>
  <c r="N128" i="10"/>
  <c r="L138" i="10"/>
  <c r="N138" i="10"/>
  <c r="L124" i="10"/>
  <c r="N124" i="10"/>
  <c r="L103" i="10"/>
  <c r="N103" i="10"/>
  <c r="L116" i="10"/>
  <c r="N116" i="10"/>
  <c r="L122" i="10"/>
  <c r="N122" i="10"/>
  <c r="L100" i="10"/>
  <c r="N100" i="10"/>
  <c r="L123" i="10"/>
  <c r="N123" i="10"/>
  <c r="L89" i="10"/>
  <c r="N89" i="10"/>
  <c r="L82" i="10"/>
  <c r="N82" i="10"/>
  <c r="L78" i="10"/>
  <c r="N78" i="10"/>
  <c r="L15" i="10"/>
  <c r="N15" i="10"/>
  <c r="L9" i="10"/>
  <c r="N9" i="10"/>
  <c r="L29" i="10"/>
  <c r="N29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8" i="10"/>
  <c r="N538" i="10"/>
  <c r="L544" i="10"/>
  <c r="N544" i="10"/>
  <c r="L559" i="10"/>
  <c r="N559" i="10"/>
  <c r="L534" i="10"/>
  <c r="N534" i="10"/>
  <c r="L543" i="10"/>
  <c r="N543" i="10"/>
  <c r="L552" i="10"/>
  <c r="N552" i="10"/>
  <c r="L561" i="10"/>
  <c r="N561" i="10"/>
  <c r="L570" i="10"/>
  <c r="N570" i="10"/>
  <c r="L579" i="10"/>
  <c r="N579" i="10"/>
  <c r="L554" i="10"/>
  <c r="N554" i="10"/>
  <c r="L566" i="10"/>
  <c r="N566" i="10"/>
  <c r="L578" i="10"/>
  <c r="N578" i="10"/>
  <c r="L572" i="10"/>
  <c r="N572" i="10"/>
  <c r="L539" i="10"/>
  <c r="N539" i="10"/>
  <c r="L557" i="10"/>
  <c r="N557" i="10"/>
  <c r="L647" i="10"/>
  <c r="N647" i="10"/>
  <c r="L657" i="10"/>
  <c r="N657" i="10"/>
  <c r="L660" i="10"/>
  <c r="N660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09" i="10"/>
  <c r="N709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734" i="10"/>
  <c r="N734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6" i="10"/>
  <c r="N646" i="10"/>
  <c r="L655" i="10"/>
  <c r="N655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5" i="10"/>
  <c r="N645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497" i="10"/>
  <c r="N497" i="10"/>
  <c r="L506" i="10"/>
  <c r="N506" i="10"/>
  <c r="L515" i="10"/>
  <c r="N515" i="10"/>
  <c r="L524" i="10"/>
  <c r="N524" i="10"/>
  <c r="L533" i="10"/>
  <c r="N533" i="10"/>
  <c r="L489" i="10"/>
  <c r="N489" i="10"/>
  <c r="L498" i="10"/>
  <c r="N498" i="10"/>
  <c r="L507" i="10"/>
  <c r="N507" i="10"/>
  <c r="L516" i="10"/>
  <c r="N516" i="10"/>
  <c r="L525" i="10"/>
  <c r="N525" i="10"/>
  <c r="L493" i="10"/>
  <c r="N493" i="10"/>
  <c r="L502" i="10"/>
  <c r="N502" i="10"/>
  <c r="L517" i="10"/>
  <c r="N517" i="10"/>
  <c r="L526" i="10"/>
  <c r="N526" i="10"/>
  <c r="L296" i="10"/>
  <c r="N296" i="10"/>
  <c r="L294" i="10"/>
  <c r="N294" i="10"/>
  <c r="L259" i="10"/>
  <c r="N259" i="10"/>
  <c r="L241" i="10"/>
  <c r="N241" i="10"/>
  <c r="L253" i="10"/>
  <c r="N253" i="10"/>
  <c r="L204" i="10"/>
  <c r="N204" i="10"/>
  <c r="L180" i="10"/>
  <c r="N180" i="10"/>
  <c r="L171" i="10"/>
  <c r="N171" i="10"/>
  <c r="L186" i="10"/>
  <c r="N186" i="10"/>
  <c r="L178" i="10"/>
  <c r="N178" i="10"/>
  <c r="L193" i="10"/>
  <c r="N193" i="10"/>
  <c r="L206" i="10"/>
  <c r="N206" i="10"/>
  <c r="L181" i="10"/>
  <c r="N181" i="10"/>
  <c r="L165" i="10"/>
  <c r="N165" i="10"/>
  <c r="L170" i="10"/>
  <c r="N170" i="10"/>
  <c r="L152" i="10"/>
  <c r="N152" i="10"/>
  <c r="L159" i="10"/>
  <c r="N159" i="10"/>
  <c r="L169" i="10"/>
  <c r="N169" i="10"/>
  <c r="L172" i="10"/>
  <c r="N172" i="10"/>
  <c r="L174" i="10"/>
  <c r="N174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7" i="10"/>
  <c r="N237" i="10"/>
  <c r="L239" i="10"/>
  <c r="N239" i="10"/>
  <c r="L246" i="10"/>
  <c r="N246" i="10"/>
  <c r="L249" i="10"/>
  <c r="N249" i="10"/>
  <c r="L251" i="10"/>
  <c r="N251" i="10"/>
  <c r="L258" i="10"/>
  <c r="N258" i="10"/>
  <c r="L260" i="10"/>
  <c r="N260" i="10"/>
  <c r="L264" i="10"/>
  <c r="N264" i="10"/>
  <c r="L269" i="10"/>
  <c r="N269" i="10"/>
  <c r="L271" i="10"/>
  <c r="N271" i="10"/>
  <c r="L276" i="10"/>
  <c r="N276" i="10"/>
  <c r="L279" i="10"/>
  <c r="N279" i="10"/>
  <c r="L282" i="10"/>
  <c r="N282" i="10"/>
  <c r="L285" i="10"/>
  <c r="N285" i="10"/>
  <c r="L288" i="10"/>
  <c r="N288" i="10"/>
  <c r="L293" i="10"/>
  <c r="N293" i="10"/>
  <c r="L295" i="10"/>
  <c r="N295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2" i="10"/>
  <c r="N482" i="10"/>
  <c r="L487" i="10"/>
  <c r="N487" i="10"/>
  <c r="L508" i="10"/>
  <c r="N508" i="10"/>
  <c r="L130" i="10"/>
  <c r="N130" i="10"/>
  <c r="L139" i="10"/>
  <c r="N139" i="10"/>
  <c r="L129" i="10"/>
  <c r="N129" i="10"/>
  <c r="L135" i="10"/>
  <c r="N135" i="10"/>
  <c r="L145" i="10"/>
  <c r="N145" i="10"/>
  <c r="L155" i="10"/>
  <c r="N155" i="10"/>
  <c r="L147" i="10"/>
  <c r="N147" i="10"/>
  <c r="L149" i="10"/>
  <c r="N149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6" i="10"/>
  <c r="N736" i="10"/>
  <c r="L61" i="10"/>
  <c r="N61" i="10"/>
  <c r="L737" i="10"/>
  <c r="N737" i="10"/>
  <c r="L148" i="10"/>
  <c r="N148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<sst xmlns="http://schemas.openxmlformats.org/spreadsheetml/2006/main" count="7738" uniqueCount="1366">
  <si>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</si>
  <si>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</si>
  <si>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</si>
  <si>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</si>
  <si>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</si>
  <si>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</si>
  <si>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</si>
  <si>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</si>
  <si>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</si>
  <si>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</si>
  <si>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</si>
  <si>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</si>
  <si>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</si>
  <si>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</si>
  <si>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</si>
  <si>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</si>
  <si>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</si>
  <si>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</si>
  <si>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</si>
  <si>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</si>
  <si>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</si>
  <si>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</si>
  <si>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</si>
  <si>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</si>
  <si>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</si>
  <si>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</si>
  <si>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</si>
  <si>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</si>
  <si>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</si>
  <si>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</si>
  <si>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</si>
  <si>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</si>
  <si>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</si>
  <si>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</si>
  <si>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</si>
  <si>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</si>
  <si>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</si>
  <si>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</si>
  <si>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</si>
  <si>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</si>
  <si>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</si>
  <si>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</si>
  <si>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</si>
  <si>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</si>
  <si>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</si>
  <si>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</si>
  <si>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</si>
  <si>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</si>
  <si>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</si>
  <si>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</si>
  <si>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</si>
  <si>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</si>
  <si>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</si>
  <si>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</si>
  <si>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</si>
  <si>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</si>
  <si>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</si>
  <si>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</si>
  <si>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</si>
  <si>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</si>
  <si>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</si>
  <si>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</si>
  <si>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</si>
  <si>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</si>
  <si>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</si>
  <si>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</si>
  <si>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</si>
  <si>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</si>
  <si>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</si>
  <si>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</si>
  <si>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</si>
  <si>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</si>
  <si>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</si>
  <si>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</si>
  <si>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</si>
  <si>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</si>
  <si>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</si>
  <si>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</si>
  <si>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</si>
  <si>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</si>
  <si>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</si>
  <si>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</si>
  <si>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</si>
  <si>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</si>
  <si>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</si>
  <si>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</si>
  <si>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</si>
  <si>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</si>
  <si>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</si>
  <si>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</si>
  <si>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</si>
  <si>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</si>
  <si>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</si>
  <si>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</si>
  <si>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</si>
  <si>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</si>
  <si>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</si>
  <si>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</si>
  <si>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</si>
  <si>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</si>
  <si>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</si>
  <si>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</si>
  <si>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</si>
  <si>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</si>
  <si>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</si>
  <si>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</si>
  <si>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</si>
  <si>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</si>
  <si>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</si>
  <si>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</si>
  <si>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</si>
  <si>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</si>
  <si>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</si>
  <si>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</si>
  <si>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</si>
  <si>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</si>
  <si>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</si>
  <si>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</si>
  <si>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</si>
  <si>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</si>
  <si>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</si>
  <si>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</si>
  <si>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</si>
  <si>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</si>
  <si>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</si>
  <si>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</si>
  <si>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</si>
  <si>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</si>
  <si>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</si>
  <si>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</si>
  <si>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</si>
  <si>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</si>
  <si>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</si>
  <si>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</si>
  <si>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</si>
  <si>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</si>
  <si>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</si>
  <si>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</si>
  <si>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</si>
  <si>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</si>
  <si>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</si>
  <si>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</si>
  <si>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</si>
  <si>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</si>
  <si>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</si>
  <si>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</si>
  <si>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</si>
  <si>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</si>
  <si>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</si>
  <si>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</si>
  <si>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</si>
  <si>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</si>
  <si>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</si>
  <si>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</si>
  <si>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</si>
  <si>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</si>
  <si>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</si>
  <si>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</si>
  <si>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</si>
  <si>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</si>
  <si>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</si>
  <si>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</si>
  <si>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</si>
  <si>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</si>
  <si>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</si>
  <si>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</si>
  <si>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</si>
  <si>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</si>
  <si>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</si>
  <si>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</si>
  <si>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</si>
  <si>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</si>
  <si>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</si>
  <si>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</si>
  <si>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</si>
  <si>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</si>
  <si>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</si>
  <si>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</si>
  <si>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</si>
  <si>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</si>
  <si>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</si>
  <si>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</si>
  <si>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</si>
  <si>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</si>
  <si>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</si>
  <si>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</si>
  <si>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</si>
  <si>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</si>
  <si>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</si>
  <si>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</si>
  <si>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</si>
  <si>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</si>
  <si>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</si>
  <si>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</si>
  <si>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</si>
  <si>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</si>
  <si>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</si>
  <si>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</si>
  <si>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</si>
  <si>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</si>
  <si>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</si>
  <si>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</si>
  <si>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</si>
  <si>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</si>
  <si>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</si>
  <si>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</si>
  <si>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</si>
  <si>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</si>
  <si>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</si>
  <si>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</si>
  <si>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</si>
  <si>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</si>
  <si>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</si>
  <si>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</si>
  <si>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</si>
  <si>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</si>
  <si>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</si>
  <si>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</si>
  <si>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</si>
  <si>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</si>
  <si>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</si>
  <si>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</si>
  <si>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</si>
  <si>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</si>
  <si>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</si>
  <si>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</si>
  <si>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</si>
  <si>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</si>
  <si>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</si>
  <si>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</si>
  <si>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</si>
  <si>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</si>
  <si>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</si>
  <si>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</si>
  <si>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</si>
  <si>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</si>
  <si>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</si>
  <si>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</si>
  <si>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</si>
  <si>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</si>
  <si>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</si>
  <si>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</si>
  <si>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</si>
  <si>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</si>
  <si>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</si>
  <si>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</si>
  <si>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</si>
  <si>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</si>
  <si>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</si>
  <si>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</si>
  <si>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</si>
  <si>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</si>
  <si>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</si>
  <si>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</si>
  <si>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</si>
  <si>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</si>
  <si>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</si>
  <si>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</si>
  <si>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</si>
  <si>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</si>
  <si>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</si>
  <si>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</si>
  <si>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</si>
  <si>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</si>
  <si>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</si>
  <si>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</si>
  <si>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</si>
  <si>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</si>
  <si>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</si>
  <si>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</si>
  <si>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</si>
  <si>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</si>
  <si>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</si>
  <si>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</si>
  <si>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</si>
  <si>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</si>
  <si>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</si>
  <si>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</si>
  <si>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</si>
  <si>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</si>
  <si>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</si>
  <si>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</si>
  <si>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</si>
  <si>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</si>
  <si>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</si>
  <si>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</si>
  <si>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</si>
  <si>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</si>
  <si>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</si>
  <si>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</si>
  <si>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</si>
  <si>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</si>
  <si>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</si>
  <si>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</si>
  <si>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</si>
  <si>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</si>
  <si>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</si>
  <si>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</si>
  <si>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</si>
  <si>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</si>
  <si>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</si>
  <si>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</si>
  <si>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</si>
  <si>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</si>
  <si>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</si>
  <si>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</si>
  <si>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</si>
  <si>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</si>
  <si>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</si>
  <si>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</si>
  <si>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</si>
  <si>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</si>
  <si>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</si>
  <si>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</si>
  <si>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</si>
  <si>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</si>
  <si>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</si>
  <si>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</si>
  <si>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</si>
  <si>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</si>
  <si>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</si>
  <si>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</si>
  <si>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</si>
  <si>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</si>
  <si>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</si>
  <si>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</si>
  <si>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</si>
  <si>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</si>
  <si>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</si>
  <si>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</si>
  <si>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</si>
  <si>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</si>
  <si>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</si>
  <si>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</si>
  <si>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</si>
  <si>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</si>
  <si>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</si>
  <si>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</si>
  <si>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</si>
  <si>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</si>
  <si>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</si>
  <si>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</si>
  <si>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</si>
  <si>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</si>
  <si>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</si>
  <si>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</si>
  <si>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</si>
  <si>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</si>
  <si>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</si>
  <si>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</si>
  <si>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</si>
  <si>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</si>
  <si>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</si>
  <si>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</si>
  <si>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</si>
  <si>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</si>
  <si>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</si>
  <si>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</si>
  <si>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</si>
  <si>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</si>
  <si>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</si>
  <si>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</si>
  <si>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</si>
  <si>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</si>
  <si>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</si>
  <si>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</si>
  <si>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</si>
  <si>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</si>
  <si>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</si>
  <si>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</si>
  <si>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</si>
  <si>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</si>
  <si>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</si>
  <si>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</si>
  <si>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</si>
  <si>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</si>
  <si>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</si>
  <si>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</si>
  <si>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</si>
  <si>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</si>
  <si>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</si>
  <si>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</si>
  <si>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</si>
  <si>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</si>
  <si>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</si>
  <si>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</si>
  <si>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</si>
  <si>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</si>
  <si>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</si>
  <si>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</si>
  <si>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</si>
  <si>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</si>
  <si>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</si>
  <si>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</si>
  <si>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</si>
  <si>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</si>
  <si>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</si>
  <si>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</si>
  <si>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</si>
  <si>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</si>
  <si>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</si>
  <si>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</si>
  <si>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</si>
  <si>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</si>
  <si>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</si>
  <si>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</si>
  <si>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</si>
  <si>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</si>
  <si>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</si>
  <si>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</si>
  <si>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</si>
  <si>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</si>
  <si>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</si>
  <si>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</si>
  <si>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</si>
  <si>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</si>
  <si>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</si>
  <si>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</si>
  <si>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</si>
  <si>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</si>
  <si>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</si>
  <si>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</si>
  <si>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</si>
  <si>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</si>
  <si>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</si>
  <si>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</si>
  <si>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</si>
  <si>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</si>
  <si>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</si>
  <si>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</si>
  <si>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</si>
  <si>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</si>
  <si>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</si>
  <si>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</si>
  <si>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</si>
  <si>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</si>
  <si>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</si>
  <si>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</si>
  <si>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</si>
  <si>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</si>
  <si>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</si>
  <si>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</si>
  <si>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</si>
  <si>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</si>
  <si>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</si>
  <si>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</si>
  <si>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</si>
  <si>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</si>
  <si>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</si>
  <si>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</si>
  <si>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</si>
  <si>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</si>
  <si>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</si>
  <si>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</si>
  <si>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</si>
  <si>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</si>
  <si>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</si>
  <si>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</si>
  <si>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</si>
  <si>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</si>
  <si>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</si>
  <si>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</si>
  <si>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</si>
  <si>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</si>
  <si>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</si>
  <si>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</si>
  <si>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</si>
  <si>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</si>
  <si>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</si>
  <si>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</si>
  <si>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</si>
  <si>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</si>
  <si>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</si>
  <si>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</si>
  <si>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</si>
  <si>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</si>
  <si>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</si>
  <si>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</si>
  <si>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</si>
  <si>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</si>
  <si>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</si>
  <si>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</si>
  <si>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</si>
  <si>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</si>
  <si>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</si>
  <si>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</si>
  <si>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</si>
  <si>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</si>
  <si>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</si>
  <si>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</si>
  <si>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</si>
  <si>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</si>
  <si>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</si>
  <si>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</si>
  <si>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</si>
  <si>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</si>
  <si>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</si>
  <si>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</si>
  <si>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</si>
  <si>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</si>
  <si>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</si>
  <si>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</si>
  <si>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</si>
  <si>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</si>
  <si>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</si>
  <si>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</si>
  <si>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</si>
  <si>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</si>
  <si>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</si>
  <si>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</si>
  <si>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</si>
  <si>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</si>
  <si>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</si>
  <si>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</si>
  <si>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</si>
  <si>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</si>
  <si>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</si>
  <si>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</si>
  <si>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</si>
  <si>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</si>
  <si>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</si>
  <si>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</si>
  <si>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</si>
  <si>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</si>
  <si>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</si>
  <si>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</si>
  <si>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</si>
  <si>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</si>
  <si>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</si>
  <si>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</si>
  <si>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</si>
  <si>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</si>
  <si>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</si>
  <si>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</si>
  <si>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</si>
  <si>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</si>
  <si>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</si>
  <si>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</si>
  <si>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</si>
  <si>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</si>
  <si>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</si>
  <si>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</si>
  <si>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</si>
  <si>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</si>
  <si>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</si>
  <si>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</si>
  <si>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</si>
  <si>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</si>
  <si>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</si>
  <si>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</si>
  <si>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</si>
  <si>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</si>
  <si>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</si>
  <si>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</si>
  <si>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</si>
  <si>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</si>
  <si>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</si>
  <si>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</si>
  <si>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</si>
  <si>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</si>
  <si>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</si>
  <si>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</si>
  <si>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</si>
  <si>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</si>
  <si>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</si>
  <si>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</si>
  <si>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</si>
  <si>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</si>
  <si>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</si>
  <si>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</si>
  <si>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</si>
  <si>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</si>
  <si>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</si>
  <si>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</si>
  <si>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</si>
  <si>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</si>
  <si>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</si>
  <si>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</si>
  <si>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</si>
  <si>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</si>
  <si>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</si>
  <si>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</si>
  <si>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</si>
  <si>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</si>
  <si>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</si>
  <si>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</si>
  <si>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</si>
  <si>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</si>
  <si>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</si>
  <si>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</si>
  <si>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</si>
  <si>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</si>
  <si>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</si>
  <si>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</si>
  <si>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</si>
  <si>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</si>
  <si>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</si>
  <si>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</si>
  <si>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</si>
  <si>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</si>
  <si>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</si>
  <si>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</si>
  <si>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</si>
  <si>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</si>
  <si>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</si>
  <si>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</si>
  <si>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</si>
  <si>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</si>
  <si>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</si>
  <si>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</si>
  <si>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</si>
  <si>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</si>
  <si>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</si>
  <si>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</si>
  <si>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</si>
  <si>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</si>
  <si>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</si>
  <si>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</si>
  <si>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</si>
  <si>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</si>
  <si>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</si>
  <si>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</si>
  <si>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</si>
  <si>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</si>
  <si>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</si>
  <si>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</si>
  <si>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</si>
  <si>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</si>
  <si>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</si>
  <si>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</si>
  <si>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</si>
  <si>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</si>
  <si>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</si>
  <si>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</si>
  <si>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</si>
  <si>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</si>
  <si>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</si>
  <si>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</si>
  <si>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</si>
  <si>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</si>
  <si>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</si>
  <si>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</si>
  <si>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</si>
  <si>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</si>
  <si>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</si>
  <si>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</si>
  <si>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</si>
  <si>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</si>
  <si>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</si>
  <si>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</si>
  <si>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</si>
  <si>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</si>
  <si>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</si>
  <si>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</si>
  <si>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</si>
  <si>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</si>
  <si>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</si>
  <si>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</si>
  <si>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</si>
  <si>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</si>
  <si>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</si>
  <si>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</si>
  <si>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</si>
  <si>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</si>
  <si>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</si>
  <si>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</si>
  <si>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</si>
  <si>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</si>
  <si>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</si>
  <si>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</si>
  <si>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</si>
  <si>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</si>
  <si>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</si>
  <si>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</si>
  <si>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</si>
  <si>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</si>
  <si>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</si>
  <si>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</si>
  <si>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</si>
  <si>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</si>
  <si>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</si>
  <si>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</si>
  <si>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</si>
  <si>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</si>
  <si>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</si>
  <si>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</si>
  <si>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</si>
  <si>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</si>
  <si>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</si>
  <si>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</si>
  <si>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</si>
  <si>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</si>
  <si>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</si>
  <si>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</si>
  <si>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</si>
  <si>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</si>
  <si>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</si>
  <si>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</si>
  <si>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</si>
  <si>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</si>
  <si>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</si>
  <si>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</si>
  <si>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</si>
  <si>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</si>
  <si>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</si>
  <si>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</si>
  <si>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</si>
  <si>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</si>
  <si>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</si>
  <si>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</si>
  <si>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</si>
  <si>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</si>
  <si>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</si>
  <si>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</si>
  <si>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</si>
  <si>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</si>
  <si>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</si>
  <si>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</si>
  <si>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</si>
  <si>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</si>
  <si>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</si>
  <si>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</si>
  <si>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</si>
  <si>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</si>
  <si>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</si>
  <si>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</si>
  <si>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</si>
  <si>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</si>
  <si>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</si>
  <si>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</si>
  <si>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</si>
  <si>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</si>
  <si>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</si>
  <si>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</si>
  <si>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</si>
  <si>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</si>
  <si>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</si>
  <si>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</si>
  <si>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</si>
  <si>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</si>
  <si>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</si>
  <si>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</si>
  <si>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</si>
  <si>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</si>
  <si>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</si>
  <si>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</si>
  <si>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</si>
  <si>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</si>
  <si>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</si>
  <si>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</si>
  <si>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</si>
  <si>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</si>
  <si>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</si>
  <si>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</si>
  <si>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</si>
  <si>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</si>
  <si>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</si>
  <si>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</si>
  <si>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</si>
  <si>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</si>
  <si>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</si>
  <si>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</si>
  <si>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</si>
  <si>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</si>
  <si>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</si>
  <si>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</si>
  <si>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</si>
  <si>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</si>
  <si>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</si>
  <si>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</si>
  <si>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</si>
  <si>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</si>
  <si>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</si>
  <si>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</si>
  <si>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</si>
  <si>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</si>
  <si>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</si>
  <si>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</si>
  <si>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</si>
  <si>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</si>
  <si>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</si>
  <si>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</si>
  <si>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</si>
  <si>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</si>
  <si>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</si>
  <si>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</si>
  <si>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</si>
  <si>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</si>
  <si>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</si>
  <si>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</si>
  <si>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</si>
  <si>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</si>
  <si>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</si>
  <si>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</si>
  <si>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</si>
  <si>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</si>
  <si>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</si>
  <si>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</si>
  <si>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</si>
  <si>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</si>
  <si>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</si>
  <si>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</si>
  <si>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</si>
  <si>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</si>
  <si>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</si>
  <si>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</si>
  <si>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</si>
  <si>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</si>
  <si>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</si>
  <si>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</si>
  <si>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</si>
  <si>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</si>
  <si>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</si>
  <si>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</si>
  <si>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</si>
  <si>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</si>
  <si>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</si>
  <si>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</si>
  <si>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</si>
  <si>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</si>
  <si>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</si>
  <si>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</si>
  <si>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</si>
  <si>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</si>
  <si>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</si>
  <si>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</si>
  <si>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</si>
  <si>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</si>
  <si>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</si>
  <si>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</si>
  <si>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</si>
  <si>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</si>
  <si>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</si>
  <si>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</si>
  <si>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</si>
  <si>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</si>
  <si>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</si>
  <si>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</si>
  <si>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</si>
  <si>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</si>
  <si>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</si>
  <si>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</si>
  <si>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</si>
  <si>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</si>
  <si>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</si>
  <si>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</si>
  <si>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</si>
  <si>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</si>
  <si>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</si>
  <si>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</si>
  <si>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</si>
  <si>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</si>
  <si>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</si>
  <si>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</si>
  <si>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</si>
  <si>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</si>
  <si>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</si>
  <si>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</si>
  <si>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</si>
  <si>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</si>
  <si>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</si>
  <si>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</si>
  <si>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</si>
  <si>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</si>
  <si>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</si>
  <si>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</si>
  <si>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</si>
  <si>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</si>
  <si>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</si>
  <si>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</si>
  <si>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</si>
  <si>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</si>
  <si>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</si>
  <si>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</si>
  <si>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</si>
  <si>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</si>
  <si>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</si>
  <si>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</si>
  <si>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</si>
  <si>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</si>
  <si>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</si>
  <si>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</si>
  <si>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</si>
  <si>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</si>
  <si>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</si>
  <si>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</si>
  <si>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</si>
  <si>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</si>
  <si>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</si>
  <si>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</si>
  <si>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</si>
  <si>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</si>
  <si>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</si>
  <si>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</si>
  <si>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</si>
  <si>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</si>
  <si>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</si>
  <si>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</si>
  <si>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</si>
  <si>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</si>
  <si>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</si>
  <si>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</si>
  <si>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</si>
  <si>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</si>
  <si>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</si>
  <si>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</si>
  <si>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</si>
  <si>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</si>
  <si>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</si>
  <si>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</si>
  <si>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</si>
  <si>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</si>
  <si>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</si>
  <si>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</si>
  <si>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</si>
  <si>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</si>
  <si>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</si>
  <si>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</si>
  <si>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</si>
  <si>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</si>
  <si>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</si>
  <si>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</si>
  <si>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</si>
  <si>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</si>
  <si>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</si>
  <si>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</si>
  <si>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</si>
  <si>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</si>
  <si>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</si>
  <si>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</si>
  <si>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</si>
  <si>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</si>
  <si>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</si>
  <si>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</si>
  <si>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</si>
  <si>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</si>
  <si>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</si>
  <si>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</si>
  <si>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</si>
  <si>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</si>
  <si>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</si>
  <si>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</si>
  <si>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</si>
  <si>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</si>
  <si>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</si>
  <si>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</si>
  <si>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</si>
  <si>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</si>
  <si>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</si>
  <si>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</si>
  <si>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</si>
  <si>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</si>
  <si>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</si>
  <si>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</si>
  <si>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</si>
  <si>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</si>
  <si>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</si>
  <si>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</si>
  <si>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</si>
  <si>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</si>
  <si>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</si>
  <si>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</si>
  <si>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</si>
  <si>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</si>
  <si>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</si>
  <si>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</si>
  <si>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</si>
  <si>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</si>
  <si>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</si>
  <si>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</si>
  <si>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</si>
  <si>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</si>
  <si>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</si>
  <si>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</si>
  <si>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</si>
  <si>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</si>
  <si>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</si>
  <si>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</si>
  <si>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</si>
  <si>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</si>
  <si>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</si>
  <si>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</si>
  <si>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</si>
  <si>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</si>
  <si>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</si>
  <si>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</si>
  <si>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</si>
  <si>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</si>
  <si>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</si>
  <si>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</si>
  <si>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</si>
  <si>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</si>
  <si>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</si>
  <si>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</si>
  <si>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</si>
  <si>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</si>
  <si>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</si>
  <si>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</si>
  <si>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</si>
  <si>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</si>
  <si>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</si>
  <si>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</si>
  <si>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</si>
  <si>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</si>
  <si>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</si>
  <si>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</si>
  <si>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</si>
  <si>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</si>
  <si>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</si>
  <si>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</si>
  <si>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</si>
  <si>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</si>
  <si>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</si>
  <si>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</si>
  <si>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</si>
  <si>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</si>
  <si>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</si>
  <si>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</si>
  <si>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</si>
  <si>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</si>
  <si>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</si>
  <si>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</si>
  <si>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</si>
  <si>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</si>
  <si>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</si>
  <si>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</si>
  <si>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</si>
  <si>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</si>
  <si>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</si>
  <si>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</si>
  <si>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</si>
  <si>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</si>
  <si>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</si>
  <si>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</si>
  <si>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</si>
  <si>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</si>
  <si>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</si>
  <si>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</si>
  <si>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</si>
  <si>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</si>
  <si>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</si>
  <si>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</si>
  <si>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</si>
  <si>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</si>
  <si>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</si>
  <si>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</si>
  <si>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</si>
  <si>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</si>
  <si>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</si>
  <si>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</si>
  <si>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</si>
  <si>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</si>
  <si>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</si>
  <si>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</si>
  <si>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</si>
  <si>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</si>
  <si>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</si>
  <si>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</si>
  <si>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</si>
  <si>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</si>
  <si>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</si>
  <si>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</si>
  <si>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</si>
  <si>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</si>
  <si>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</si>
  <si>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</si>
  <si>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</si>
  <si>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</si>
  <si>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</si>
  <si>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</si>
  <si>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</si>
  <si>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</si>
  <si>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</si>
  <si>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</si>
  <si>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</si>
  <si>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</si>
  <si>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</si>
  <si>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</si>
  <si>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</si>
  <si>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</si>
  <si>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</si>
  <si>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</si>
  <si>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</si>
  <si>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</si>
  <si>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</si>
  <si>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</si>
  <si>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</si>
  <si>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</si>
  <si>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</si>
  <si>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</si>
  <si>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</si>
  <si>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</si>
  <si>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</si>
  <si>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</si>
  <si>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</si>
  <si>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</si>
  <si>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</si>
  <si>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</si>
  <si>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</si>
  <si>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</si>
  <si>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</si>
  <si>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</si>
  <si>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</si>
  <si>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</si>
  <si>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</si>
  <si>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</si>
  <si>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</si>
  <si>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</si>
  <si>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</si>
  <si>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</si>
  <si>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</si>
  <si>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</si>
  <si>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</si>
  <si>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</si>
  <si>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</si>
  <si>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</si>
  <si>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</si>
  <si>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</si>
  <si>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</si>
  <si>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</si>
  <si>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</si>
  <si>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</si>
  <si>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</si>
  <si>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</si>
  <si>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</si>
  <si>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</si>
  <si>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</si>
  <si>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</si>
  <si>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</si>
  <si>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</si>
  <si>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</si>
  <si>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</si>
  <si>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</si>
  <si>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</si>
  <si>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</si>
  <si>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</si>
  <si>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</si>
  <si>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</si>
  <si>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</si>
  <si>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</si>
  <si>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</si>
  <si>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</si>
  <si>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</si>
  <si>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</si>
  <si>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</si>
  <si>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</si>
  <si>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</si>
  <si>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</si>
  <si>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</si>
  <si>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</si>
  <si>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</si>
  <si>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</si>
  <si>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</si>
  <si>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</si>
  <si>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</si>
  <si>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</si>
  <si>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</si>
  <si>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</si>
  <si>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</si>
  <si>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</si>
  <si>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</si>
  <si>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</si>
  <si>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</si>
  <si>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</si>
  <si>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</si>
  <si>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</si>
  <si>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</si>
  <si>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</si>
  <si>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</si>
  <si>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</si>
  <si>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</si>
  <si>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</si>
  <si>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</si>
  <si>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</si>
  <si>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</si>
  <si>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</si>
  <si>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</si>
  <si>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</si>
  <si>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</si>
  <si>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</si>
  <si>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</si>
  <si>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</si>
  <si>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</si>
  <si>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</si>
  <si>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</si>
  <si>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</si>
  <si>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</si>
  <si>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</si>
  <si>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</si>
  <si>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</si>
  <si>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</si>
  <si>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</si>
  <si>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</si>
  <si>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</si>
  <si>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</si>
  <si>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</si>
  <si>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</si>
  <si>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</si>
  <si>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</si>
  <si>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</si>
  <si>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</si>
  <si>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</si>
  <si>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</si>
  <si>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</si>
  <si>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</si>
  <si>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</si>
  <si>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</si>
  <si>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</si>
  <si>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</si>
  <si>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</si>
  <si>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</si>
  <si>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</si>
  <si>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</si>
  <si>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</si>
  <si>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</si>
  <si>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</si>
  <si>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</si>
  <si>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</si>
  <si>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</si>
  <si>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</si>
  <si>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</si>
  <si>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</si>
  <si>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</si>
  <si>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</si>
  <si>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</si>
  <si>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</si>
  <si>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</si>
  <si>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</si>
  <si>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</si>
  <si>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</si>
  <si>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</si>
  <si>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</si>
  <si>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</si>
  <si>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</si>
  <si>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</si>
  <si>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</si>
  <si>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</si>
  <si>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</si>
  <si>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</si>
  <si>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</si>
  <si>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</si>
  <si>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</si>
  <si>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</si>
  <si>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</si>
  <si>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</si>
  <si>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</si>
  <si>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</si>
  <si>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</si>
  <si>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</si>
  <si>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</si>
  <si>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</si>
  <si>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</si>
  <si>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</si>
  <si>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</si>
  <si>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</si>
  <si>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</si>
  <si>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</si>
  <si>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</si>
  <si>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</si>
  <si>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</si>
  <si>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</si>
  <si>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</si>
  <si>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</si>
  <si>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</si>
  <si>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</si>
  <si>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</si>
  <si>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</si>
  <si>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</si>
  <si>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</si>
  <si>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</si>
  <si>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</si>
  <si>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</si>
  <si>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</si>
  <si>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</si>
  <si>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</si>
  <si>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</si>
  <si>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</si>
  <si>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</si>
  <si>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</si>
  <si>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</si>
  <si>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</si>
  <si>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</si>
  <si>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</si>
  <si>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</si>
  <si>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</si>
  <si>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</si>
  <si>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</si>
  <si>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</si>
  <si>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</si>
  <si>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</si>
  <si>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</si>
  <si>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</si>
  <si>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</si>
  <si>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</si>
  <si>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</si>
  <si>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</si>
  <si>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</si>
  <si>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</si>
  <si>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</si>
  <si>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</si>
  <si>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</si>
  <si>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</si>
  <si>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</si>
  <si>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</si>
  <si>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</si>
  <si>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</si>
  <si>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</si>
  <si>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</si>
  <si>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</si>
  <si>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</si>
  <si>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</si>
  <si>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</si>
  <si>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</si>
  <si>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</si>
  <si>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</si>
  <si>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</si>
  <si>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</si>
  <si>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</si>
  <si>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</si>
  <si>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</si>
  <si>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</si>
  <si>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</si>
  <si>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</si>
  <si>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</si>
  <si>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</si>
  <si>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</si>
  <si>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Macro 1 12:54/Lic. 14:17/Realizando descarga dormentes no km  64+525 ao 63+500  das 14:45 até 17:45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</si>
  <si>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</si>
  <si>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</si>
  <si>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</si>
  <si>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</si>
  <si>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</si>
  <si>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</si>
  <si>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</si>
  <si>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ZUC-N</t>
  </si>
  <si>
    <t>ZUCN</t>
  </si>
  <si>
    <t>Solda - Condicionado á temperatura - AMV Norte de ZUC</t>
  </si>
  <si>
    <t>Antônio</t>
  </si>
  <si>
    <t>ZSK-ZRX</t>
  </si>
  <si>
    <t>ZSKZRX</t>
  </si>
  <si>
    <t>2 (Navas + Nilton)</t>
  </si>
  <si>
    <t>ZRO-ZYU</t>
  </si>
  <si>
    <t>ZROZYU</t>
  </si>
  <si>
    <t>Socaria em ZAC  linha 3 - Irá precisar sair fora de marco no km  81+600 (45 min)e no km 82+100  (45min)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</si>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</sst>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zoomScaleNormal="100" workbookViewId="0">
      <pane xSplit="6" topLeftCell="BJ1" activePane="topRight" state="frozen"/>
      <selection pane="topRight" activeCell="B136" sqref="B136:B151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>
        <v>0.61458333333333337</v>
      </c>
      <c r="AT145" s="122"/>
      <c r="AU145" s="172"/>
      <c r="AV145" s="172"/>
      <c r="AW145" s="16"/>
      <c r="AX145" s="16"/>
      <c r="AY145" s="13" t="str">
        <f>IF(D145="","*",IFERROR(IF(ISODD(COUNT(AS145:AX145)),"ERRO",SUM((AT145-AS145),(AV145-AU145),(AX145-AW145))),"ERRO"))</f>
        <v>ERRO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1326</v>
      </c>
      <c r="BL145" s="18"/>
      <c r="BM145" s="146"/>
      <c r="BN145" s="146"/>
      <c r="BO145" s="146"/>
      <c r="BP145" s="21"/>
      <c r="BQ145" s="14" t="e">
        <f>IF(AND(BR145&lt;1,BS145&lt;1),"Produção e Intervalo",IF(BR145&lt;1,"Intervalo",IF(BS145&lt;1,"Produção","Aderente")))</f>
        <v>#VALUE!</v>
      </c>
      <c r="BR145" s="22" t="e">
        <f>IF(OR(B145="",F145=""),"*",AY145/P145)</f>
        <v>#VALUE!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1327</v>
      </c>
      <c r="BK146" s="19" t="s">
        <v>1327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1327</v>
      </c>
      <c r="BK147" s="19" t="s">
        <v>1327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1328</v>
      </c>
      <c r="W150" s="119" t="s">
        <v>1329</v>
      </c>
      <c r="X150" s="118" t="s">
        <v>432</v>
      </c>
      <c r="Y150" s="145" t="s">
        <v>435</v>
      </c>
      <c r="Z150" s="118"/>
      <c r="AA150" s="228" t="s">
        <v>1330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>
        <v>1</v>
      </c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1331</v>
      </c>
      <c r="BK150" s="201" t="s">
        <v>1332</v>
      </c>
      <c r="BL150" s="18"/>
      <c r="BM150" s="146" t="s">
        <v>456</v>
      </c>
      <c r="BN150" s="146" t="s">
        <v>456</v>
      </c>
      <c r="BO150" s="146" t="s">
        <v>456</v>
      </c>
      <c r="BP150" s="21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1333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0.125</v>
      </c>
      <c r="Q152" s="119">
        <v>1530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ZED-ZJA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6.25E-2</v>
      </c>
      <c r="Q154" s="119">
        <v>1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6.25E-2</v>
      </c>
      <c r="Q155" s="119">
        <v>1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1328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ZSK-ZRX</v>
      </c>
      <c r="AN159" s="119" t="str">
        <f>IF(BS_CONTROLE[[#This Row],[SB]]=0, "-", BS_CONTROLE[[#This Row],[SB]])</f>
        <v>ZSKZRX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ZAC</v>
      </c>
      <c r="N162" s="143" t="s">
        <v>85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 t="s">
        <v>1242</v>
      </c>
      <c r="W162" s="119" t="s">
        <v>1343</v>
      </c>
      <c r="X162" s="118" t="s">
        <v>432</v>
      </c>
      <c r="Y162" s="145"/>
      <c r="Z162" s="118"/>
      <c r="AA162" s="119" t="s">
        <v>430</v>
      </c>
      <c r="AB162" s="117" t="s">
        <v>430</v>
      </c>
      <c r="AC162" s="117" t="s">
        <v>430</v>
      </c>
      <c r="AD162" s="121" t="s">
        <v>430</v>
      </c>
      <c r="AE162" s="119" t="s">
        <v>430</v>
      </c>
      <c r="AF162" s="119" t="s">
        <v>430</v>
      </c>
      <c r="AG162" s="119" t="s">
        <v>430</v>
      </c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</v>
      </c>
      <c r="AN162" s="119" t="str">
        <f>IF(BS_CONTROLE[[#This Row],[SB]]=0, "-", BS_CONTROLE[[#This Row],[SB]])</f>
        <v>ZAC2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 t="str">
        <f>BS_CONTROLE[[#This Row],[Responsavel pelo boletim]]</f>
        <v>Sidney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1344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1345</v>
      </c>
      <c r="BK736" s="19" t="s">
        <v>1345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57:AE158 AA161:AE162" name="Range1_1_7_35_1_2_2"/>
    <protectedRange sqref="AF151 AF154:AF155 AF157:AF158 AF161:AF162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40:BO142 BN136:BO138 BM6:BM733 BN150:BO151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tabSelected="1" workbookViewId="0">
      <pane ySplit="5" topLeftCell="A6" activePane="bottomLeft" state="frozen"/>
      <selection pane="bottomLeft" activeCell="N3009" sqref="N300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1346</v>
      </c>
      <c r="D5" s="261"/>
      <c r="E5" s="261"/>
      <c r="F5" s="261"/>
      <c r="G5" s="261"/>
      <c r="H5" s="261"/>
      <c r="I5" s="261"/>
      <c r="J5" s="262"/>
      <c r="K5" s="263" t="s">
        <v>1347</v>
      </c>
      <c r="L5" s="264"/>
      <c r="M5" s="264"/>
      <c r="N5" s="264"/>
      <c r="O5" s="265" t="s">
        <v>1348</v>
      </c>
      <c r="P5" s="266"/>
    </row>
    <row r="6" spans="1:16" s="82" customFormat="1" ht="15" customHeight="1">
      <c r="A6" s="74" t="s">
        <v>1349</v>
      </c>
      <c r="B6" s="83" t="s">
        <v>1350</v>
      </c>
      <c r="C6" s="84" t="s">
        <v>968</v>
      </c>
      <c r="D6" s="85" t="s">
        <v>969</v>
      </c>
      <c r="E6" s="84" t="s">
        <v>1351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1352</v>
      </c>
      <c r="M6" s="88" t="s">
        <v>620</v>
      </c>
      <c r="N6" s="89" t="s">
        <v>963</v>
      </c>
      <c r="O6" s="90" t="s">
        <v>1006</v>
      </c>
      <c r="P6" s="151" t="s">
        <v>1353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W92</v>
      </c>
      <c r="F146" s="92" t="str">
        <f>IF(SP_NORTE!H145="","*",SP_NORTE!H145)</f>
        <v>K58K59-2</v>
      </c>
      <c r="G146" s="92" t="str">
        <f>IF(SP_NORTE!M145="","*",SP_NORTE!M145)</f>
        <v>ZDG-ZTN</v>
      </c>
      <c r="H146" s="131">
        <f>IF(SP_NORTE!K145="","*",SP_NORTE!K145)</f>
        <v>64.525000000000006</v>
      </c>
      <c r="I146" s="128">
        <f>IF(SP_NORTE!O145="","*",SP_NORTE!O145)</f>
        <v>0.33333333333333331</v>
      </c>
      <c r="J146" s="128">
        <f>IF(SP_NORTE!P145="","*",SP_NORTE!P145)</f>
        <v>0.125</v>
      </c>
      <c r="K146" s="92" t="str">
        <f>IF(SP_NORTE!AK145="","*",SP_NORTE!AK145)</f>
        <v>K58K59-2</v>
      </c>
      <c r="L146" s="92" t="str">
        <f>IF(SP_NORTE!AM145="","*",SP_NORTE!AM145)</f>
        <v>ZDG-ZTN</v>
      </c>
      <c r="M146" s="92">
        <f>IF(SP_NORTE!AP145="","*",SP_NORTE!AP145)</f>
        <v>64.525000000000006</v>
      </c>
      <c r="N146" s="92" t="str">
        <f>IF(SP_NORTE!AM145="","*",SP_NORTE!AM145)</f>
        <v>ZDG-ZTN</v>
      </c>
      <c r="O146" s="124">
        <f>IF(SP_NORTE!BH145="","*",SP_NORTE!BH145)</f>
        <v>2</v>
      </c>
      <c r="P146" s="190" t="str">
        <f>IF($A$2=1,IF(SP_NORTE!BJ145="","*",SP_NORTE!BJ145),IF(SP_NORTE!BK145="","*",SP_NORTE!BK145))</f>
        <v>Macro 1 12:54/Lic. 14:17/Realizando descarga dormentes no km  64+525 ao 63+500  das 14:45 até 17:45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DANILO (TP-837)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55.616999999999997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55.616999999999997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MAURO TP-868)</v>
      </c>
      <c r="F148" s="92" t="str">
        <f>IF(SP_NORTE!H147="","*",SP_NORTE!H147)</f>
        <v>-</v>
      </c>
      <c r="G148" s="92" t="str">
        <f>IF(SP_NORTE!M147="","*",SP_NORTE!M147)</f>
        <v>ZDG-ZTN</v>
      </c>
      <c r="H148" s="131">
        <f>IF(SP_NORTE!K147="","*",SP_NORTE!K147)</f>
        <v>55.246000000000002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-</v>
      </c>
      <c r="L148" s="92" t="str">
        <f>IF(SP_NORTE!AM147="","*",SP_NORTE!AM147)</f>
        <v>ZDG-ZTN</v>
      </c>
      <c r="M148" s="92">
        <f>IF(SP_NORTE!AP147="","*",SP_NORTE!AP147)</f>
        <v>55.246000000000002</v>
      </c>
      <c r="N148" s="92" t="str">
        <f>IF(SP_NORTE!AM147="","*",SP_NORTE!AM147)</f>
        <v>ZDG-ZTN</v>
      </c>
      <c r="O148" s="124">
        <f>IF(SP_NORTE!BH147="","*",SP_NORTE!BH147)</f>
        <v>0</v>
      </c>
      <c r="P148" s="190" t="str">
        <f>IF($A$2=1,IF(SP_NORTE!BJ147="","*",SP_NORTE!BJ147),IF(SP_NORTE!BK147="","*",SP_NORTE!BK147))</f>
        <v>Sem oportunidade/Circulação intensa de trens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ZMA</v>
      </c>
      <c r="G149" s="92" t="str">
        <f>IF(SP_NORTE!M148="","*",SP_NORTE!M148)</f>
        <v>ZTO-ZDZ</v>
      </c>
      <c r="H149" s="131">
        <f>IF(SP_NORTE!K148="","*",SP_NORTE!K148)</f>
        <v>15</v>
      </c>
      <c r="I149" s="128">
        <f>IF(SP_NORTE!O148="","*",SP_NORTE!O148)</f>
        <v>0.33333333333333331</v>
      </c>
      <c r="J149" s="128">
        <f>IF(SP_NORTE!P148="","*",SP_NORTE!P148)</f>
        <v>6.25E-2</v>
      </c>
      <c r="K149" s="92" t="str">
        <f>IF(SP_NORTE!AK148="","*",SP_NORTE!AK148)</f>
        <v>ZMA</v>
      </c>
      <c r="L149" s="92" t="str">
        <f>IF(SP_NORTE!AM148="","*",SP_NORTE!AM148)</f>
        <v>ZTO-ZDZ</v>
      </c>
      <c r="M149" s="92">
        <f>IF(SP_NORTE!AP148="","*",SP_NORTE!AP148)</f>
        <v>15</v>
      </c>
      <c r="N149" s="92" t="str">
        <f>IF(SP_NORTE!AM148="","*",SP_NORTE!AM148)</f>
        <v>ZTO-ZDZ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 t="str">
        <f>IF(SP_NORTE!B149="","*",SP_NORTE!B149)</f>
        <v>*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W99</v>
      </c>
      <c r="F150" s="92" t="str">
        <f>IF(SP_NORTE!H149="","*",SP_NORTE!H149)</f>
        <v>-</v>
      </c>
      <c r="G150" s="92" t="str">
        <f>IF(SP_NORTE!M149="","*",SP_NORTE!M149)</f>
        <v>ZTO-ZOI</v>
      </c>
      <c r="H150" s="131">
        <f>IF(SP_NORTE!K149="","*",SP_NORTE!K149)</f>
        <v>244.5</v>
      </c>
      <c r="I150" s="128">
        <f>IF(SP_NORTE!O149="","*",SP_NORTE!O149)</f>
        <v>0.45833333333333331</v>
      </c>
      <c r="J150" s="128">
        <f>IF(SP_NORTE!P149="","*",SP_NORTE!P149)</f>
        <v>6.25E-2</v>
      </c>
      <c r="K150" s="92" t="str">
        <f>IF(SP_NORTE!AK149="","*",SP_NORTE!AK149)</f>
        <v>-</v>
      </c>
      <c r="L150" s="92" t="str">
        <f>IF(SP_NORTE!AM149="","*",SP_NORTE!AM149)</f>
        <v>ZTO-ZOI</v>
      </c>
      <c r="M150" s="92">
        <f>IF(SP_NORTE!AP149="","*",SP_NORTE!AP149)</f>
        <v>244.5</v>
      </c>
      <c r="N150" s="92" t="str">
        <f>IF(SP_NORTE!AM149="","*",SP_NORTE!AM149)</f>
        <v>ZTO-ZOI</v>
      </c>
      <c r="O150" s="124" t="str">
        <f>IF(SP_NORTE!BH149="","*",SP_NORTE!BH149)</f>
        <v>*</v>
      </c>
      <c r="P150" s="190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ZCZ-ZTI</v>
      </c>
      <c r="E151" s="92" t="str">
        <f>IF(SP_NORTE!D150="","*",SP_NORTE!D150)</f>
        <v>W58</v>
      </c>
      <c r="F151" s="92" t="str">
        <f>IF(SP_NORTE!H150="","*",SP_NORTE!H150)</f>
        <v>ZTO</v>
      </c>
      <c r="G151" s="92" t="str">
        <f>IF(SP_NORTE!M150="","*",SP_NORTE!M150)</f>
        <v>ZTO-ZRX</v>
      </c>
      <c r="H151" s="131">
        <f>IF(SP_NORTE!K150="","*",SP_NORTE!K150)</f>
        <v>244</v>
      </c>
      <c r="I151" s="128">
        <f>IF(SP_NORTE!O150="","*",SP_NORTE!O150)</f>
        <v>0.375</v>
      </c>
      <c r="J151" s="128">
        <f>IF(SP_NORTE!P150="","*",SP_NORTE!P150)</f>
        <v>4.1666666666666664E-2</v>
      </c>
      <c r="K151" s="92" t="str">
        <f>IF(SP_NORTE!AK150="","*",SP_NORTE!AK150)</f>
        <v>ZTO</v>
      </c>
      <c r="L151" s="92" t="str">
        <f>IF(SP_NORTE!AM150="","*",SP_NORTE!AM150)</f>
        <v>ZTO-ZRX</v>
      </c>
      <c r="M151" s="92">
        <f>IF(SP_NORTE!AP150="","*",SP_NORTE!AP150)</f>
        <v>244</v>
      </c>
      <c r="N151" s="92" t="str">
        <f>IF(SP_NORTE!AM150="","*",SP_NORTE!AM150)</f>
        <v>ZTO-ZRX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2" spans="1:16">
      <c r="A152" s="91">
        <f>IF(SP_NORTE!B151="","*",SP_NORTE!B151)</f>
        <v>45939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KLECIO (TP-699)</v>
      </c>
      <c r="F152" s="92" t="str">
        <f>IF(SP_NORTE!H151="","*",SP_NORTE!H151)</f>
        <v>ZQX1</v>
      </c>
      <c r="G152" s="92" t="str">
        <f>IF(SP_NORTE!M151="","*",SP_NORTE!M151)</f>
        <v>ZQX-1</v>
      </c>
      <c r="H152" s="131">
        <f>IF(SP_NORTE!K151="","*",SP_NORTE!K151)</f>
        <v>144.19999999999999</v>
      </c>
      <c r="I152" s="128">
        <f>IF(SP_NORTE!O151="","*",SP_NORTE!O151)</f>
        <v>0.33333333333333331</v>
      </c>
      <c r="J152" s="128">
        <f>IF(SP_NORTE!P151="","*",SP_NORTE!P151)</f>
        <v>6.25E-2</v>
      </c>
      <c r="K152" s="92" t="str">
        <f>IF(SP_NORTE!AK151="","*",SP_NORTE!AK151)</f>
        <v>ZQX1</v>
      </c>
      <c r="L152" s="92" t="str">
        <f>IF(SP_NORTE!AM151="","*",SP_NORTE!AM151)</f>
        <v>ZQX-1</v>
      </c>
      <c r="M152" s="92">
        <f>IF(SP_NORTE!AP151="","*",SP_NORTE!AP151)</f>
        <v>144.19999999999999</v>
      </c>
      <c r="N152" s="92" t="str">
        <f>IF(SP_NORTE!AM151="","*",SP_NORTE!AM151)</f>
        <v>ZQX-1</v>
      </c>
      <c r="O152" s="124">
        <f>IF(SP_NORTE!BH151="","*",SP_NORTE!BH151)</f>
        <v>2</v>
      </c>
      <c r="P152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V88</v>
      </c>
      <c r="F153" s="92" t="str">
        <f>IF(SP_NORTE!H152="","*",SP_NORTE!H152)</f>
        <v>ZJA2</v>
      </c>
      <c r="G153" s="92" t="str">
        <f>IF(SP_NORTE!M152="","*",SP_NORTE!M152)</f>
        <v>ZED-ZJA</v>
      </c>
      <c r="H153" s="131">
        <f>IF(SP_NORTE!K152="","*",SP_NORTE!K152)</f>
        <v>360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ZJA2</v>
      </c>
      <c r="L153" s="92" t="str">
        <f>IF(SP_NORTE!AM152="","*",SP_NORTE!AM152)</f>
        <v>ZED-ZJA</v>
      </c>
      <c r="M153" s="92">
        <f>IF(SP_NORTE!AP152="","*",SP_NORTE!AP152)</f>
        <v>360</v>
      </c>
      <c r="N153" s="92" t="str">
        <f>IF(SP_NORTE!AM152="","*",SP_NORTE!AM152)</f>
        <v>ZED-ZJA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Oportunidade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V97</v>
      </c>
      <c r="F154" s="92" t="str">
        <f>IF(SP_NORTE!H153="","*",SP_NORTE!H153)</f>
        <v>ZVP1</v>
      </c>
      <c r="G154" s="92" t="str">
        <f>IF(SP_NORTE!M153="","*",SP_NORTE!M153)</f>
        <v>ZVP-ZEH</v>
      </c>
      <c r="H154" s="131">
        <f>IF(SP_NORTE!K153="","*",SP_NORTE!K153)</f>
        <v>306.7</v>
      </c>
      <c r="I154" s="128">
        <f>IF(SP_NORTE!O153="","*",SP_NORTE!O153)</f>
        <v>0.35416666666666669</v>
      </c>
      <c r="J154" s="128">
        <f>IF(SP_NORTE!P153="","*",SP_NORTE!P153)</f>
        <v>4.1666666666666664E-2</v>
      </c>
      <c r="K154" s="92" t="str">
        <f>IF(SP_NORTE!AK153="","*",SP_NORTE!AK153)</f>
        <v>ZVP1</v>
      </c>
      <c r="L154" s="92" t="str">
        <f>IF(SP_NORTE!AM153="","*",SP_NORTE!AM153)</f>
        <v>ZVP-ZEH</v>
      </c>
      <c r="M154" s="92">
        <f>IF(SP_NORTE!AP153="","*",SP_NORTE!AP153)</f>
        <v>306.7</v>
      </c>
      <c r="N154" s="92" t="str">
        <f>IF(SP_NORTE!AM153="","*",SP_NORTE!AM153)</f>
        <v>ZVP-ZEH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JOSIEL (TP-858)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6.25E-2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Contrato</v>
      </c>
      <c r="C156" s="92" t="str">
        <f>IF(SP_NORTE!S155="","*",SP_NORTE!S155)</f>
        <v>SP NORTE</v>
      </c>
      <c r="D156" s="92" t="str">
        <f>IF(SP_NORTE!T155="","*",SP_NORTE!T155)</f>
        <v>TMI-ZEB</v>
      </c>
      <c r="E156" s="92" t="str">
        <f>IF(SP_NORTE!D155="","*",SP_NORTE!D155)</f>
        <v>JULIO (TP-697)</v>
      </c>
      <c r="F156" s="92" t="str">
        <f>IF(SP_NORTE!H155="","*",SP_NORTE!H155)</f>
        <v>ZEC2</v>
      </c>
      <c r="G156" s="92" t="str">
        <f>IF(SP_NORTE!M155="","*",SP_NORTE!M155)</f>
        <v>ZEC-2</v>
      </c>
      <c r="H156" s="131">
        <f>IF(SP_NORTE!K155="","*",SP_NORTE!K155)</f>
        <v>263</v>
      </c>
      <c r="I156" s="128">
        <f>IF(SP_NORTE!O155="","*",SP_NORTE!O155)</f>
        <v>0.375</v>
      </c>
      <c r="J156" s="128">
        <f>IF(SP_NORTE!P155="","*",SP_NORTE!P155)</f>
        <v>6.25E-2</v>
      </c>
      <c r="K156" s="92" t="str">
        <f>IF(SP_NORTE!AK155="","*",SP_NORTE!AK155)</f>
        <v>ZEC2</v>
      </c>
      <c r="L156" s="92" t="str">
        <f>IF(SP_NORTE!AM155="","*",SP_NORTE!AM155)</f>
        <v>ZEC-2</v>
      </c>
      <c r="M156" s="92">
        <f>IF(SP_NORTE!AP155="","*",SP_NORTE!AP155)</f>
        <v>263</v>
      </c>
      <c r="N156" s="92" t="str">
        <f>IF(SP_NORTE!AM155="","*",SP_NORTE!AM155)</f>
        <v>ZEC-2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Oportunidade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PEDRO (TP-696)</v>
      </c>
      <c r="F157" s="92" t="str">
        <f>IF(SP_NORTE!H156="","*",SP_NORTE!H156)</f>
        <v>-</v>
      </c>
      <c r="G157" s="92" t="str">
        <f>IF(SP_NORTE!M156="","*",SP_NORTE!M156)</f>
        <v>ZUC-N</v>
      </c>
      <c r="H157" s="131">
        <f>IF(SP_NORTE!K156="","*",SP_NORTE!K156)</f>
        <v>169</v>
      </c>
      <c r="I157" s="128">
        <f>IF(SP_NORTE!O156="","*",SP_NORTE!O156)</f>
        <v>0.375</v>
      </c>
      <c r="J157" s="128">
        <f>IF(SP_NORTE!P156="","*",SP_NORTE!P156)</f>
        <v>6.25E-2</v>
      </c>
      <c r="K157" s="92" t="str">
        <f>IF(SP_NORTE!AK156="","*",SP_NORTE!AK156)</f>
        <v>-</v>
      </c>
      <c r="L157" s="92" t="str">
        <f>IF(SP_NORTE!AM156="","*",SP_NORTE!AM156)</f>
        <v>ZUC-N</v>
      </c>
      <c r="M157" s="92">
        <f>IF(SP_NORTE!AP156="","*",SP_NORTE!AP156)</f>
        <v>169</v>
      </c>
      <c r="N157" s="92" t="str">
        <f>IF(SP_NORTE!AM156="","*",SP_NORTE!AM156)</f>
        <v>ZUC-N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ZEB-ZCZ</v>
      </c>
      <c r="E158" s="92" t="str">
        <f>IF(SP_NORTE!D157="","*",SP_NORTE!D157)</f>
        <v>RAFAEL (TP-695)</v>
      </c>
      <c r="F158" s="92" t="str">
        <f>IF(SP_NORTE!H157="","*",SP_NORTE!H157)</f>
        <v>-</v>
      </c>
      <c r="G158" s="92" t="str">
        <f>IF(SP_NORTE!M157="","*",SP_NORTE!M157)</f>
        <v>ZXB-ZCV</v>
      </c>
      <c r="H158" s="131">
        <f>IF(SP_NORTE!K157="","*",SP_NORTE!K157)</f>
        <v>138</v>
      </c>
      <c r="I158" s="128">
        <f>IF(SP_NORTE!O157="","*",SP_NORTE!O157)</f>
        <v>0.35416666666666669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ZXB-ZCV</v>
      </c>
      <c r="M158" s="92">
        <f>IF(SP_NORTE!AP157="","*",SP_NORTE!AP157)</f>
        <v>138</v>
      </c>
      <c r="N158" s="92" t="str">
        <f>IF(SP_NORTE!AM157="","*",SP_NORTE!AM157)</f>
        <v>ZXB-ZCV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Contrato</v>
      </c>
      <c r="C159" s="92" t="str">
        <f>IF(SP_NORTE!S158="","*",SP_NORTE!S158)</f>
        <v>SP NORTE</v>
      </c>
      <c r="D159" s="92" t="str">
        <f>IF(SP_NORTE!T158="","*",SP_NORTE!T158)</f>
        <v>ZCZ-ZTI</v>
      </c>
      <c r="E159" s="92" t="str">
        <f>IF(SP_NORTE!D158="","*",SP_NORTE!D158)</f>
        <v>ANTÔNIO (TP-713)</v>
      </c>
      <c r="F159" s="92" t="str">
        <f>IF(SP_NORTE!H158="","*",SP_NORTE!H158)</f>
        <v>-</v>
      </c>
      <c r="G159" s="92" t="str">
        <f>IF(SP_NORTE!M158="","*",SP_NORTE!M158)</f>
        <v>ZTO-ZOI</v>
      </c>
      <c r="H159" s="131">
        <f>IF(SP_NORTE!K158="","*",SP_NORTE!K158)</f>
        <v>244.4</v>
      </c>
      <c r="I159" s="128">
        <f>IF(SP_NORTE!O158="","*",SP_NORTE!O158)</f>
        <v>0.375</v>
      </c>
      <c r="J159" s="128">
        <f>IF(SP_NORTE!P158="","*",SP_NORTE!P158)</f>
        <v>0.125</v>
      </c>
      <c r="K159" s="92" t="str">
        <f>IF(SP_NORTE!AK158="","*",SP_NORTE!AK158)</f>
        <v>-</v>
      </c>
      <c r="L159" s="92" t="str">
        <f>IF(SP_NORTE!AM158="","*",SP_NORTE!AM158)</f>
        <v>ZTO-ZOI</v>
      </c>
      <c r="M159" s="92">
        <f>IF(SP_NORTE!AP158="","*",SP_NORTE!AP158)</f>
        <v>244.4</v>
      </c>
      <c r="N159" s="92" t="str">
        <f>IF(SP_NORTE!AM158="","*",SP_NORTE!AM158)</f>
        <v>ZTO-ZOI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Oportunidade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W58</v>
      </c>
      <c r="F160" s="92" t="str">
        <f>IF(SP_NORTE!H159="","*",SP_NORTE!H159)</f>
        <v>ZSK</v>
      </c>
      <c r="G160" s="92" t="str">
        <f>IF(SP_NORTE!M159="","*",SP_NORTE!M159)</f>
        <v>ZSK-ZRX</v>
      </c>
      <c r="H160" s="131">
        <f>IF(SP_NORTE!K159="","*",SP_NORTE!K159)</f>
        <v>205</v>
      </c>
      <c r="I160" s="128">
        <f>IF(SP_NORTE!O159="","*",SP_NORTE!O159)</f>
        <v>0.375</v>
      </c>
      <c r="J160" s="128">
        <f>IF(SP_NORTE!P159="","*",SP_NORTE!P159)</f>
        <v>4.1666666666666664E-2</v>
      </c>
      <c r="K160" s="92" t="str">
        <f>IF(SP_NORTE!AK159="","*",SP_NORTE!AK159)</f>
        <v>ZSK</v>
      </c>
      <c r="L160" s="92" t="str">
        <f>IF(SP_NORTE!AM159="","*",SP_NORTE!AM159)</f>
        <v>ZSK-ZRX</v>
      </c>
      <c r="M160" s="92">
        <f>IF(SP_NORTE!AP159="","*",SP_NORTE!AP159)</f>
        <v>205</v>
      </c>
      <c r="N160" s="92" t="str">
        <f>IF(SP_NORTE!AM159="","*",SP_NORTE!AM159)</f>
        <v>ZSK-ZRX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Contrato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KLECIO (TP-699)</v>
      </c>
      <c r="F161" s="92" t="str">
        <f>IF(SP_NORTE!H160="","*",SP_NORTE!H160)</f>
        <v>-</v>
      </c>
      <c r="G161" s="92" t="str">
        <f>IF(SP_NORTE!M160="","*",SP_NORTE!M160)</f>
        <v>ZVI-ZFR</v>
      </c>
      <c r="H161" s="131">
        <f>IF(SP_NORTE!K160="","*",SP_NORTE!K160)</f>
        <v>186</v>
      </c>
      <c r="I161" s="128">
        <f>IF(SP_NORTE!O160="","*",SP_NORTE!O160)</f>
        <v>0.375</v>
      </c>
      <c r="J161" s="128">
        <f>IF(SP_NORTE!P160="","*",SP_NORTE!P160)</f>
        <v>0.125</v>
      </c>
      <c r="K161" s="92" t="str">
        <f>IF(SP_NORTE!AK160="","*",SP_NORTE!AK160)</f>
        <v>-</v>
      </c>
      <c r="L161" s="92" t="str">
        <f>IF(SP_NORTE!AM160="","*",SP_NORTE!AM160)</f>
        <v>ZVI-ZFR</v>
      </c>
      <c r="M161" s="92">
        <f>IF(SP_NORTE!AP160="","*",SP_NORTE!AP160)</f>
        <v>186</v>
      </c>
      <c r="N161" s="92" t="str">
        <f>IF(SP_NORTE!AM160="","*",SP_NORTE!AM160)</f>
        <v>ZVI-ZFR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>
        <f>IF(SP_NORTE!B161="","*",SP_NORTE!B161)</f>
        <v>45940</v>
      </c>
      <c r="B162" s="92" t="str">
        <f>IF(SP_NORTE!X161="","*",SP_NORTE!X161)</f>
        <v>Oportunidade</v>
      </c>
      <c r="C162" s="92" t="str">
        <f>IF(SP_NORTE!S161="","*",SP_NORTE!S161)</f>
        <v>SP NORTE</v>
      </c>
      <c r="D162" s="92" t="str">
        <f>IF(SP_NORTE!T161="","*",SP_NORTE!T161)</f>
        <v>ZBV-ZTI</v>
      </c>
      <c r="E162" s="92" t="str">
        <f>IF(SP_NORTE!D161="","*",SP_NORTE!D161)</f>
        <v>V89</v>
      </c>
      <c r="F162" s="92" t="str">
        <f>IF(SP_NORTE!H161="","*",SP_NORTE!H161)</f>
        <v>ZRO</v>
      </c>
      <c r="G162" s="92" t="str">
        <f>IF(SP_NORTE!M161="","*",SP_NORTE!M161)</f>
        <v>ZRO-ZYU</v>
      </c>
      <c r="H162" s="131">
        <f>IF(SP_NORTE!K161="","*",SP_NORTE!K161)</f>
        <v>134.05600000000001</v>
      </c>
      <c r="I162" s="128">
        <f>IF(SP_NORTE!O161="","*",SP_NORTE!O161)</f>
        <v>0.375</v>
      </c>
      <c r="J162" s="128">
        <f>IF(SP_NORTE!P161="","*",SP_NORTE!P161)</f>
        <v>4.1666666666666664E-2</v>
      </c>
      <c r="K162" s="92" t="str">
        <f>IF(SP_NORTE!AK161="","*",SP_NORTE!AK161)</f>
        <v>ZRO</v>
      </c>
      <c r="L162" s="92" t="str">
        <f>IF(SP_NORTE!AM161="","*",SP_NORTE!AM161)</f>
        <v>ZRO-ZYU</v>
      </c>
      <c r="M162" s="92">
        <f>IF(SP_NORTE!AP161="","*",SP_NORTE!AP161)</f>
        <v>134.05600000000001</v>
      </c>
      <c r="N162" s="92" t="str">
        <f>IF(SP_NORTE!AM161="","*",SP_NORTE!AM161)</f>
        <v>ZRO-ZYU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>
        <f>IF(SP_NORTE!B162="","*",SP_NORTE!B162)</f>
        <v>45940</v>
      </c>
      <c r="B163" s="92" t="str">
        <f>IF(SP_NORTE!X162="","*",SP_NORTE!X162)</f>
        <v>Oportunidade</v>
      </c>
      <c r="C163" s="92" t="str">
        <f>IF(SP_NORTE!S162="","*",SP_NORTE!S162)</f>
        <v>SP NORTE</v>
      </c>
      <c r="D163" s="92" t="str">
        <f>IF(SP_NORTE!T162="","*",SP_NORTE!T162)</f>
        <v>ZBV-ZTI</v>
      </c>
      <c r="E163" s="92" t="str">
        <f>IF(SP_NORTE!D162="","*",SP_NORTE!D162)</f>
        <v>V92</v>
      </c>
      <c r="F163" s="92" t="str">
        <f>IF(SP_NORTE!H162="","*",SP_NORTE!H162)</f>
        <v>ZAC</v>
      </c>
      <c r="G163" s="92" t="str">
        <f>IF(SP_NORTE!M162="","*",SP_NORTE!M162)</f>
        <v>ZAC</v>
      </c>
      <c r="H163" s="131">
        <f>IF(SP_NORTE!K162="","*",SP_NORTE!K162)</f>
        <v>81.599999999999994</v>
      </c>
      <c r="I163" s="128">
        <f>IF(SP_NORTE!O162="","*",SP_NORTE!O162)</f>
        <v>0.375</v>
      </c>
      <c r="J163" s="128">
        <f>IF(SP_NORTE!P162="","*",SP_NORTE!P162)</f>
        <v>6.25E-2</v>
      </c>
      <c r="K163" s="92" t="str">
        <f>IF(SP_NORTE!AK162="","*",SP_NORTE!AK162)</f>
        <v>ZAC</v>
      </c>
      <c r="L163" s="92" t="str">
        <f>IF(SP_NORTE!AM162="","*",SP_NORTE!AM162)</f>
        <v>ZAC</v>
      </c>
      <c r="M163" s="92">
        <f>IF(SP_NORTE!AP162="","*",SP_NORTE!AP162)</f>
        <v>81.599999999999994</v>
      </c>
      <c r="N163" s="92" t="str">
        <f>IF(SP_NORTE!AM162="","*",SP_NORTE!AM162)</f>
        <v>ZAC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-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 t="str">
        <f>IF(SP_NORTE!AK532="","*",SP_NORTE!AK532)</f>
        <v>-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V89</v>
      </c>
      <c r="F735" s="92" t="str">
        <f>IF(SP_NORTE!H734="","*",SP_NORTE!H734)</f>
        <v>ZYU</v>
      </c>
      <c r="G735" s="92" t="str">
        <f>IF(SP_NORTE!M734="","*",SP_NORTE!M734)</f>
        <v>-</v>
      </c>
      <c r="H735" s="131">
        <f>IF(SP_NORTE!K734="","*",SP_NORTE!K734)</f>
        <v>202.852</v>
      </c>
      <c r="I735" s="128">
        <f>IF(SP_NORTE!O734="","*",SP_NORTE!O734)</f>
        <v>0.375</v>
      </c>
      <c r="J735" s="128">
        <f>IF(SP_NORTE!P734="","*",SP_NORTE!P734)</f>
        <v>4.1666666666666664E-2</v>
      </c>
      <c r="K735" s="92" t="str">
        <f>IF(SP_NORTE!AK734="","*",SP_NORTE!AK734)</f>
        <v>ZYU</v>
      </c>
      <c r="L735" s="92" t="str">
        <f>IF(SP_NORTE!AM734="","*",SP_NORTE!AM734)</f>
        <v>-</v>
      </c>
      <c r="M735" s="92">
        <f>IF(SP_NORTE!AP734="","*",SP_NORTE!AP734)</f>
        <v>202.852</v>
      </c>
      <c r="N735" s="92" t="str">
        <f>IF(SP_NORTE!AM734="","*",SP_NORTE!AM734)</f>
        <v>-</v>
      </c>
      <c r="O735" s="124">
        <f>IF(SP_NORTE!BH734="","*",SP_NORTE!BH734)</f>
        <v>0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Oportunidade</v>
      </c>
      <c r="C737" s="92" t="str">
        <f>IF(SP_NORTE!S736="","*",SP_NORTE!S736)</f>
        <v>SP NORTE</v>
      </c>
      <c r="D737" s="92" t="str">
        <f>IF(SP_NORTE!T736="","*",SP_NORTE!T736)</f>
        <v>ZCZ-ZTI</v>
      </c>
      <c r="E737" s="92" t="str">
        <f>IF(SP_NORTE!D736="","*",SP_NORTE!D736)</f>
        <v>ANTÔNIO (TP-713)</v>
      </c>
      <c r="F737" s="92" t="str">
        <f>IF(SP_NORTE!H736="","*",SP_NORTE!H736)</f>
        <v>ZOI</v>
      </c>
      <c r="G737" s="92" t="str">
        <f>IF(SP_NORTE!M736="","*",SP_NORTE!M736)</f>
        <v>ZTO-ZOI</v>
      </c>
      <c r="H737" s="131">
        <f>IF(SP_NORTE!K736="","*",SP_NORTE!K736)</f>
        <v>244.1</v>
      </c>
      <c r="I737" s="128">
        <f>IF(SP_NORTE!O736="","*",SP_NORTE!O736)</f>
        <v>0.375</v>
      </c>
      <c r="J737" s="128">
        <f>IF(SP_NORTE!P736="","*",SP_NORTE!P736)</f>
        <v>6.25E-2</v>
      </c>
      <c r="K737" s="92" t="str">
        <f>IF(SP_NORTE!AK736="","*",SP_NORTE!AK736)</f>
        <v>ZOI</v>
      </c>
      <c r="L737" s="92" t="str">
        <f>IF(SP_NORTE!AM736="","*",SP_NORTE!AM736)</f>
        <v>ZTO-ZOI</v>
      </c>
      <c r="M737" s="92">
        <f>IF(SP_NORTE!AP736="","*",SP_NORTE!AP736)</f>
        <v>244.1</v>
      </c>
      <c r="N737" s="92" t="str">
        <f>IF(SP_NORTE!AM736="","*",SP_NORTE!AM736)</f>
        <v>ZTO-ZOI</v>
      </c>
      <c r="O737" s="124">
        <f>IF(SP_NORTE!BH736="","*",SP_NORTE!BH736)</f>
        <v>1</v>
      </c>
      <c r="P737" s="190" t="str">
        <f>IF($A$2=1,IF(SP_NORTE!BJ736="","*",SP_NORTE!BJ736),IF(SP_NORTE!BK736="","*",SP_NORTE!BK736))</f>
        <v xml:space="preserve">Equipe pronta as 8h, sem oportunidade 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-</v>
      </c>
      <c r="D738" s="92" t="str">
        <f>IF(SP_NORTE!T737="","*",SP_NORTE!T737)</f>
        <v>-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-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>
        <f>IF(SP_NORTE!AK737="","*",SP_NORTE!AK737)</f>
        <v>0</v>
      </c>
      <c r="L738" s="92" t="str">
        <f>IF(SP_NORTE!AM737="","*",SP_NORTE!AM737)</f>
        <v>-</v>
      </c>
      <c r="M738" s="92">
        <f>IF(SP_NORTE!AP737="","*",SP_NORTE!AP737)</f>
        <v>0</v>
      </c>
      <c r="N738" s="92" t="str">
        <f>IF(SP_NORTE!AM737="","*",SP_NORTE!AM737)</f>
        <v>-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T3006" sqref="A3005:T3006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1354</v>
      </c>
      <c r="V1" s="272"/>
      <c r="W1" s="272"/>
    </row>
    <row r="2" spans="1:23" s="93" customFormat="1">
      <c r="A2" s="96" t="s">
        <v>1355</v>
      </c>
      <c r="B2" s="96" t="s">
        <v>1350</v>
      </c>
      <c r="C2" s="96" t="s">
        <v>421</v>
      </c>
      <c r="D2" s="97" t="s">
        <v>968</v>
      </c>
      <c r="E2" s="97" t="s">
        <v>969</v>
      </c>
      <c r="F2" s="97" t="s">
        <v>1349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1356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*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W92</v>
      </c>
      <c r="H142" s="188" t="str">
        <f>IF(SP_NORTE!F145="","*",SP_NORTE!F145)</f>
        <v>MODERNIZAÇÃO - DORMENTE - DESCARGA</v>
      </c>
      <c r="I142" s="188" t="str">
        <f>IF(SP_NORTE!H145="","*",SP_NORTE!H145)</f>
        <v>K58K59-2</v>
      </c>
      <c r="J142" s="188" t="str">
        <f>IF(SP_NORTE!I145="","*",SP_NORTE!I145)</f>
        <v>K58K59-2</v>
      </c>
      <c r="K142" s="178" t="str">
        <f>IF(SP_NORTE!M145="","*",SP_NORTE!M145)</f>
        <v>ZDG-ZTN</v>
      </c>
      <c r="L142" s="178" t="str">
        <f>IF(SP_NORTE!N145="","*",SP_NORTE!N145)</f>
        <v>K62ZTN</v>
      </c>
      <c r="M142" s="179">
        <f>IF(SP_NORTE!J145="","*",SP_NORTE!J145)</f>
        <v>73</v>
      </c>
      <c r="N142" s="187">
        <f>IF(SP_NORTE!K145="","*",SP_NORTE!K145)</f>
        <v>64.525000000000006</v>
      </c>
      <c r="O142" s="187">
        <f>IF(SP_NORTE!L145="","*",SP_NORTE!L145)</f>
        <v>63.5</v>
      </c>
      <c r="P142" s="186">
        <f>IF(SP_NORTE!O145="","*",SP_NORTE!O145)</f>
        <v>0.33333333333333331</v>
      </c>
      <c r="Q142" s="186">
        <f>IF(SP_NORTE!P145="","*",SP_NORTE!P145)</f>
        <v>0.125</v>
      </c>
      <c r="R142" s="188" t="str">
        <f>IF(SP_NORTE!Q145="","*",CONCATENATE(SP_NORTE!Q145," ",SP_NORTE!R145))</f>
        <v>1812 Nº DE DORMENTES</v>
      </c>
      <c r="S142" s="188" t="str">
        <f>IF(SP_NORTE!V145="","*",SP_NORTE!V145)</f>
        <v>Luiz Granado</v>
      </c>
      <c r="T142" s="188" t="str">
        <f>IF(SP_NORTE!W145="","*",SP_NORTE!W145)</f>
        <v xml:space="preserve">Descarga de dormentes no km 64+525 ao 63+500  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DANILO (TP-837)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55.616999999999997</v>
      </c>
      <c r="O143" s="187">
        <f>IF(SP_NORTE!L146="","*",SP_NORTE!L146)</f>
        <v>55.625999999999998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>
        <f ca="1">_xlfn.XLOOKUP(G143&amp;$U$2,BS_CONTROLE[CHAVE],BS_CONTROLE[Quantidade_11],"-")</f>
        <v>0</v>
      </c>
      <c r="V143" s="176">
        <f ca="1">_xlfn.XLOOKUP(G143&amp;$V$2,BS_CONTROLE[CHAVE],BS_CONTROLE[Quantidade_11],"-")</f>
        <v>0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OPORTUNIDADE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>
        <f>IF(SP_NORTE!B147="","*",SP_NORTE!B147)</f>
        <v>45939</v>
      </c>
      <c r="G144" s="188" t="str">
        <f>IF(SP_NORTE!D147="","*",SP_NORTE!D147)</f>
        <v>MAURO TP-868)</v>
      </c>
      <c r="H144" s="188" t="str">
        <f>IF(SP_NORTE!F147="","*",SP_NORTE!F147)</f>
        <v>MODERNIZAÇÃO - SOLDA</v>
      </c>
      <c r="I144" s="188" t="str">
        <f>IF(SP_NORTE!H147="","*",SP_NORTE!H147)</f>
        <v>-</v>
      </c>
      <c r="J144" s="188" t="str">
        <f>IF(SP_NORTE!I147="","*",SP_NORTE!I147)</f>
        <v>-</v>
      </c>
      <c r="K144" s="178" t="str">
        <f>IF(SP_NORTE!M147="","*",SP_NORTE!M147)</f>
        <v>ZDG-ZTN</v>
      </c>
      <c r="L144" s="178" t="str">
        <f>IF(SP_NORTE!N147="","*",SP_NORTE!N147)</f>
        <v>ZDGK58</v>
      </c>
      <c r="M144" s="179">
        <f>IF(SP_NORTE!J147="","*",SP_NORTE!J147)</f>
        <v>73</v>
      </c>
      <c r="N144" s="187">
        <f>IF(SP_NORTE!K147="","*",SP_NORTE!K147)</f>
        <v>55.246000000000002</v>
      </c>
      <c r="O144" s="187">
        <f>IF(SP_NORTE!L147="","*",SP_NORTE!L147)</f>
        <v>55.252000000000002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1 Nº DE SOLDA</v>
      </c>
      <c r="S144" s="188" t="str">
        <f>IF(SP_NORTE!V147="","*",SP_NORTE!V147)</f>
        <v>Luiz Granado</v>
      </c>
      <c r="T144" s="188" t="str">
        <f>IF(SP_NORTE!W147="","*",SP_NORTE!W147)</f>
        <v>Solda - Condicionado á temperatura</v>
      </c>
      <c r="U144" s="176" t="str">
        <f ca="1">_xlfn.XLOOKUP(G144&amp;$U$2,BS_CONTROLE[CHAVE],BS_CONTROLE[Quantidade_11],"-")</f>
        <v>-</v>
      </c>
      <c r="V144" s="176" t="str">
        <f ca="1">_xlfn.XLOOKUP(G144&amp;$V$2,BS_CONTROLE[CHAVE],BS_CONTROLE[Quantidade_11],"-")</f>
        <v>-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ZMA</v>
      </c>
      <c r="J145" s="188" t="str">
        <f>IF(SP_NORTE!I148="","*",SP_NORTE!I148)</f>
        <v>-</v>
      </c>
      <c r="K145" s="178" t="str">
        <f>IF(SP_NORTE!M148="","*",SP_NORTE!M148)</f>
        <v>ZTO-ZDZ</v>
      </c>
      <c r="L145" s="178" t="str">
        <f>IF(SP_NORTE!N148="","*",SP_NORTE!N148)</f>
        <v>K14K18</v>
      </c>
      <c r="M145" s="179">
        <f>IF(SP_NORTE!J148="","*",SP_NORTE!J148)</f>
        <v>73</v>
      </c>
      <c r="N145" s="187">
        <f>IF(SP_NORTE!K148="","*",SP_NORTE!K148)</f>
        <v>15</v>
      </c>
      <c r="O145" s="187" t="str">
        <f>IF(SP_NORTE!L148="","*",SP_NORTE!L148)</f>
        <v>-</v>
      </c>
      <c r="P145" s="186">
        <f>IF(SP_NORTE!O148="","*",SP_NORTE!O148)</f>
        <v>0.33333333333333331</v>
      </c>
      <c r="Q145" s="186">
        <f>IF(SP_NORTE!P148="","*",SP_NORTE!P148)</f>
        <v>6.25E-2</v>
      </c>
      <c r="R145" s="188" t="str">
        <f>IF(SP_NORTE!Q148="","*",CONCATENATE(SP_NORTE!Q148," ",SP_NORTE!R148))</f>
        <v>7 VAGÕES</v>
      </c>
      <c r="S145" s="188" t="str">
        <f>IF(SP_NORTE!V148="","*",SP_NORTE!V148)</f>
        <v>PCM</v>
      </c>
      <c r="T145" s="188" t="str">
        <f>IF(SP_NORTE!W148="","*",SP_NORTE!W148)</f>
        <v xml:space="preserve">Descarga de 7 vagões no km 15 SB K14K18 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*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 t="str">
        <f>IF(SP_NORTE!B149="","*",SP_NORTE!B149)</f>
        <v>*</v>
      </c>
      <c r="G146" s="188" t="str">
        <f>IF(SP_NORTE!D149="","*",SP_NORTE!D149)</f>
        <v>W99</v>
      </c>
      <c r="H146" s="188" t="str">
        <f>IF(SP_NORTE!F149="","*",SP_NORTE!F149)</f>
        <v>PDM - PEDRA - DESCARGA</v>
      </c>
      <c r="I146" s="188" t="str">
        <f>IF(SP_NORTE!H149="","*",SP_NORTE!H149)</f>
        <v>-</v>
      </c>
      <c r="J146" s="188" t="str">
        <f>IF(SP_NORTE!I149="","*",SP_NORTE!I149)</f>
        <v>ZMA</v>
      </c>
      <c r="K146" s="178" t="str">
        <f>IF(SP_NORTE!M149="","*",SP_NORTE!M149)</f>
        <v>ZTO-ZOI</v>
      </c>
      <c r="L146" s="178">
        <f>IF(SP_NORTE!N149="","*",SP_NORTE!N149)</f>
        <v>2432441</v>
      </c>
      <c r="M146" s="179">
        <f>IF(SP_NORTE!J149="","*",SP_NORTE!J149)</f>
        <v>71</v>
      </c>
      <c r="N146" s="187">
        <f>IF(SP_NORTE!K149="","*",SP_NORTE!K149)</f>
        <v>244.5</v>
      </c>
      <c r="O146" s="187" t="str">
        <f>IF(SP_NORTE!L149="","*",SP_NORTE!L149)</f>
        <v>-</v>
      </c>
      <c r="P146" s="186">
        <f>IF(SP_NORTE!O149="","*",SP_NORTE!O149)</f>
        <v>0.45833333333333331</v>
      </c>
      <c r="Q146" s="186">
        <f>IF(SP_NORTE!P149="","*",SP_NORTE!P149)</f>
        <v>6.25E-2</v>
      </c>
      <c r="R146" s="188" t="str">
        <f>IF(SP_NORTE!Q149="","*",CONCATENATE(SP_NORTE!Q149," ",SP_NORTE!R149))</f>
        <v>5 VAGÕES</v>
      </c>
      <c r="S146" s="188" t="str">
        <f>IF(SP_NORTE!V149="","*",SP_NORTE!V149)</f>
        <v>PCM</v>
      </c>
      <c r="T146" s="188" t="str">
        <f>IF(SP_NORTE!W149="","*",SP_NORTE!W149)</f>
        <v>Descarga de 5 vagões no km 244+500 - Via 1 -  (2 horas) - Local do acidente</v>
      </c>
      <c r="U146" s="176">
        <f ca="1">_xlfn.XLOOKUP(G146&amp;$U$2,BS_CONTROLE[CHAVE],BS_CONTROLE[Quantidade_11],"-")</f>
        <v>0</v>
      </c>
      <c r="V146" s="176">
        <f ca="1">_xlfn.XLOOKUP(G146&amp;$V$2,BS_CONTROLE[CHAVE],BS_CONTROLE[Quantidade_11],"-")</f>
        <v>0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ZCZ-ZTI</v>
      </c>
      <c r="F147" s="188">
        <f>IF(SP_NORTE!B150="","*",SP_NORTE!B150)</f>
        <v>45939</v>
      </c>
      <c r="G147" s="188" t="str">
        <f>IF(SP_NORTE!D150="","*",SP_NORTE!D150)</f>
        <v>W58</v>
      </c>
      <c r="H147" s="188" t="str">
        <f>IF(SP_NORTE!F150="","*",SP_NORTE!F150)</f>
        <v>DESLOCAMENTO</v>
      </c>
      <c r="I147" s="188" t="str">
        <f>IF(SP_NORTE!H150="","*",SP_NORTE!H150)</f>
        <v>ZTO</v>
      </c>
      <c r="J147" s="188" t="str">
        <f>IF(SP_NORTE!I150="","*",SP_NORTE!I150)</f>
        <v>ZRX</v>
      </c>
      <c r="K147" s="178" t="str">
        <f>IF(SP_NORTE!M150="","*",SP_NORTE!M150)</f>
        <v>ZTO-ZRX</v>
      </c>
      <c r="L147" s="178" t="str">
        <f>IF(SP_NORTE!N150="","*",SP_NORTE!N150)</f>
        <v>ZTOZRX</v>
      </c>
      <c r="M147" s="179">
        <f>IF(SP_NORTE!J150="","*",SP_NORTE!J150)</f>
        <v>71</v>
      </c>
      <c r="N147" s="187">
        <f>IF(SP_NORTE!K150="","*",SP_NORTE!K150)</f>
        <v>244</v>
      </c>
      <c r="O147" s="187" t="str">
        <f>IF(SP_NORTE!L150="","*",SP_NORTE!L150)</f>
        <v>-</v>
      </c>
      <c r="P147" s="186">
        <f>IF(SP_NORTE!O150="","*",SP_NORTE!O150)</f>
        <v>0.375</v>
      </c>
      <c r="Q147" s="186">
        <f>IF(SP_NORTE!P150="","*",SP_NORTE!P150)</f>
        <v>4.1666666666666664E-2</v>
      </c>
      <c r="R147" s="188" t="str">
        <f>IF(SP_NORTE!Q150="","*",CONCATENATE(SP_NORTE!Q150," ",SP_NORTE!R150))</f>
        <v>1 BINÁRIO</v>
      </c>
      <c r="S147" s="188" t="str">
        <f>IF(SP_NORTE!V150="","*",SP_NORTE!V150)</f>
        <v>Israel</v>
      </c>
      <c r="T147" s="188" t="str">
        <f>IF(SP_NORTE!W150="","*",SP_NORTE!W150)</f>
        <v>Em ZSK anexa 3 vagões plataformas (30min) ocupando ZSK208  e segue para ZRX</v>
      </c>
      <c r="U147" s="176" t="str">
        <f ca="1">_xlfn.XLOOKUP(G147&amp;$U$2,BS_CONTROLE[CHAVE],BS_CONTROLE[Quantidade_11],"-")</f>
        <v>-</v>
      </c>
      <c r="V147" s="176" t="str">
        <f ca="1">_xlfn.XLOOKUP(G147&amp;$V$2,BS_CONTROLE[CHAVE],BS_CONTROLE[Quantidade_11],"-")</f>
        <v>-</v>
      </c>
      <c r="W147" s="176" t="str">
        <f ca="1">_xlfn.XLOOKUP(G147&amp;$W$2,BS_CONTROLE[CHAVE],BS_CONTROLE[Quantidade_11],"-")</f>
        <v>-</v>
      </c>
    </row>
    <row r="148" spans="1:23" s="101" customFormat="1">
      <c r="A148" s="189" t="str">
        <f>IF(SP_NORTE!Y151="","*",SP_NORTE!Y151)</f>
        <v>OPORTUNIDADE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>
        <f>IF(SP_NORTE!B151="","*",SP_NORTE!B151)</f>
        <v>45939</v>
      </c>
      <c r="G148" s="188" t="str">
        <f>IF(SP_NORTE!D151="","*",SP_NORTE!D151)</f>
        <v>KLECIO (TP-699)</v>
      </c>
      <c r="H148" s="188" t="str">
        <f>IF(SP_NORTE!F151="","*",SP_NORTE!F151)</f>
        <v>PDM - SOLDA</v>
      </c>
      <c r="I148" s="188" t="str">
        <f>IF(SP_NORTE!H151="","*",SP_NORTE!H151)</f>
        <v>ZQX1</v>
      </c>
      <c r="J148" s="188" t="str">
        <f>IF(SP_NORTE!I151="","*",SP_NORTE!I151)</f>
        <v>-</v>
      </c>
      <c r="K148" s="178" t="str">
        <f>IF(SP_NORTE!M151="","*",SP_NORTE!M151)</f>
        <v>ZQX-1</v>
      </c>
      <c r="L148" s="178" t="str">
        <f>IF(SP_NORTE!N151="","*",SP_NORTE!N151)</f>
        <v>ZQX1</v>
      </c>
      <c r="M148" s="179">
        <f>IF(SP_NORTE!J151="","*",SP_NORTE!J151)</f>
        <v>70</v>
      </c>
      <c r="N148" s="187">
        <f>IF(SP_NORTE!K151="","*",SP_NORTE!K151)</f>
        <v>144.19999999999999</v>
      </c>
      <c r="O148" s="187" t="str">
        <f>IF(SP_NORTE!L151="","*",SP_NORTE!L151)</f>
        <v>-</v>
      </c>
      <c r="P148" s="186">
        <f>IF(SP_NORTE!O151="","*",SP_NORTE!O151)</f>
        <v>0.33333333333333331</v>
      </c>
      <c r="Q148" s="186">
        <f>IF(SP_NORTE!P151="","*",SP_NORTE!P151)</f>
        <v>6.25E-2</v>
      </c>
      <c r="R148" s="188" t="str">
        <f>IF(SP_NORTE!Q151="","*",CONCATENATE(SP_NORTE!Q151," ",SP_NORTE!R151))</f>
        <v>1 Nº DE SOLDA</v>
      </c>
      <c r="S148" s="188" t="str">
        <f>IF(SP_NORTE!V151="","*",SP_NORTE!V151)</f>
        <v>Klécio</v>
      </c>
      <c r="T148" s="188" t="str">
        <f>IF(SP_NORTE!W151="","*",SP_NORTE!W151)</f>
        <v>Solda - Condicionado á temperatura</v>
      </c>
      <c r="U148" s="176">
        <f ca="1">_xlfn.XLOOKUP(G148&amp;$U$2,BS_CONTROLE[CHAVE],BS_CONTROLE[Quantidade_11],"-")</f>
        <v>3</v>
      </c>
      <c r="V148" s="176">
        <f ca="1">_xlfn.XLOOKUP(G148&amp;$V$2,BS_CONTROLE[CHAVE],BS_CONTROLE[Quantidade_11],"-")</f>
        <v>2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V88</v>
      </c>
      <c r="H149" s="188" t="str">
        <f>IF(SP_NORTE!F152="","*",SP_NORTE!F152)</f>
        <v>MECANIZAÇÃO - SOCADORA</v>
      </c>
      <c r="I149" s="188" t="str">
        <f>IF(SP_NORTE!H152="","*",SP_NORTE!H152)</f>
        <v>ZJA2</v>
      </c>
      <c r="J149" s="188" t="str">
        <f>IF(SP_NORTE!I152="","*",SP_NORTE!I152)</f>
        <v>ZJA2</v>
      </c>
      <c r="K149" s="178" t="str">
        <f>IF(SP_NORTE!M152="","*",SP_NORTE!M152)</f>
        <v>ZED-ZJA</v>
      </c>
      <c r="L149" s="178" t="str">
        <f>IF(SP_NORTE!N152="","*",SP_NORTE!N152)</f>
        <v>ZED361</v>
      </c>
      <c r="M149" s="179">
        <f>IF(SP_NORTE!J152="","*",SP_NORTE!J152)</f>
        <v>73</v>
      </c>
      <c r="N149" s="187">
        <f>IF(SP_NORTE!K152="","*",SP_NORTE!K152)</f>
        <v>360</v>
      </c>
      <c r="O149" s="187">
        <f>IF(SP_NORTE!L152="","*",SP_NORTE!L152)</f>
        <v>355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1530 M</v>
      </c>
      <c r="S149" s="188" t="str">
        <f>IF(SP_NORTE!V152="","*",SP_NORTE!V152)</f>
        <v>Antonioni</v>
      </c>
      <c r="T149" s="188" t="str">
        <f>IF(SP_NORTE!W152="","*",SP_NORTE!W152)</f>
        <v>Socaria mecanizada</v>
      </c>
      <c r="U149" s="176">
        <f ca="1">_xlfn.XLOOKUP(G149&amp;$U$2,BS_CONTROLE[CHAVE],BS_CONTROLE[Quantidade_11],"-")</f>
        <v>300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Oportunidade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V97</v>
      </c>
      <c r="H150" s="188" t="str">
        <f>IF(SP_NORTE!F153="","*",SP_NORTE!F153)</f>
        <v>DETECÇÃO - ULTRASSOM - SPERRY</v>
      </c>
      <c r="I150" s="188" t="str">
        <f>IF(SP_NORTE!H153="","*",SP_NORTE!H153)</f>
        <v>ZVP1</v>
      </c>
      <c r="J150" s="188" t="str">
        <f>IF(SP_NORTE!I153="","*",SP_NORTE!I153)</f>
        <v>ZEH1</v>
      </c>
      <c r="K150" s="178" t="str">
        <f>IF(SP_NORTE!M153="","*",SP_NORTE!M153)</f>
        <v>ZVP-ZEH</v>
      </c>
      <c r="L150" s="178" t="str">
        <f>IF(SP_NORTE!N153="","*",SP_NORTE!N153)</f>
        <v>ZVPZEH</v>
      </c>
      <c r="M150" s="179">
        <f>IF(SP_NORTE!J153="","*",SP_NORTE!J153)</f>
        <v>73</v>
      </c>
      <c r="N150" s="187">
        <f>IF(SP_NORTE!K153="","*",SP_NORTE!K153)</f>
        <v>306.7</v>
      </c>
      <c r="O150" s="187" t="str">
        <f>IF(SP_NORTE!L153="","*",SP_NORTE!L153)</f>
        <v>-</v>
      </c>
      <c r="P150" s="186">
        <f>IF(SP_NORTE!O153="","*",SP_NORTE!O153)</f>
        <v>0.35416666666666669</v>
      </c>
      <c r="Q150" s="186">
        <f>IF(SP_NORTE!P153="","*",SP_NORTE!P153)</f>
        <v>4.1666666666666664E-2</v>
      </c>
      <c r="R150" s="188" t="str">
        <f>IF(SP_NORTE!Q153="","*",CONCATENATE(SP_NORTE!Q153," ",SP_NORTE!R153))</f>
        <v>29 KM</v>
      </c>
      <c r="S150" s="188" t="str">
        <f>IF(SP_NORTE!V153="","*",SP_NORTE!V153)</f>
        <v>John</v>
      </c>
      <c r="T150" s="188" t="str">
        <f>IF(SP_NORTE!W153="","*",SP_NORTE!W153)</f>
        <v>Detecção Ultrassom Sperry (Considerando realizar somente VIA1 de pátios, singela segue em VMA)</v>
      </c>
      <c r="U150" s="176">
        <f ca="1">_xlfn.XLOOKUP(G150&amp;$U$2,BS_CONTROLE[CHAVE],BS_CONTROLE[Quantidade_11],"-")</f>
        <v>0</v>
      </c>
      <c r="V150" s="176" t="str">
        <f ca="1">_xlfn.XLOOKUP(G150&amp;$V$2,BS_CONTROLE[CHAVE],BS_CONTROLE[Quantidade_11],"-")</f>
        <v>-</v>
      </c>
      <c r="W150" s="176">
        <f ca="1">_xlfn.XLOOKUP(G150&amp;$W$2,BS_CONTROLE[CHAVE],BS_CONTROLE[Quantidade_11],"-")</f>
        <v>50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JOSIEL (TP-858)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6.25E-2</v>
      </c>
      <c r="R151" s="188" t="str">
        <f>IF(SP_NORTE!Q154="","*",CONCATENATE(SP_NORTE!Q154," ",SP_NORTE!R154))</f>
        <v>1 Nº DE SOLDA</v>
      </c>
      <c r="S151" s="188" t="str">
        <f>IF(SP_NORTE!V154="","*",SP_NORTE!V154)</f>
        <v>Josiel</v>
      </c>
      <c r="T151" s="188" t="str">
        <f>IF(SP_NORTE!W154="","*",SP_NORTE!W154)</f>
        <v>Solda - Condicionado á temperatura</v>
      </c>
      <c r="U151" s="176" t="str">
        <f ca="1">_xlfn.XLOOKUP(G151&amp;$U$2,BS_CONTROLE[CHAVE],BS_CONTROLE[Quantidade_11],"-")</f>
        <v>-</v>
      </c>
      <c r="V151" s="176">
        <f ca="1">_xlfn.XLOOKUP(G151&amp;$V$2,BS_CONTROLE[CHAVE],BS_CONTROLE[Quantidade_11],"-")</f>
        <v>0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TMI-ZEB</v>
      </c>
      <c r="F152" s="188">
        <f>IF(SP_NORTE!B155="","*",SP_NORTE!B155)</f>
        <v>45940</v>
      </c>
      <c r="G152" s="188" t="str">
        <f>IF(SP_NORTE!D155="","*",SP_NORTE!D155)</f>
        <v>JULIO (TP-697)</v>
      </c>
      <c r="H152" s="188" t="str">
        <f>IF(SP_NORTE!F155="","*",SP_NORTE!F155)</f>
        <v>PDM - SOLDA</v>
      </c>
      <c r="I152" s="188" t="str">
        <f>IF(SP_NORTE!H155="","*",SP_NORTE!H155)</f>
        <v>ZEC2</v>
      </c>
      <c r="J152" s="188" t="str">
        <f>IF(SP_NORTE!I155="","*",SP_NORTE!I155)</f>
        <v>-</v>
      </c>
      <c r="K152" s="178" t="str">
        <f>IF(SP_NORTE!M155="","*",SP_NORTE!M155)</f>
        <v>ZEC-2</v>
      </c>
      <c r="L152" s="178" t="str">
        <f>IF(SP_NORTE!N155="","*",SP_NORTE!N155)</f>
        <v>ZEC2</v>
      </c>
      <c r="M152" s="179">
        <f>IF(SP_NORTE!J155="","*",SP_NORTE!J155)</f>
        <v>73</v>
      </c>
      <c r="N152" s="187">
        <f>IF(SP_NORTE!K155="","*",SP_NORTE!K155)</f>
        <v>263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6.25E-2</v>
      </c>
      <c r="R152" s="188" t="str">
        <f>IF(SP_NORTE!Q155="","*",CONCATENATE(SP_NORTE!Q155," ",SP_NORTE!R155))</f>
        <v>1 Nº DE SOLDA</v>
      </c>
      <c r="S152" s="188" t="str">
        <f>IF(SP_NORTE!V155="","*",SP_NORTE!V155)</f>
        <v>Julio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>
        <f ca="1">_xlfn.XLOOKUP(G152&amp;$V$2,BS_CONTROLE[CHAVE],BS_CONTROLE[Quantidade_11],"-")</f>
        <v>0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PEDRO (TP-696)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ZUC-N</v>
      </c>
      <c r="L153" s="178" t="str">
        <f>IF(SP_NORTE!N156="","*",SP_NORTE!N156)</f>
        <v>ZUCN</v>
      </c>
      <c r="M153" s="179">
        <f>IF(SP_NORTE!J156="","*",SP_NORTE!J156)</f>
        <v>73</v>
      </c>
      <c r="N153" s="187">
        <f>IF(SP_NORTE!K156="","*",SP_NORTE!K156)</f>
        <v>169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6.25E-2</v>
      </c>
      <c r="R153" s="188" t="str">
        <f>IF(SP_NORTE!Q156="","*",CONCATENATE(SP_NORTE!Q156," ",SP_NORTE!R156))</f>
        <v>1 Nº DE SOLDA</v>
      </c>
      <c r="S153" s="188" t="str">
        <f>IF(SP_NORTE!V156="","*",SP_NORTE!V156)</f>
        <v>Pedro</v>
      </c>
      <c r="T153" s="188" t="str">
        <f>IF(SP_NORTE!W156="","*",SP_NORTE!W156)</f>
        <v>Solda - Condicionado á temperatura - AMV Norte de ZUC</v>
      </c>
      <c r="U153" s="176">
        <f ca="1">_xlfn.XLOOKUP(G153&amp;$U$2,BS_CONTROLE[CHAVE],BS_CONTROLE[Quantidade_11],"-")</f>
        <v>0</v>
      </c>
      <c r="V153" s="176" t="str">
        <f ca="1">_xlfn.XLOOKUP(G153&amp;$V$2,BS_CONTROLE[CHAVE],BS_CONTROLE[Quantidade_11],"-")</f>
        <v>-</v>
      </c>
      <c r="W153" s="176">
        <f ca="1">_xlfn.XLOOKUP(G153&amp;$W$2,BS_CONTROLE[CHAVE],BS_CONTROLE[Quantidade_11],"-")</f>
        <v>0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ZEB-ZCZ</v>
      </c>
      <c r="F154" s="188">
        <f>IF(SP_NORTE!B157="","*",SP_NORTE!B157)</f>
        <v>45940</v>
      </c>
      <c r="G154" s="188" t="str">
        <f>IF(SP_NORTE!D157="","*",SP_NORTE!D157)</f>
        <v>RAFAEL (TP-695)</v>
      </c>
      <c r="H154" s="188" t="str">
        <f>IF(SP_NORTE!F157="","*",SP_NORTE!F157)</f>
        <v>PDM - SUBSTITUIÇÃO - TRILHO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ZXB-ZCV</v>
      </c>
      <c r="L154" s="178" t="str">
        <f>IF(SP_NORTE!N157="","*",SP_NORTE!N157)</f>
        <v>136ZCV</v>
      </c>
      <c r="M154" s="179">
        <f>IF(SP_NORTE!J157="","*",SP_NORTE!J157)</f>
        <v>73</v>
      </c>
      <c r="N154" s="187">
        <f>IF(SP_NORTE!K157="","*",SP_NORTE!K157)</f>
        <v>138</v>
      </c>
      <c r="O154" s="187" t="str">
        <f>IF(SP_NORTE!L157="","*",SP_NORTE!L157)</f>
        <v>-</v>
      </c>
      <c r="P154" s="186">
        <f>IF(SP_NORTE!O157="","*",SP_NORTE!O157)</f>
        <v>0.35416666666666669</v>
      </c>
      <c r="Q154" s="186">
        <f>IF(SP_NORTE!P157="","*",SP_NORTE!P157)</f>
        <v>0.125</v>
      </c>
      <c r="R154" s="188" t="str">
        <f>IF(SP_NORTE!Q157="","*",CONCATENATE(SP_NORTE!Q157," ",SP_NORTE!R157))</f>
        <v>60 M</v>
      </c>
      <c r="S154" s="188" t="str">
        <f>IF(SP_NORTE!V157="","*",SP_NORTE!V157)</f>
        <v>Rafael</v>
      </c>
      <c r="T154" s="188" t="str">
        <f>IF(SP_NORTE!W157="","*",SP_NORTE!W157)</f>
        <v>PDM - Substituição de trilho</v>
      </c>
      <c r="U154" s="176">
        <f ca="1">_xlfn.XLOOKUP(G154&amp;$U$2,BS_CONTROLE[CHAVE],BS_CONTROLE[Quantidade_11],"-")</f>
        <v>0</v>
      </c>
      <c r="V154" s="176">
        <f ca="1">_xlfn.XLOOKUP(G154&amp;$V$2,BS_CONTROLE[CHAVE],BS_CONTROLE[Quantidade_11],"-")</f>
        <v>0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Contrato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ZCZ-ZTI</v>
      </c>
      <c r="F155" s="188">
        <f>IF(SP_NORTE!B158="","*",SP_NORTE!B158)</f>
        <v>45940</v>
      </c>
      <c r="G155" s="188" t="str">
        <f>IF(SP_NORTE!D158="","*",SP_NORTE!D158)</f>
        <v>ANTÔNIO (TP-713)</v>
      </c>
      <c r="H155" s="188" t="str">
        <f>IF(SP_NORTE!F158="","*",SP_NORTE!F158)</f>
        <v>PDM - SOLDA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ZTO-ZOI</v>
      </c>
      <c r="L155" s="178">
        <f>IF(SP_NORTE!N158="","*",SP_NORTE!N158)</f>
        <v>2432441</v>
      </c>
      <c r="M155" s="179">
        <f>IF(SP_NORTE!J158="","*",SP_NORTE!J158)</f>
        <v>71</v>
      </c>
      <c r="N155" s="187">
        <f>IF(SP_NORTE!K158="","*",SP_NORTE!K158)</f>
        <v>244.4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0.125</v>
      </c>
      <c r="R155" s="188" t="str">
        <f>IF(SP_NORTE!Q158="","*",CONCATENATE(SP_NORTE!Q158," ",SP_NORTE!R158))</f>
        <v>2 Nº DE SOLDA</v>
      </c>
      <c r="S155" s="188" t="str">
        <f>IF(SP_NORTE!V158="","*",SP_NORTE!V158)</f>
        <v>Antônio</v>
      </c>
      <c r="T155" s="188" t="str">
        <f>IF(SP_NORTE!W158="","*",SP_NORTE!W158)</f>
        <v>Solda - Condicionado á temperatura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W58</v>
      </c>
      <c r="H156" s="188" t="str">
        <f>IF(SP_NORTE!F159="","*",SP_NORTE!F159)</f>
        <v>DESLOCAMENTO</v>
      </c>
      <c r="I156" s="188" t="str">
        <f>IF(SP_NORTE!H159="","*",SP_NORTE!H159)</f>
        <v>ZSK</v>
      </c>
      <c r="J156" s="188" t="str">
        <f>IF(SP_NORTE!I159="","*",SP_NORTE!I159)</f>
        <v>ZRX</v>
      </c>
      <c r="K156" s="178" t="str">
        <f>IF(SP_NORTE!M159="","*",SP_NORTE!M159)</f>
        <v>ZSK-ZRX</v>
      </c>
      <c r="L156" s="178" t="str">
        <f>IF(SP_NORTE!N159="","*",SP_NORTE!N159)</f>
        <v>ZSKZRX</v>
      </c>
      <c r="M156" s="179">
        <f>IF(SP_NORTE!J159="","*",SP_NORTE!J159)</f>
        <v>71</v>
      </c>
      <c r="N156" s="187">
        <f>IF(SP_NORTE!K159="","*",SP_NORTE!K159)</f>
        <v>205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Israel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ZVI-ZFR</v>
      </c>
      <c r="L157" s="178">
        <f>IF(SP_NORTE!N160="","*",SP_NORTE!N160)</f>
        <v>185189</v>
      </c>
      <c r="M157" s="179">
        <f>IF(SP_NORTE!J160="","*",SP_NORTE!J160)</f>
        <v>71</v>
      </c>
      <c r="N157" s="187">
        <f>IF(SP_NORTE!K160="","*",SP_NORTE!K160)</f>
        <v>186</v>
      </c>
      <c r="O157" s="187" t="str">
        <f>IF(SP_NORTE!L160="","*",SP_NORTE!L160)</f>
        <v>*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Oportunidade</v>
      </c>
      <c r="C158" s="189" t="str">
        <f>IF(SP_NORTE!Z161="","*",SP_NORTE!Z161)</f>
        <v>*</v>
      </c>
      <c r="D158" s="178" t="str">
        <f>IF(SP_NORTE!S161="","*",SP_NORTE!S161)</f>
        <v>SP NORTE</v>
      </c>
      <c r="E158" s="178" t="str">
        <f>IF(SP_NORTE!T161="","*",SP_NORTE!T161)</f>
        <v>ZBV-ZTI</v>
      </c>
      <c r="F158" s="188">
        <f>IF(SP_NORTE!B161="","*",SP_NORTE!B161)</f>
        <v>45940</v>
      </c>
      <c r="G158" s="188" t="str">
        <f>IF(SP_NORTE!D161="","*",SP_NORTE!D161)</f>
        <v>V89</v>
      </c>
      <c r="H158" s="188" t="str">
        <f>IF(SP_NORTE!F161="","*",SP_NORTE!F161)</f>
        <v>DESLOCAMENTO</v>
      </c>
      <c r="I158" s="188" t="str">
        <f>IF(SP_NORTE!H161="","*",SP_NORTE!H161)</f>
        <v>ZRO</v>
      </c>
      <c r="J158" s="188" t="str">
        <f>IF(SP_NORTE!I161="","*",SP_NORTE!I161)</f>
        <v>ZYU</v>
      </c>
      <c r="K158" s="178" t="str">
        <f>IF(SP_NORTE!M161="","*",SP_NORTE!M161)</f>
        <v>ZRO-ZYU</v>
      </c>
      <c r="L158" s="178" t="str">
        <f>IF(SP_NORTE!N161="","*",SP_NORTE!N161)</f>
        <v>ZROZYU</v>
      </c>
      <c r="M158" s="179">
        <f>IF(SP_NORTE!J161="","*",SP_NORTE!J161)</f>
        <v>70</v>
      </c>
      <c r="N158" s="187">
        <f>IF(SP_NORTE!K161="","*",SP_NORTE!K161)</f>
        <v>134.05600000000001</v>
      </c>
      <c r="O158" s="187" t="str">
        <f>IF(SP_NORTE!L161="","*",SP_NORTE!L161)</f>
        <v>-</v>
      </c>
      <c r="P158" s="186">
        <f>IF(SP_NORTE!O161="","*",SP_NORTE!O161)</f>
        <v>0.375</v>
      </c>
      <c r="Q158" s="186">
        <f>IF(SP_NORTE!P161="","*",SP_NORTE!P161)</f>
        <v>4.1666666666666664E-2</v>
      </c>
      <c r="R158" s="188" t="str">
        <f>IF(SP_NORTE!Q161="","*",CONCATENATE(SP_NORTE!Q161," ",SP_NORTE!R161))</f>
        <v>1 BINÁRIO</v>
      </c>
      <c r="S158" s="188" t="str">
        <f>IF(SP_NORTE!V161="","*",SP_NORTE!V161)</f>
        <v>Antonioni</v>
      </c>
      <c r="T158" s="188" t="str">
        <f>IF(SP_NORTE!W161="","*",SP_NORTE!W161)</f>
        <v>Deslocamento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Oportunidade</v>
      </c>
      <c r="C159" s="189" t="str">
        <f>IF(SP_NORTE!Z162="","*",SP_NORTE!Z162)</f>
        <v>*</v>
      </c>
      <c r="D159" s="178" t="str">
        <f>IF(SP_NORTE!S162="","*",SP_NORTE!S162)</f>
        <v>SP NORTE</v>
      </c>
      <c r="E159" s="178" t="str">
        <f>IF(SP_NORTE!T162="","*",SP_NORTE!T162)</f>
        <v>ZBV-ZTI</v>
      </c>
      <c r="F159" s="188">
        <f>IF(SP_NORTE!B162="","*",SP_NORTE!B162)</f>
        <v>45940</v>
      </c>
      <c r="G159" s="188" t="str">
        <f>IF(SP_NORTE!D162="","*",SP_NORTE!D162)</f>
        <v>V92</v>
      </c>
      <c r="H159" s="188" t="str">
        <f>IF(SP_NORTE!F162="","*",SP_NORTE!F162)</f>
        <v>MECANIZAÇÃO - SOCADORA</v>
      </c>
      <c r="I159" s="188" t="str">
        <f>IF(SP_NORTE!H162="","*",SP_NORTE!H162)</f>
        <v>ZAC</v>
      </c>
      <c r="J159" s="188" t="str">
        <f>IF(SP_NORTE!I162="","*",SP_NORTE!I162)</f>
        <v>ZAC</v>
      </c>
      <c r="K159" s="178" t="str">
        <f>IF(SP_NORTE!M162="","*",SP_NORTE!M162)</f>
        <v>ZAC</v>
      </c>
      <c r="L159" s="178" t="str">
        <f>IF(SP_NORTE!N162="","*",SP_NORTE!N162)</f>
        <v>ZAC2</v>
      </c>
      <c r="M159" s="179">
        <f>IF(SP_NORTE!J162="","*",SP_NORTE!J162)</f>
        <v>70</v>
      </c>
      <c r="N159" s="187">
        <f>IF(SP_NORTE!K162="","*",SP_NORTE!K162)</f>
        <v>81.599999999999994</v>
      </c>
      <c r="O159" s="187">
        <f>IF(SP_NORTE!L162="","*",SP_NORTE!L162)</f>
        <v>82.1</v>
      </c>
      <c r="P159" s="186">
        <f>IF(SP_NORTE!O162="","*",SP_NORTE!O162)</f>
        <v>0.375</v>
      </c>
      <c r="Q159" s="186">
        <f>IF(SP_NORTE!P162="","*",SP_NORTE!P162)</f>
        <v>6.25E-2</v>
      </c>
      <c r="R159" s="188" t="str">
        <f>IF(SP_NORTE!Q162="","*",CONCATENATE(SP_NORTE!Q162," ",SP_NORTE!R162))</f>
        <v>400 M</v>
      </c>
      <c r="S159" s="188" t="str">
        <f>IF(SP_NORTE!V162="","*",SP_NORTE!V162)</f>
        <v>Sidney</v>
      </c>
      <c r="T159" s="188" t="str">
        <f>IF(SP_NORTE!W162="","*",SP_NORTE!W162)</f>
        <v>Socaria em ZAC  linha 3 - Irá precisar sair fora de marco no km  81+600 (45 min)e no km 82+100  (45min)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-</v>
      </c>
      <c r="J529" s="188" t="str">
        <f>IF(SP_NORTE!I532="","*",SP_NORTE!I532)</f>
        <v>-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-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V89</v>
      </c>
      <c r="H731" s="188" t="str">
        <f>IF(SP_NORTE!F734="","*",SP_NORTE!F734)</f>
        <v>DESLOCAMENTO</v>
      </c>
      <c r="I731" s="188" t="str">
        <f>IF(SP_NORTE!H734="","*",SP_NORTE!H734)</f>
        <v>ZYU</v>
      </c>
      <c r="J731" s="188" t="str">
        <f>IF(SP_NORTE!I734="","*",SP_NORTE!I734)</f>
        <v>ZRO</v>
      </c>
      <c r="K731" s="178" t="str">
        <f>IF(SP_NORTE!M734="","*",SP_NORTE!M734)</f>
        <v>-</v>
      </c>
      <c r="L731" s="178" t="str">
        <f>IF(SP_NORTE!N734="","*",SP_NORTE!N734)</f>
        <v>-</v>
      </c>
      <c r="M731" s="179">
        <f>IF(SP_NORTE!J734="","*",SP_NORTE!J734)</f>
        <v>56</v>
      </c>
      <c r="N731" s="187">
        <f>IF(SP_NORTE!K734="","*",SP_NORTE!K734)</f>
        <v>202.852</v>
      </c>
      <c r="O731" s="187">
        <f>IF(SP_NORTE!L734="","*",SP_NORTE!L734)</f>
        <v>135</v>
      </c>
      <c r="P731" s="186">
        <f>IF(SP_NORTE!O734="","*",SP_NORTE!O734)</f>
        <v>0.375</v>
      </c>
      <c r="Q731" s="186">
        <f>IF(SP_NORTE!P734="","*",SP_NORTE!P734)</f>
        <v>4.1666666666666664E-2</v>
      </c>
      <c r="R731" s="188" t="str">
        <f>IF(SP_NORTE!Q734="","*",CONCATENATE(SP_NORTE!Q734," ",SP_NORTE!R734))</f>
        <v>1 BINÁRIO</v>
      </c>
      <c r="S731" s="188" t="str">
        <f>IF(SP_NORTE!V734="","*",SP_NORTE!V734)</f>
        <v>Saulo</v>
      </c>
      <c r="T731" s="188" t="str">
        <f>IF(SP_NORTE!W734="","*",SP_NORTE!W734)</f>
        <v>deslocamento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OPORTUNIDADE</v>
      </c>
      <c r="B733" s="189" t="str">
        <f>IF(SP_NORTE!X736="","*",SP_NORTE!X736)</f>
        <v>Oportunidade</v>
      </c>
      <c r="C733" s="189" t="str">
        <f>IF(SP_NORTE!Z736="","*",SP_NORTE!Z736)</f>
        <v>*</v>
      </c>
      <c r="D733" s="178" t="str">
        <f>IF(SP_NORTE!S736="","*",SP_NORTE!S736)</f>
        <v>SP NORTE</v>
      </c>
      <c r="E733" s="178" t="str">
        <f>IF(SP_NORTE!T736="","*",SP_NORTE!T736)</f>
        <v>ZCZ-ZTI</v>
      </c>
      <c r="F733" s="188" t="str">
        <f>IF(SP_NORTE!B736="","*",SP_NORTE!B736)</f>
        <v>*</v>
      </c>
      <c r="G733" s="188" t="str">
        <f>IF(SP_NORTE!D736="","*",SP_NORTE!D736)</f>
        <v>ANTÔNIO (TP-713)</v>
      </c>
      <c r="H733" s="188" t="str">
        <f>IF(SP_NORTE!F736="","*",SP_NORTE!F736)</f>
        <v>PDM - SOLDA</v>
      </c>
      <c r="I733" s="188" t="str">
        <f>IF(SP_NORTE!H736="","*",SP_NORTE!H736)</f>
        <v>ZOI</v>
      </c>
      <c r="J733" s="188" t="str">
        <f>IF(SP_NORTE!I736="","*",SP_NORTE!I736)</f>
        <v>-</v>
      </c>
      <c r="K733" s="178" t="str">
        <f>IF(SP_NORTE!M736="","*",SP_NORTE!M736)</f>
        <v>ZTO-ZOI</v>
      </c>
      <c r="L733" s="178">
        <f>IF(SP_NORTE!N736="","*",SP_NORTE!N736)</f>
        <v>2432441</v>
      </c>
      <c r="M733" s="179">
        <f>IF(SP_NORTE!J736="","*",SP_NORTE!J736)</f>
        <v>71</v>
      </c>
      <c r="N733" s="187">
        <f>IF(SP_NORTE!K736="","*",SP_NORTE!K736)</f>
        <v>244.1</v>
      </c>
      <c r="O733" s="187">
        <f>IF(SP_NORTE!L736="","*",SP_NORTE!L736)</f>
        <v>244.7</v>
      </c>
      <c r="P733" s="186">
        <f>IF(SP_NORTE!O736="","*",SP_NORTE!O736)</f>
        <v>0.375</v>
      </c>
      <c r="Q733" s="186">
        <f>IF(SP_NORTE!P736="","*",SP_NORTE!P736)</f>
        <v>6.25E-2</v>
      </c>
      <c r="R733" s="188" t="str">
        <f>IF(SP_NORTE!Q736="","*",CONCATENATE(SP_NORTE!Q736," ",SP_NORTE!R736))</f>
        <v>1 Nº DE SOLDA</v>
      </c>
      <c r="S733" s="188" t="str">
        <f>IF(SP_NORTE!V736="","*",SP_NORTE!V736)</f>
        <v>Antônio</v>
      </c>
      <c r="T733" s="188" t="str">
        <f>IF(SP_NORTE!W736="","*",SP_NORTE!W736)</f>
        <v xml:space="preserve">Solda depende de temperatura 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-</v>
      </c>
      <c r="E734" s="178" t="str">
        <f>IF(SP_NORTE!T737="","*",SP_NORTE!T737)</f>
        <v>-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-</v>
      </c>
      <c r="L734" s="178" t="str">
        <f>IF(SP_NORTE!N737="","*",SP_NORTE!N737)</f>
        <v>-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1357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1358</v>
      </c>
      <c r="C2" s="136" t="s">
        <v>953</v>
      </c>
      <c r="D2" s="84" t="s">
        <v>955</v>
      </c>
      <c r="E2" s="84" t="s">
        <v>1359</v>
      </c>
      <c r="F2" s="113" t="s">
        <v>1360</v>
      </c>
      <c r="G2" s="84" t="s">
        <v>1361</v>
      </c>
      <c r="H2" s="84" t="s">
        <v>1362</v>
      </c>
      <c r="I2" s="84" t="s">
        <v>1363</v>
      </c>
      <c r="J2" s="84" t="s">
        <v>1364</v>
      </c>
      <c r="K2" s="86" t="s">
        <v>1365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ZED-ZJA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ZSK-ZRX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</v>
      </c>
      <c r="G156" s="109" t="str">
        <f>IF(SP_NORTE!I162="","*",SP_NORTE!I162)</f>
        <v>ZAC</v>
      </c>
      <c r="H156" s="109" t="str">
        <f>IF(SP_NORTE!AB162="","*",SP_NORTE!AB162)</f>
        <v>-</v>
      </c>
      <c r="I156" s="109" t="str">
        <f>IF(SP_NORTE!AC162="","*",SP_NORTE!AC162)</f>
        <v>-</v>
      </c>
      <c r="J156" s="110" t="str">
        <f>IF(SP_NORTE!AA162="","*",SP_NORTE!AA162)</f>
        <v>-</v>
      </c>
      <c r="K156" s="111" t="str">
        <f>IF(SP_NORTE!AD162="","*",SP_NORTE!AD162)</f>
        <v>-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2025-10-09T18:39:47Z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