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87" documentId="8_{B6337239-1A00-434D-AAD0-422EA1FEB5AE}" xr6:coauthVersionLast="47" xr6:coauthVersionMax="47" xr10:uidLastSave="{24EB65E4-E8C7-4534-996A-52C5A5E8CAF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7" i="1" l="1"/>
  <c r="BE542" i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<sst xmlns="http://schemas.openxmlformats.org/spreadsheetml/2006/main" count="5758" uniqueCount="1543">
  <si>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</si>
  <si>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</si>
  <si>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</si>
  <si>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</si>
  <si>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</si>
  <si>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</si>
  <si>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</si>
  <si>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</si>
  <si>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</si>
  <si>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</si>
  <si>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</si>
  <si>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</si>
  <si>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</si>
  <si>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</si>
  <si>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</si>
  <si>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</si>
  <si>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</si>
  <si>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</si>
  <si>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</si>
  <si>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</si>
  <si>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</si>
  <si>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</si>
  <si>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</si>
  <si>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</si>
  <si>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</si>
  <si>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</si>
  <si>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</si>
  <si>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</si>
  <si>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</si>
  <si>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</si>
  <si>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</si>
  <si>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</si>
  <si>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</si>
  <si>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</si>
  <si>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</si>
  <si>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</si>
  <si>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</si>
  <si>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</si>
  <si>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</si>
  <si>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</si>
  <si>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</si>
  <si>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</si>
  <si>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</si>
  <si>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</si>
  <si>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</si>
  <si>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</si>
  <si>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</si>
  <si>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</si>
  <si>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</si>
  <si>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</si>
  <si>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</si>
  <si>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</si>
  <si>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</si>
  <si>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</si>
  <si>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</si>
  <si>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</si>
  <si>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</si>
  <si>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</si>
  <si>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</si>
  <si>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</si>
  <si>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</si>
  <si>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</si>
  <si>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</si>
  <si>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</si>
  <si>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</si>
  <si>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</si>
  <si>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</si>
  <si>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</si>
  <si>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</si>
  <si>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</si>
  <si>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</si>
  <si>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</si>
  <si>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</si>
  <si>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</si>
  <si>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</si>
  <si>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</si>
  <si>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</si>
  <si>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</si>
  <si>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</si>
  <si>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</si>
  <si>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</si>
  <si>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</si>
  <si>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</si>
  <si>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</si>
  <si>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</si>
  <si>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</si>
  <si>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</si>
  <si>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</si>
  <si>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</si>
  <si>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</si>
  <si>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</si>
  <si>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</si>
  <si>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</si>
  <si>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</si>
  <si>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</si>
  <si>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</si>
  <si>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</si>
  <si>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</si>
  <si>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</si>
  <si>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</si>
  <si>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</si>
  <si>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</si>
  <si>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</si>
  <si>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</si>
  <si>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</si>
  <si>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</si>
  <si>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</si>
  <si>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</si>
  <si>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</si>
  <si>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</si>
  <si>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</si>
  <si>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</si>
  <si>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</si>
  <si>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</si>
  <si>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</si>
  <si>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</si>
  <si>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</si>
  <si>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</si>
  <si>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</si>
  <si>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</si>
  <si>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</si>
  <si>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</si>
  <si>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</si>
  <si>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</si>
  <si>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</si>
  <si>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</si>
  <si>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</si>
  <si>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</si>
  <si>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</si>
  <si>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</si>
  <si>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</si>
  <si>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</si>
  <si>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</si>
  <si>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</si>
  <si>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</si>
  <si>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</si>
  <si>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</si>
  <si>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</si>
  <si>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</si>
  <si>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</si>
  <si>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</si>
  <si>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</si>
  <si>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</si>
  <si>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</si>
  <si>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</si>
  <si>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</si>
  <si>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</si>
  <si>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</si>
  <si>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</si>
  <si>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</si>
  <si>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</si>
  <si>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</si>
  <si>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</si>
  <si>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</si>
  <si>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</si>
  <si>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</si>
  <si>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</si>
  <si>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</si>
  <si>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</si>
  <si>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</si>
  <si>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</si>
  <si>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</si>
  <si>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</si>
  <si>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</si>
  <si>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</si>
  <si>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</si>
  <si>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</si>
  <si>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</si>
  <si>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</si>
  <si>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</si>
  <si>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</si>
  <si>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</si>
  <si>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</si>
  <si>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</si>
  <si>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</si>
  <si>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</si>
  <si>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</si>
  <si>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</si>
  <si>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</si>
  <si>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</si>
  <si>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</si>
  <si>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</si>
  <si>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</si>
  <si>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</si>
  <si>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</si>
  <si>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</si>
  <si>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</si>
  <si>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</si>
  <si>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</si>
  <si>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</si>
  <si>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</si>
  <si>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</si>
  <si>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</si>
  <si>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</si>
  <si>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</si>
  <si>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</si>
  <si>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</si>
  <si>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</si>
  <si>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</si>
  <si>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</si>
  <si>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</si>
  <si>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</si>
  <si>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</si>
  <si>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</si>
  <si>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</si>
  <si>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</si>
  <si>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</si>
  <si>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</si>
  <si>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</si>
  <si>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</si>
  <si>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</si>
  <si>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</si>
  <si>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</si>
  <si>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</si>
  <si>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</si>
  <si>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</si>
  <si>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</si>
  <si>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</si>
  <si>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</si>
  <si>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</si>
  <si>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</si>
  <si>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</si>
  <si>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</si>
  <si>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</si>
  <si>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</si>
  <si>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</si>
  <si>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</si>
  <si>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</si>
  <si>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</si>
  <si>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</si>
  <si>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</si>
  <si>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</si>
  <si>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</si>
  <si>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</si>
  <si>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</si>
  <si>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</si>
  <si>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</si>
  <si>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</si>
  <si>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</si>
  <si>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</si>
  <si>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</si>
  <si>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</si>
  <si>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</si>
  <si>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</si>
  <si>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</si>
  <si>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</si>
  <si>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</si>
  <si>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</si>
  <si>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</si>
  <si>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</si>
  <si>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</si>
  <si>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</si>
  <si>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</si>
  <si>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</si>
  <si>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</si>
  <si>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</si>
  <si>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</si>
  <si>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</si>
  <si>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</si>
  <si>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</si>
  <si>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</si>
  <si>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</si>
  <si>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</si>
  <si>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</si>
  <si>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</si>
  <si>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</si>
  <si>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</si>
  <si>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</si>
  <si>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</si>
  <si>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</si>
  <si>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</si>
  <si>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</si>
  <si>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</si>
  <si>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</si>
  <si>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</si>
  <si>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</si>
  <si>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</si>
  <si>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</si>
  <si>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</si>
  <si>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</si>
  <si>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</si>
  <si>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</si>
  <si>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</si>
  <si>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</si>
  <si>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</si>
  <si>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</si>
  <si>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</si>
  <si>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</si>
  <si>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</si>
  <si>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</si>
  <si>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</si>
  <si>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</si>
  <si>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</si>
  <si>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</si>
  <si>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</si>
  <si>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</si>
  <si>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</si>
  <si>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</si>
  <si>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</si>
  <si>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</si>
  <si>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</si>
  <si>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</si>
  <si>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</si>
  <si>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</si>
  <si>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</si>
  <si>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</si>
  <si>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</si>
  <si>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</si>
  <si>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</si>
  <si>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</si>
  <si>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</si>
  <si>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</si>
  <si>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</si>
  <si>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</si>
  <si>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</si>
  <si>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</si>
  <si>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</si>
  <si>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</si>
  <si>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</si>
  <si>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</si>
  <si>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</si>
  <si>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</si>
  <si>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</si>
  <si>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</si>
  <si>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</si>
  <si>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</si>
  <si>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</si>
  <si>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</si>
  <si>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</si>
  <si>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</si>
  <si>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</si>
  <si>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</si>
  <si>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</si>
  <si>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</si>
  <si>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</si>
  <si>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</si>
  <si>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</si>
  <si>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</si>
  <si>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</si>
  <si>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</si>
  <si>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</si>
  <si>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</si>
  <si>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</si>
  <si>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</si>
  <si>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</si>
  <si>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</si>
  <si>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</si>
  <si>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</si>
  <si>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</si>
  <si>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</si>
  <si>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</si>
  <si>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</si>
  <si>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</si>
  <si>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</si>
  <si>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</si>
  <si>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</si>
  <si>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</si>
  <si>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</si>
  <si>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</si>
  <si>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</si>
  <si>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</si>
  <si>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</si>
  <si>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</si>
  <si>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</si>
  <si>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</si>
  <si>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</si>
  <si>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</si>
  <si>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</si>
  <si>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</si>
  <si>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</si>
  <si>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</si>
  <si>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</si>
  <si>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</si>
  <si>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</si>
  <si>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</si>
  <si>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</si>
  <si>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</si>
  <si>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</si>
  <si>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</si>
  <si>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</si>
  <si>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</si>
  <si>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</si>
  <si>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</si>
  <si>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</si>
  <si>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</si>
  <si>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</si>
  <si>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</si>
  <si>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</si>
  <si>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</si>
  <si>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</si>
  <si>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</si>
  <si>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</si>
  <si>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</si>
  <si>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</si>
  <si>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</si>
  <si>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</si>
  <si>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</si>
  <si>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</si>
  <si>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</si>
  <si>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</si>
  <si>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</si>
  <si>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</si>
  <si>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</si>
  <si>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</si>
  <si>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</si>
  <si>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</si>
  <si>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</si>
  <si>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</si>
  <si>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</si>
  <si>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</si>
  <si>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</si>
  <si>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</si>
  <si>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</si>
  <si>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</si>
  <si>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</si>
  <si>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</si>
  <si>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</si>
  <si>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</si>
  <si>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</si>
  <si>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</si>
  <si>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</si>
  <si>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</si>
  <si>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</si>
  <si>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</si>
  <si>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</si>
  <si>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</si>
  <si>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</si>
  <si>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</si>
  <si>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</si>
  <si>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</si>
  <si>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</si>
  <si>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</si>
  <si>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</si>
  <si>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</si>
  <si>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</si>
  <si>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</si>
  <si>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</si>
  <si>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</si>
  <si>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</si>
  <si>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</si>
  <si>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</si>
  <si>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</si>
  <si>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</si>
  <si>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</si>
  <si>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</si>
  <si>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</si>
  <si>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</si>
  <si>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</si>
  <si>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</si>
  <si>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</si>
  <si>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</si>
  <si>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</si>
  <si>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</si>
  <si>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</si>
  <si>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</si>
  <si>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</si>
  <si>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</si>
  <si>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</si>
  <si>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</si>
  <si>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</si>
  <si>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</si>
  <si>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</si>
  <si>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</si>
  <si>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</si>
  <si>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</si>
  <si>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</si>
  <si>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</si>
  <si>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</si>
  <si>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</si>
  <si>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</si>
  <si>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</si>
  <si>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</si>
  <si>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</si>
  <si>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</si>
  <si>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</si>
  <si>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</si>
  <si>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</si>
  <si>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</si>
  <si>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</si>
  <si>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</si>
  <si>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</si>
  <si>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</si>
  <si>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</si>
  <si>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</si>
  <si>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</si>
  <si>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</si>
  <si>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</si>
  <si>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</si>
  <si>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</si>
  <si>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</si>
  <si>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</si>
  <si>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</si>
  <si>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</si>
  <si>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</si>
  <si>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</si>
  <si>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</si>
  <si>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</si>
  <si>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</si>
  <si>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</si>
  <si>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</si>
  <si>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</si>
  <si>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</si>
  <si>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</si>
  <si>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</si>
  <si>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</si>
  <si>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</si>
  <si>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</si>
  <si>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</si>
  <si>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</si>
  <si>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</si>
  <si>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</si>
  <si>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</si>
  <si>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</si>
  <si>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</si>
  <si>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</si>
  <si>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</si>
  <si>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</si>
  <si>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</si>
  <si>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</si>
  <si>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</si>
  <si>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</si>
  <si>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</si>
  <si>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</si>
  <si>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</si>
  <si>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</si>
  <si>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</si>
  <si>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</si>
  <si>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</si>
  <si>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</si>
  <si>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</si>
  <si>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</si>
  <si>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</si>
  <si>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</si>
  <si>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</si>
  <si>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</si>
  <si>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</si>
  <si>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</si>
  <si>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</si>
  <si>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</si>
  <si>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</si>
  <si>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</si>
  <si>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</si>
  <si>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</si>
  <si>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</si>
  <si>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</si>
  <si>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</si>
  <si>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</si>
  <si>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</si>
  <si>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</si>
  <si>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</si>
  <si>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</si>
  <si>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</si>
  <si>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</si>
  <si>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</si>
  <si>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</si>
  <si>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</si>
  <si>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</si>
  <si>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</si>
  <si>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</si>
  <si>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</si>
  <si>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</si>
  <si>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</si>
  <si>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</si>
  <si>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</si>
  <si>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</si>
  <si>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</si>
  <si>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</si>
  <si>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</si>
  <si>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</si>
  <si>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</si>
  <si>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</si>
  <si>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</si>
  <si>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</si>
  <si>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</si>
  <si>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</si>
  <si>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</si>
  <si>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</si>
  <si>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</si>
  <si>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</si>
  <si>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</si>
  <si>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</si>
  <si>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</si>
  <si>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</si>
  <si>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</si>
  <si>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</si>
  <si>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</si>
  <si>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</si>
  <si>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</si>
  <si>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</si>
  <si>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</si>
  <si>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</si>
  <si>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</si>
  <si>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</si>
  <si>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</si>
  <si>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</si>
  <si>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</si>
  <si>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</si>
  <si>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</si>
  <si>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</si>
  <si>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</si>
  <si>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</si>
  <si>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</si>
  <si>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</si>
  <si>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</si>
  <si>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</si>
  <si>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</si>
  <si>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</si>
  <si>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</si>
  <si>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</si>
  <si>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</si>
  <si>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</si>
  <si>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</si>
  <si>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</si>
  <si>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</si>
  <si>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</si>
  <si>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</si>
  <si>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</si>
  <si>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</si>
  <si>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</si>
  <si>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</si>
  <si>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</si>
  <si>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</si>
  <si>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</si>
  <si>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</si>
  <si>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</si>
  <si>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</si>
  <si>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</si>
  <si>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</si>
  <si>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</si>
  <si>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</si>
  <si>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</si>
  <si>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</si>
  <si>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</si>
  <si>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</si>
  <si>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</si>
  <si>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</si>
  <si>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</si>
  <si>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</si>
  <si>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</si>
  <si>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</si>
  <si>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</si>
  <si>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</si>
  <si>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</si>
  <si>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</si>
  <si>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</si>
  <si>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</si>
  <si>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</si>
  <si>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</si>
  <si>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</si>
  <si>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</si>
  <si>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</si>
  <si>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</si>
  <si>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</si>
  <si>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</si>
  <si>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</si>
  <si>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</si>
  <si>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</si>
  <si>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</si>
  <si>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</si>
  <si>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</si>
  <si>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</si>
  <si>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</si>
  <si>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</si>
  <si>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</si>
  <si>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</si>
  <si>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</si>
  <si>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</si>
  <si>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</si>
  <si>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</si>
  <si>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</si>
  <si>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</si>
  <si>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</si>
  <si>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</si>
  <si>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</si>
  <si>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</si>
  <si>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</si>
  <si>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</si>
  <si>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</si>
  <si>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</si>
  <si>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</si>
  <si>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</si>
  <si>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</si>
  <si>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</si>
  <si>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</si>
  <si>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</si>
  <si>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</si>
  <si>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</si>
  <si>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</si>
  <si>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</si>
  <si>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</si>
  <si>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</si>
  <si>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</si>
  <si>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</si>
  <si>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</si>
  <si>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</si>
  <si>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</si>
  <si>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</si>
  <si>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</si>
  <si>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</si>
  <si>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</si>
  <si>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</si>
  <si>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</si>
  <si>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</si>
  <si>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</si>
  <si>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</si>
  <si>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</si>
  <si>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</si>
  <si>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</si>
  <si>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</si>
  <si>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</si>
  <si>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</si>
  <si>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</si>
  <si>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</si>
  <si>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</si>
  <si>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</si>
  <si>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</si>
  <si>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</si>
  <si>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</si>
  <si>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</si>
  <si>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</si>
  <si>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</si>
  <si>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</si>
  <si>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</si>
  <si>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</si>
  <si>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</si>
  <si>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</si>
  <si>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</si>
  <si>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</si>
  <si>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</si>
  <si>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</si>
  <si>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</si>
  <si>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</si>
  <si>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</si>
  <si>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</si>
  <si>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</si>
  <si>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</si>
  <si>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</si>
  <si>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</si>
  <si>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</si>
  <si>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</si>
  <si>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</si>
  <si>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</si>
  <si>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</si>
  <si>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</si>
  <si>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</si>
  <si>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</si>
  <si>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</si>
  <si>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</si>
  <si>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</si>
  <si>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</si>
  <si>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</si>
  <si>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</si>
  <si>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</si>
  <si>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</si>
  <si>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</si>
  <si>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</si>
  <si>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</si>
  <si>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</si>
  <si>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</si>
  <si>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</si>
  <si>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</si>
  <si>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</si>
  <si>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</si>
  <si>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</si>
  <si>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</si>
  <si>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</si>
  <si>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</si>
  <si>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</si>
  <si>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</si>
  <si>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</si>
  <si>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</si>
  <si>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</si>
  <si>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</si>
  <si>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</si>
  <si>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</si>
  <si>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</si>
  <si>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</si>
  <si>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</si>
  <si>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</si>
  <si>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</si>
  <si>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</si>
  <si>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</si>
  <si>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</si>
  <si>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</si>
  <si>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</si>
  <si>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</si>
  <si>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</si>
  <si>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</si>
  <si>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</si>
  <si>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</si>
  <si>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</si>
  <si>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</si>
  <si>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</si>
  <si>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</si>
  <si>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</si>
  <si>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</si>
  <si>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</si>
  <si>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</si>
  <si>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</si>
  <si>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</si>
  <si>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</si>
  <si>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</si>
  <si>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</si>
  <si>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</si>
  <si>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</si>
  <si>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</si>
  <si>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</si>
  <si>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</si>
  <si>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</si>
  <si>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</si>
  <si>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</si>
  <si>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</si>
  <si>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</si>
  <si>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</si>
  <si>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</si>
  <si>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</si>
  <si>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</si>
  <si>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</si>
  <si>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</si>
  <si>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</si>
  <si>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</si>
  <si>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</si>
  <si>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</si>
  <si>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</si>
  <si>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</si>
  <si>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</si>
  <si>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</si>
  <si>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</si>
  <si>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</si>
  <si>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</si>
  <si>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</si>
  <si>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</si>
  <si>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</si>
  <si>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</si>
  <si>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</si>
  <si>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</si>
  <si>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</si>
  <si>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</si>
  <si>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</si>
  <si>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</si>
  <si>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</si>
  <si>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</si>
  <si>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</si>
  <si>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</si>
  <si>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</si>
  <si>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</si>
  <si>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</si>
  <si>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</si>
  <si>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</si>
  <si>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</si>
  <si>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</si>
  <si>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</si>
  <si>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</si>
  <si>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</si>
  <si>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</si>
  <si>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</si>
  <si>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</si>
  <si>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</si>
  <si>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</si>
  <si>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</si>
  <si>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</si>
  <si>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</si>
  <si>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</si>
  <si>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</si>
  <si>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</si>
  <si>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</si>
  <si>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</si>
  <si>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</si>
  <si>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</si>
  <si>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</si>
  <si>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</si>
  <si>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</si>
  <si>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</si>
  <si>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</si>
  <si>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</si>
  <si>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</si>
  <si>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</si>
  <si>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</si>
  <si>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</si>
  <si>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</si>
  <si>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</si>
  <si>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</si>
  <si>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</si>
  <si>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</si>
  <si>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</si>
  <si>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</si>
  <si>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</si>
  <si>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</si>
  <si>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</si>
  <si>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</si>
  <si>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</si>
  <si>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</si>
  <si>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</si>
  <si>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</si>
  <si>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</si>
  <si>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</si>
  <si>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</si>
  <si>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</si>
  <si>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</si>
  <si>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</si>
  <si>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</si>
  <si>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</si>
  <si>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</si>
  <si>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</si>
  <si>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</si>
  <si>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</si>
  <si>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</si>
  <si>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</si>
  <si>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</si>
  <si>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</si>
  <si>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</si>
  <si>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</si>
  <si>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</si>
  <si>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</si>
  <si>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</si>
  <si>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</si>
  <si>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</si>
  <si>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</si>
  <si>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</si>
  <si>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</si>
  <si>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</si>
  <si>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</si>
  <si>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</si>
  <si>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</si>
  <si>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</si>
  <si>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</si>
  <si>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</si>
  <si>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</si>
  <si>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</si>
  <si>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</si>
  <si>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</si>
  <si>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</si>
  <si>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</si>
  <si>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</si>
  <si>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</si>
  <si>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</si>
  <si>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</si>
  <si>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</si>
  <si>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</si>
  <si>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</si>
  <si>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</si>
  <si>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</si>
  <si>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</si>
  <si>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</si>
  <si>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</si>
  <si>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</si>
  <si>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</si>
  <si>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</si>
  <si>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</si>
  <si>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</si>
  <si>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</si>
  <si>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</si>
  <si>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</si>
  <si>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</si>
  <si>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</si>
  <si>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</si>
  <si>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</si>
  <si>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</si>
  <si>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</si>
  <si>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</si>
  <si>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</si>
  <si>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</si>
  <si>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</si>
  <si>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</si>
  <si>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</si>
  <si>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</si>
  <si>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</si>
  <si>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</si>
  <si>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</si>
  <si>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</si>
  <si>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</si>
  <si>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</si>
  <si>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</si>
  <si>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</si>
  <si>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</si>
  <si>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</si>
  <si>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</si>
  <si>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</si>
  <si>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</si>
  <si>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</si>
  <si>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</si>
  <si>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</si>
  <si>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</si>
  <si>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</si>
  <si>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</si>
  <si>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</si>
  <si>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</si>
  <si>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</si>
  <si>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</si>
  <si>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</si>
  <si>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</si>
  <si>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</si>
  <si>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</si>
  <si>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</si>
  <si>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</si>
  <si>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</si>
  <si>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</si>
  <si>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</si>
  <si>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</si>
  <si>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</si>
  <si>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</si>
  <si>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</si>
  <si>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</si>
  <si>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</si>
  <si>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</si>
  <si>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</si>
  <si>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</si>
  <si>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</si>
  <si>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</si>
  <si>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</si>
  <si>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</si>
  <si>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</si>
  <si>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</si>
  <si>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</si>
  <si>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</si>
  <si>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</si>
  <si>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</si>
  <si>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</si>
  <si>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</si>
  <si>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</si>
  <si>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</si>
  <si>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</si>
  <si>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</si>
  <si>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</si>
  <si>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</si>
  <si>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</si>
  <si>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</si>
  <si>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</si>
  <si>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</si>
  <si>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</si>
  <si>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</si>
  <si>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</si>
  <si>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</si>
  <si>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</si>
  <si>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</si>
  <si>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</si>
  <si>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</si>
  <si>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</si>
  <si>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</si>
  <si>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</si>
  <si>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</si>
  <si>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</si>
  <si>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</si>
  <si>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</si>
  <si>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</si>
  <si>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</si>
  <si>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</si>
  <si>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</si>
  <si>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</si>
  <si>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</si>
  <si>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</si>
  <si>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</si>
  <si>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</si>
  <si>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</si>
  <si>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</si>
  <si>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</si>
  <si>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</si>
  <si>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</si>
  <si>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</si>
  <si>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</si>
  <si>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</si>
  <si>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</si>
  <si>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</si>
  <si>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</si>
  <si>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</si>
  <si>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</si>
  <si>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</si>
  <si>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</si>
  <si>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</si>
  <si>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</si>
  <si>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</si>
  <si>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</si>
  <si>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</si>
  <si>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</si>
  <si>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</si>
  <si>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</si>
  <si>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</si>
  <si>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</si>
  <si>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</si>
  <si>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</si>
  <si>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</si>
  <si>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</si>
  <si>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</si>
  <si>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</si>
  <si>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</si>
  <si>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</si>
  <si>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</si>
  <si>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</si>
  <si>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</si>
  <si>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</si>
  <si>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</si>
  <si>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</si>
  <si>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</si>
  <si>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</si>
  <si>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</si>
  <si>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</si>
  <si>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</si>
  <si>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</si>
  <si>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</si>
  <si>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</si>
  <si>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</si>
  <si>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</si>
  <si>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</si>
  <si>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</si>
  <si>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</si>
  <si>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</si>
  <si>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</si>
  <si>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</si>
  <si>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</si>
  <si>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</si>
  <si>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</si>
  <si>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</si>
  <si>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</si>
  <si>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</si>
  <si>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</si>
  <si>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</si>
  <si>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</si>
  <si>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</si>
  <si>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</si>
  <si>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</si>
  <si>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</si>
  <si>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</si>
  <si>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</si>
  <si>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</si>
  <si>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</si>
  <si>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</si>
  <si>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</si>
  <si>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</si>
  <si>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</si>
  <si>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</si>
  <si>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</si>
  <si>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</si>
  <si>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</si>
  <si>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</si>
  <si>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</si>
  <si>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</si>
  <si>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</si>
  <si>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</si>
  <si>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</si>
  <si>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</si>
  <si>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</si>
  <si>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</si>
  <si>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</si>
  <si>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</si>
  <si>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</si>
  <si>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</si>
  <si>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</si>
  <si>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</si>
  <si>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</si>
  <si>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</si>
  <si>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</si>
  <si>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</si>
  <si>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</si>
  <si>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</si>
  <si>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</si>
  <si>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</si>
  <si>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</si>
  <si>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</si>
  <si>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</si>
  <si>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</si>
  <si>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</si>
  <si>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</si>
  <si>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</si>
  <si>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</si>
  <si>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</si>
  <si>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</si>
  <si>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</si>
  <si>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</si>
  <si>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</si>
  <si>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</si>
  <si>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</si>
  <si>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</si>
  <si>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</si>
  <si>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</si>
  <si>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</si>
  <si>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</si>
  <si>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</si>
  <si>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</si>
  <si>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</si>
  <si>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</si>
  <si>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</si>
  <si>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</si>
  <si>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</si>
  <si>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</si>
  <si>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</si>
  <si>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</si>
  <si>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</si>
  <si>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</si>
  <si>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</si>
  <si>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</si>
  <si>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</si>
  <si>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</si>
  <si>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</si>
  <si>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</si>
  <si>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</si>
  <si>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</si>
  <si>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</si>
  <si>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</si>
  <si>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</si>
  <si>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</si>
  <si>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</si>
  <si>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</si>
  <si>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</si>
  <si>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</si>
  <si>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</si>
  <si>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</si>
  <si>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</si>
  <si>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</si>
  <si>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</si>
  <si>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</si>
  <si>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</si>
  <si>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</si>
  <si>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</si>
  <si>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</si>
  <si>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</si>
  <si>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</si>
  <si>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</si>
  <si>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</si>
  <si>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</si>
  <si>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</si>
  <si>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</si>
  <si>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</si>
  <si>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</si>
  <si>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</si>
  <si>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</si>
  <si>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</si>
  <si>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</si>
  <si>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</si>
  <si>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</si>
  <si>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</si>
  <si>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</si>
  <si>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</si>
  <si>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</si>
  <si>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</si>
  <si>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</si>
  <si>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</si>
  <si>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</si>
  <si>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</si>
  <si>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</si>
  <si>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</si>
  <si>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</si>
  <si>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</si>
  <si>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</si>
  <si>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</si>
  <si>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</si>
  <si>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</si>
  <si>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</si>
  <si>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</si>
  <si>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</si>
  <si>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</si>
  <si>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</si>
  <si>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</si>
  <si>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</si>
  <si>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</si>
  <si>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</si>
  <si>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</si>
  <si>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</si>
  <si>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</si>
  <si>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</si>
  <si>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</si>
  <si>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</si>
  <si>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</si>
  <si>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</si>
  <si>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</si>
  <si>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</si>
  <si>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</si>
  <si>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</si>
  <si>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</si>
  <si>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</si>
  <si>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</si>
  <si>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</si>
  <si>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</si>
  <si>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</si>
  <si>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</si>
  <si>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</si>
  <si>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</si>
  <si>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</si>
  <si>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</si>
  <si>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</si>
  <si>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</si>
  <si>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</si>
  <si>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</si>
  <si>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</si>
  <si>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</si>
  <si>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</si>
  <si>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</si>
  <si>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</si>
  <si>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</si>
  <si>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</si>
  <si>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</si>
  <si>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</si>
  <si>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</si>
  <si>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</si>
  <si>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</si>
  <si>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</si>
  <si>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</si>
  <si>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</si>
  <si>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</si>
  <si>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</si>
  <si>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</si>
  <si>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</si>
  <si>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</si>
  <si>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</si>
  <si>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</si>
  <si>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</si>
  <si>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</si>
  <si>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</si>
  <si>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</si>
  <si>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</si>
  <si>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</si>
  <si>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</si>
  <si>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</si>
  <si>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</si>
  <si>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</si>
  <si>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</si>
  <si>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</si>
  <si>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</si>
  <si>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</si>
  <si>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</si>
  <si>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</si>
  <si>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</si>
  <si>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</si>
  <si>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</si>
  <si>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</si>
  <si>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</si>
  <si>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</si>
  <si>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</si>
  <si>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</si>
  <si>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</si>
  <si>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</si>
  <si>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</si>
  <si>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</si>
  <si>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</si>
  <si>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</si>
  <si>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</si>
  <si>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</si>
  <si>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</si>
  <si>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</si>
  <si>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</si>
  <si>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</si>
  <si>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</si>
  <si>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</si>
  <si>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</si>
  <si>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</si>
  <si>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</si>
  <si>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</si>
  <si>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</si>
  <si>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</si>
  <si>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</si>
  <si>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</si>
  <si>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</si>
  <si>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</si>
  <si>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</si>
  <si>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</si>
  <si>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</si>
  <si>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</si>
  <si>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</si>
  <si>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</si>
  <si>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</si>
  <si>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</si>
  <si>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</si>
  <si>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</si>
  <si>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</si>
  <si>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</si>
  <si>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</si>
  <si>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</si>
  <si>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</si>
  <si>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</si>
  <si>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</si>
  <si>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</si>
  <si>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</si>
  <si>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</si>
  <si>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</si>
  <si>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</si>
  <si>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</si>
  <si>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</si>
  <si>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</si>
  <si>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</si>
  <si>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</si>
  <si>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</si>
  <si>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</si>
  <si>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</si>
  <si>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</si>
  <si>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</si>
  <si>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</si>
  <si>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</si>
  <si>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</si>
  <si>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</si>
  <si>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</si>
  <si>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</si>
  <si>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</si>
  <si>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</si>
  <si>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</si>
  <si>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</si>
  <si>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</si>
  <si>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</si>
  <si>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</si>
  <si>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</si>
  <si>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</si>
  <si>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</si>
  <si>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</si>
  <si>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</si>
  <si>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</si>
  <si>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</si>
  <si>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</si>
  <si>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</si>
  <si>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</si>
  <si>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</si>
  <si>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</si>
  <si>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</si>
  <si>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</si>
  <si>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</si>
  <si>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</si>
  <si>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</si>
  <si>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</si>
  <si>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</si>
  <si>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</si>
  <si>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</si>
  <si>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</si>
  <si>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</si>
  <si>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</si>
  <si>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</si>
  <si>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</si>
  <si>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</si>
  <si>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</si>
  <si>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</si>
  <si>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</si>
  <si>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</si>
  <si>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</si>
  <si>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</si>
  <si>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</si>
  <si>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</si>
  <si>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</si>
  <si>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</si>
  <si>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</si>
  <si>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</si>
  <si>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</si>
  <si>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</si>
  <si>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</si>
  <si>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</si>
  <si>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</si>
  <si>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</si>
  <si>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</si>
  <si>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</si>
  <si>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</si>
  <si>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</si>
  <si>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</si>
  <si>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</si>
  <si>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</si>
  <si>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</si>
  <si>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</si>
  <si>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</si>
  <si>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</si>
  <si>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</si>
  <si>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</si>
  <si>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</si>
  <si>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</si>
  <si>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</si>
  <si>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</si>
  <si>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</si>
  <si>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</si>
  <si>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</si>
  <si>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</si>
  <si>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</si>
  <si>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</si>
  <si>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</si>
  <si>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</si>
  <si>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</si>
  <si>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</si>
  <si>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</si>
  <si>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</si>
  <si>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</si>
  <si>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</si>
  <si>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</si>
  <si>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Previsão de MC1 as 10:30h</t>
  </si>
  <si>
    <t>Desacrga de pedro do km 719 ao 717 - e desloca pra TGR</t>
  </si>
  <si>
    <t>TGRNorte</t>
  </si>
  <si>
    <t>Troca de jacaré - AMV TGR norte</t>
  </si>
  <si>
    <t>Pronto as 08:20h - Intervalo das 08:27h as 10:27h</t>
  </si>
  <si>
    <t>Descarga km 206 ao 201</t>
  </si>
  <si>
    <t>Previisão de pronto as 9h</t>
  </si>
  <si>
    <t>Aguardando MC1</t>
  </si>
  <si>
    <t>TMI-TIN</t>
  </si>
  <si>
    <t>TMITIN</t>
  </si>
  <si>
    <t>Previsão de MC1 as 9h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</si>
  <si>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</si>
  <si>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</si>
  <si>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</si>
  <si>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</si>
  <si>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</si>
  <si>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</si>
  <si>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</si>
  <si>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MC1 as 08:04h</t>
  </si>
  <si>
    <t>Lewender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</si>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</sst>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E227" activePane="bottomRight" state="frozen"/>
      <selection pane="bottomRight" activeCell="BJ596" sqref="BJ5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 t="s">
        <v>993</v>
      </c>
      <c r="BN209" s="14" t="s">
        <v>993</v>
      </c>
      <c r="BO209" s="160" t="s">
        <v>993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1473</v>
      </c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 t="s">
        <v>1474</v>
      </c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1475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 t="s">
        <v>1338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1477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1478</v>
      </c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1479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 t="s">
        <v>1455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 t="s">
        <v>1480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 t="s">
        <v>1481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1286</v>
      </c>
      <c r="I247" s="168" t="s">
        <v>585</v>
      </c>
      <c r="J247" s="212">
        <v>74</v>
      </c>
      <c r="K247" s="212">
        <v>1</v>
      </c>
      <c r="L247" s="83">
        <v>109</v>
      </c>
      <c r="M247" s="199" t="s">
        <v>1482</v>
      </c>
      <c r="N247" s="199" t="s">
        <v>1483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1313</v>
      </c>
      <c r="W247" s="168" t="s">
        <v>1288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/>
      <c r="AS247" s="38"/>
      <c r="AT247" s="38"/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0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/>
      <c r="BI247" s="16"/>
      <c r="BJ247" s="16" t="s">
        <v>1484</v>
      </c>
      <c r="BK247" s="16"/>
      <c r="BL247" s="15"/>
      <c r="BM247" s="14"/>
      <c r="BN247" s="14"/>
      <c r="BO247" s="160"/>
      <c r="BP247" s="16"/>
      <c r="BQ247" s="12" t="str">
        <f t="shared" si="32"/>
        <v>Produção e Intervalo</v>
      </c>
      <c r="BR247" s="18">
        <f t="shared" si="33"/>
        <v>0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1485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1486</v>
      </c>
      <c r="J249" s="212">
        <v>78</v>
      </c>
      <c r="K249" s="212">
        <v>334</v>
      </c>
      <c r="L249" s="83" t="s">
        <v>11</v>
      </c>
      <c r="M249" s="199" t="s">
        <v>1487</v>
      </c>
      <c r="N249" s="199" t="s">
        <v>1487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1488</v>
      </c>
      <c r="X249" s="213" t="s">
        <v>969</v>
      </c>
      <c r="Y249" s="153" t="s">
        <v>972</v>
      </c>
      <c r="Z249" s="153"/>
      <c r="AA249" s="83" t="s">
        <v>1489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1338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>
        <v>103</v>
      </c>
      <c r="K252" s="212">
        <v>1635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PPG-PTR</v>
      </c>
      <c r="AN252" s="279" t="str">
        <f>IF(BS_CONTROLE[[#This Row],[SB]]=0, "-", BS_CONTROLE[[#This Row],[SB]])</f>
        <v>PPGPTR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1635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1490</v>
      </c>
      <c r="W254" s="168" t="s">
        <v>1491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1492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1493</v>
      </c>
      <c r="W255" s="168" t="s">
        <v>1491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 t="s">
        <v>1481</v>
      </c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1494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1491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 t="s">
        <v>1495</v>
      </c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1496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1497</v>
      </c>
      <c r="E3" s="316" t="s">
        <v>1498</v>
      </c>
      <c r="F3" s="316" t="s">
        <v>1499</v>
      </c>
      <c r="G3" s="316" t="s">
        <v>1500</v>
      </c>
      <c r="H3" s="316" t="s">
        <v>1501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1504</v>
      </c>
      <c r="W1" s="385"/>
      <c r="X1" s="385"/>
      <c r="Y1" s="103"/>
    </row>
    <row r="2" spans="1:25" s="100" customFormat="1" ht="11.25" customHeight="1">
      <c r="A2" s="104" t="s">
        <v>1505</v>
      </c>
      <c r="B2" s="104" t="s">
        <v>1506</v>
      </c>
      <c r="C2" s="104" t="s">
        <v>7</v>
      </c>
      <c r="D2" s="105" t="s">
        <v>1175</v>
      </c>
      <c r="E2" s="105" t="s">
        <v>1176</v>
      </c>
      <c r="F2" s="105" t="s">
        <v>1507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1508</v>
      </c>
      <c r="U2" s="107" t="s">
        <v>1178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POV-PRV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PPG-PTR</v>
      </c>
      <c r="L250" s="328" t="str">
        <f>IF(FN_MC!N252="","*",FN_MC!N252)</f>
        <v>PPGPTR</v>
      </c>
      <c r="M250" s="110">
        <f>IF(FN_MC!J252="","*",FN_MC!J252)</f>
        <v>103</v>
      </c>
      <c r="N250" s="291">
        <f>IF(FN_MC!K252="","*",FN_MC!K252)</f>
        <v>1635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1509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1510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1511</v>
      </c>
      <c r="C4" s="321" t="s">
        <v>1512</v>
      </c>
      <c r="D4" s="321" t="s">
        <v>1513</v>
      </c>
      <c r="E4" s="321" t="s">
        <v>1514</v>
      </c>
      <c r="F4" s="321" t="s">
        <v>364</v>
      </c>
      <c r="G4" s="321" t="s">
        <v>1515</v>
      </c>
      <c r="H4" s="187"/>
    </row>
    <row r="5" spans="1:8" ht="43.5">
      <c r="A5" s="187"/>
      <c r="B5" s="322" t="s">
        <v>1516</v>
      </c>
      <c r="C5" s="322">
        <v>309525</v>
      </c>
      <c r="D5" s="322" t="s">
        <v>1517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1518</v>
      </c>
      <c r="C6" s="322">
        <v>256875</v>
      </c>
      <c r="D6" s="322" t="s">
        <v>1519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1520</v>
      </c>
      <c r="C7" s="322">
        <v>257278</v>
      </c>
      <c r="D7" s="322" t="s">
        <v>1521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1522</v>
      </c>
      <c r="C8" s="322">
        <v>261794</v>
      </c>
      <c r="D8" s="322" t="s">
        <v>1523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1524</v>
      </c>
      <c r="C9" s="322">
        <v>257033</v>
      </c>
      <c r="D9" s="322" t="s">
        <v>1525</v>
      </c>
      <c r="E9" s="322" t="s">
        <v>240</v>
      </c>
      <c r="F9" s="322" t="s">
        <v>551</v>
      </c>
      <c r="G9" s="322" t="s">
        <v>1526</v>
      </c>
      <c r="H9" s="187"/>
    </row>
    <row r="10" spans="1:8" ht="43.5">
      <c r="A10" s="187"/>
      <c r="B10" s="322" t="s">
        <v>1527</v>
      </c>
      <c r="C10" s="322">
        <v>396578</v>
      </c>
      <c r="D10" s="322" t="s">
        <v>1528</v>
      </c>
      <c r="E10" s="322" t="s">
        <v>240</v>
      </c>
      <c r="F10" s="322" t="s">
        <v>551</v>
      </c>
      <c r="G10" s="322" t="s">
        <v>1526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1529</v>
      </c>
      <c r="C2" s="95" t="s">
        <v>1160</v>
      </c>
      <c r="D2" s="95" t="s">
        <v>1162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0" t="s">
        <v>1536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PPG-PTR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1537</v>
      </c>
      <c r="D5" s="389"/>
      <c r="E5" s="389"/>
      <c r="F5" s="389"/>
      <c r="G5" s="389"/>
      <c r="H5" s="389"/>
      <c r="I5" s="389"/>
      <c r="J5" s="390"/>
      <c r="K5" s="391" t="s">
        <v>1538</v>
      </c>
      <c r="L5" s="392"/>
      <c r="M5" s="392"/>
      <c r="N5" s="392"/>
      <c r="O5" s="393" t="s">
        <v>1539</v>
      </c>
      <c r="P5" s="394"/>
      <c r="Q5" s="395"/>
    </row>
    <row r="6" spans="1:17" s="93" customFormat="1" ht="15.75" customHeight="1">
      <c r="A6" s="87" t="s">
        <v>1507</v>
      </c>
      <c r="B6" s="94" t="s">
        <v>1506</v>
      </c>
      <c r="C6" s="95" t="s">
        <v>1175</v>
      </c>
      <c r="D6" s="96" t="s">
        <v>1176</v>
      </c>
      <c r="E6" s="95" t="s">
        <v>1540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1541</v>
      </c>
      <c r="M6" s="138" t="s">
        <v>30</v>
      </c>
      <c r="N6" s="139" t="s">
        <v>1170</v>
      </c>
      <c r="O6" s="241" t="s">
        <v>1213</v>
      </c>
      <c r="P6" s="152"/>
      <c r="Q6" s="188" t="s">
        <v>1542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MALHA CENTRAL</v>
      </c>
      <c r="D251" s="99" t="str">
        <f>IF(FN_MC!T252="","*",FN_MC!T252)</f>
        <v>POV-PRV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PPG-PTR</v>
      </c>
      <c r="H251" s="149">
        <f>IF(FN_MC!K252="","*",FN_MC!K252)</f>
        <v>1635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PPG-PTR</v>
      </c>
      <c r="M251" s="140">
        <f>IF(FN_MC!AP252="","*",FN_MC!AP252)</f>
        <v>1635</v>
      </c>
      <c r="N251" s="140" t="str">
        <f>IF(FN_MC!AM252="","*",FN_MC!AM252)</f>
        <v>PPG-PTR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2026-01-13T11:32:43Z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