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0" documentId="8_{C16AF0B1-DE6F-4D81-B6CC-DB7BBC320B89}" xr6:coauthVersionLast="47" xr6:coauthVersionMax="47" xr10:uidLastSave="{BF27C733-C28E-4BDD-A4F5-279CAFD2FBB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06" i="1" l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<sst xmlns="http://schemas.openxmlformats.org/spreadsheetml/2006/main" count="13335" uniqueCount="2004">
  <si>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</si>
  <si>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</si>
  <si>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</si>
  <si>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</si>
  <si>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</si>
  <si>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</si>
  <si>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</si>
  <si>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</si>
  <si>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</si>
  <si>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</si>
  <si>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</si>
  <si>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</si>
  <si>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</si>
  <si>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</si>
  <si>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</si>
  <si>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</si>
  <si>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</si>
  <si>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</si>
  <si>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</si>
  <si>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</si>
  <si>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</si>
  <si>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</si>
  <si>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</si>
  <si>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</si>
  <si>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</si>
  <si>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</si>
  <si>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</si>
  <si>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</si>
  <si>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</si>
  <si>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</si>
  <si>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</si>
  <si>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</si>
  <si>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</si>
  <si>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</si>
  <si>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</si>
  <si>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</si>
  <si>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</si>
  <si>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</si>
  <si>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</si>
  <si>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</si>
  <si>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</si>
  <si>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</si>
  <si>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</si>
  <si>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</si>
  <si>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</si>
  <si>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</si>
  <si>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</si>
  <si>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</si>
  <si>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</si>
  <si>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</si>
  <si>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</si>
  <si>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</si>
  <si>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</si>
  <si>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</si>
  <si>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</si>
  <si>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</si>
  <si>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</si>
  <si>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</si>
  <si>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</si>
  <si>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</si>
  <si>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</si>
  <si>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</si>
  <si>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</si>
  <si>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</si>
  <si>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</si>
  <si>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</si>
  <si>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</si>
  <si>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</si>
  <si>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</si>
  <si>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</si>
  <si>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</si>
  <si>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</si>
  <si>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</si>
  <si>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</si>
  <si>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</si>
  <si>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</si>
  <si>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</si>
  <si>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</si>
  <si>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</si>
  <si>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</si>
  <si>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</si>
  <si>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</si>
  <si>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</si>
  <si>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</si>
  <si>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</si>
  <si>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</si>
  <si>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</si>
  <si>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</si>
  <si>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</si>
  <si>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</si>
  <si>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</si>
  <si>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</si>
  <si>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</si>
  <si>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</si>
  <si>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</si>
  <si>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</si>
  <si>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</si>
  <si>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</si>
  <si>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</si>
  <si>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</si>
  <si>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</si>
  <si>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</si>
  <si>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</si>
  <si>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</si>
  <si>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</si>
  <si>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</si>
  <si>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</si>
  <si>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</si>
  <si>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</si>
  <si>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</si>
  <si>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</si>
  <si>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</si>
  <si>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</si>
  <si>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</si>
  <si>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</si>
  <si>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</si>
  <si>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</si>
  <si>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</si>
  <si>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</si>
  <si>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</si>
  <si>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</si>
  <si>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</si>
  <si>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</si>
  <si>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</si>
  <si>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</si>
  <si>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</si>
  <si>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</si>
  <si>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</si>
  <si>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</si>
  <si>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</si>
  <si>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</si>
  <si>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</si>
  <si>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</si>
  <si>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</si>
  <si>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</si>
  <si>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</si>
  <si>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</si>
  <si>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</si>
  <si>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</si>
  <si>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</si>
  <si>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</si>
  <si>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</si>
  <si>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</si>
  <si>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</si>
  <si>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</si>
  <si>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</si>
  <si>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</si>
  <si>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</si>
  <si>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</si>
  <si>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</si>
  <si>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</si>
  <si>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</si>
  <si>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</si>
  <si>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</si>
  <si>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</si>
  <si>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</si>
  <si>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</si>
  <si>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</si>
  <si>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</si>
  <si>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</si>
  <si>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</si>
  <si>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</si>
  <si>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</si>
  <si>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</si>
  <si>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</si>
  <si>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</si>
  <si>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</si>
  <si>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</si>
  <si>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</si>
  <si>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</si>
  <si>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</si>
  <si>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</si>
  <si>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</si>
  <si>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</si>
  <si>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</si>
  <si>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</si>
  <si>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</si>
  <si>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</si>
  <si>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</si>
  <si>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</si>
  <si>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</si>
  <si>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</si>
  <si>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</si>
  <si>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</si>
  <si>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</si>
  <si>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</si>
  <si>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</si>
  <si>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</si>
  <si>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</si>
  <si>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</si>
  <si>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</si>
  <si>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</si>
  <si>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</si>
  <si>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</si>
  <si>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</si>
  <si>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</si>
  <si>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</si>
  <si>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</si>
  <si>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</si>
  <si>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</si>
  <si>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</si>
  <si>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</si>
  <si>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</si>
  <si>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</si>
  <si>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</si>
  <si>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</si>
  <si>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</si>
  <si>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</si>
  <si>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</si>
  <si>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</si>
  <si>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</si>
  <si>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</si>
  <si>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</si>
  <si>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</si>
  <si>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</si>
  <si>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</si>
  <si>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</si>
  <si>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</si>
  <si>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</si>
  <si>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</si>
  <si>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</si>
  <si>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</si>
  <si>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</si>
  <si>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</si>
  <si>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</si>
  <si>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</si>
  <si>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</si>
  <si>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</si>
  <si>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</si>
  <si>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</si>
  <si>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</si>
  <si>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</si>
  <si>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</si>
  <si>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</si>
  <si>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</si>
  <si>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</si>
  <si>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</si>
  <si>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</si>
  <si>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</si>
  <si>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</si>
  <si>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</si>
  <si>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</si>
  <si>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</si>
  <si>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</si>
  <si>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</si>
  <si>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</si>
  <si>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</si>
  <si>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</si>
  <si>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</si>
  <si>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</si>
  <si>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</si>
  <si>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</si>
  <si>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</si>
  <si>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</si>
  <si>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</si>
  <si>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</si>
  <si>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</si>
  <si>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</si>
  <si>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</si>
  <si>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</si>
  <si>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</si>
  <si>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</si>
  <si>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</si>
  <si>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</si>
  <si>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</si>
  <si>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</si>
  <si>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</si>
  <si>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</si>
  <si>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</si>
  <si>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</si>
  <si>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</si>
  <si>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</si>
  <si>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</si>
  <si>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</si>
  <si>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</si>
  <si>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</si>
  <si>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</si>
  <si>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</si>
  <si>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</si>
  <si>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</si>
  <si>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</si>
  <si>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</si>
  <si>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</si>
  <si>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</si>
  <si>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</si>
  <si>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</si>
  <si>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</si>
  <si>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</si>
  <si>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</si>
  <si>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</si>
  <si>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</si>
  <si>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</si>
  <si>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</si>
  <si>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</si>
  <si>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</si>
  <si>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</si>
  <si>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</si>
  <si>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</si>
  <si>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</si>
  <si>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</si>
  <si>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</si>
  <si>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</si>
  <si>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</si>
  <si>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</si>
  <si>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</si>
  <si>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</si>
  <si>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</si>
  <si>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</si>
  <si>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</si>
  <si>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</si>
  <si>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</si>
  <si>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</si>
  <si>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</si>
  <si>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</si>
  <si>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</si>
  <si>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</si>
  <si>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</si>
  <si>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</si>
  <si>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</si>
  <si>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</si>
  <si>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</si>
  <si>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</si>
  <si>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</si>
  <si>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</si>
  <si>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</si>
  <si>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</si>
  <si>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</si>
  <si>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</si>
  <si>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</si>
  <si>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</si>
  <si>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</si>
  <si>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</si>
  <si>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</si>
  <si>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</si>
  <si>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</si>
  <si>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</si>
  <si>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</si>
  <si>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</si>
  <si>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</si>
  <si>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</si>
  <si>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</si>
  <si>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</si>
  <si>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</si>
  <si>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</si>
  <si>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</si>
  <si>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</si>
  <si>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</si>
  <si>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</si>
  <si>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</si>
  <si>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</si>
  <si>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</si>
  <si>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</si>
  <si>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</si>
  <si>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</si>
  <si>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</si>
  <si>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</si>
  <si>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</si>
  <si>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</si>
  <si>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</si>
  <si>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</si>
  <si>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</si>
  <si>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</si>
  <si>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</si>
  <si>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</si>
  <si>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</si>
  <si>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</si>
  <si>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</si>
  <si>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</si>
  <si>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</si>
  <si>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</si>
  <si>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</si>
  <si>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</si>
  <si>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</si>
  <si>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</si>
  <si>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</si>
  <si>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</si>
  <si>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</si>
  <si>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</si>
  <si>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</si>
  <si>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</si>
  <si>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</si>
  <si>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</si>
  <si>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</si>
  <si>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</si>
  <si>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</si>
  <si>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</si>
  <si>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</si>
  <si>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</si>
  <si>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</si>
  <si>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</si>
  <si>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</si>
  <si>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</si>
  <si>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</si>
  <si>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</si>
  <si>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</si>
  <si>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</si>
  <si>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</si>
  <si>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</si>
  <si>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</si>
  <si>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</si>
  <si>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</si>
  <si>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</si>
  <si>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</si>
  <si>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</si>
  <si>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</si>
  <si>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</si>
  <si>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</si>
  <si>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</si>
  <si>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</si>
  <si>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</si>
  <si>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</si>
  <si>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</si>
  <si>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</si>
  <si>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</si>
  <si>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</si>
  <si>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</si>
  <si>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</si>
  <si>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</si>
  <si>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</si>
  <si>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</si>
  <si>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</si>
  <si>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</si>
  <si>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</si>
  <si>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</si>
  <si>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</si>
  <si>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</si>
  <si>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</si>
  <si>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</si>
  <si>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</si>
  <si>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</si>
  <si>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</si>
  <si>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</si>
  <si>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</si>
  <si>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</si>
  <si>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</si>
  <si>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</si>
  <si>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</si>
  <si>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</si>
  <si>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</si>
  <si>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</si>
  <si>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</si>
  <si>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</si>
  <si>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</si>
  <si>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</si>
  <si>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</si>
  <si>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</si>
  <si>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</si>
  <si>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</si>
  <si>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</si>
  <si>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</si>
  <si>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</si>
  <si>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</si>
  <si>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</si>
  <si>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</si>
  <si>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</si>
  <si>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</si>
  <si>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</si>
  <si>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</si>
  <si>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</si>
  <si>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</si>
  <si>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</si>
  <si>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</si>
  <si>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</si>
  <si>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</si>
  <si>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</si>
  <si>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</si>
  <si>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</si>
  <si>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</si>
  <si>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</si>
  <si>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</si>
  <si>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</si>
  <si>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</si>
  <si>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</si>
  <si>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</si>
  <si>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</si>
  <si>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</si>
  <si>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</si>
  <si>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</si>
  <si>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</si>
  <si>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</si>
  <si>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</si>
  <si>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</si>
  <si>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</si>
  <si>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</si>
  <si>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</si>
  <si>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</si>
  <si>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</si>
  <si>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</si>
  <si>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</si>
  <si>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</si>
  <si>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</si>
  <si>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</si>
  <si>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</si>
  <si>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</si>
  <si>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</si>
  <si>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</si>
  <si>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</si>
  <si>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</si>
  <si>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</si>
  <si>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</si>
  <si>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</si>
  <si>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</si>
  <si>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</si>
  <si>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</si>
  <si>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</si>
  <si>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</si>
  <si>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</si>
  <si>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</si>
  <si>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</si>
  <si>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</si>
  <si>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</si>
  <si>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</si>
  <si>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</si>
  <si>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</si>
  <si>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</si>
  <si>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</si>
  <si>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</si>
  <si>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</si>
  <si>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</si>
  <si>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</si>
  <si>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</si>
  <si>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</si>
  <si>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</si>
  <si>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</si>
  <si>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</si>
  <si>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</si>
  <si>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</si>
  <si>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</si>
  <si>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</si>
  <si>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</si>
  <si>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</si>
  <si>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</si>
  <si>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</si>
  <si>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</si>
  <si>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</si>
  <si>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</si>
  <si>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</si>
  <si>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</si>
  <si>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</si>
  <si>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</si>
  <si>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</si>
  <si>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</si>
  <si>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</si>
  <si>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</si>
  <si>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</si>
  <si>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</si>
  <si>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</si>
  <si>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</si>
  <si>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</si>
  <si>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</si>
  <si>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</si>
  <si>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</si>
  <si>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</si>
  <si>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</si>
  <si>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</si>
  <si>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</si>
  <si>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</si>
  <si>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</si>
  <si>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</si>
  <si>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</si>
  <si>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</si>
  <si>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</si>
  <si>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</si>
  <si>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</si>
  <si>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</si>
  <si>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</si>
  <si>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</si>
  <si>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</si>
  <si>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</si>
  <si>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</si>
  <si>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</si>
  <si>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</si>
  <si>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</si>
  <si>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</si>
  <si>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</si>
  <si>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</si>
  <si>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</si>
  <si>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</si>
  <si>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</si>
  <si>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</si>
  <si>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</si>
  <si>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</si>
  <si>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</si>
  <si>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</si>
  <si>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</si>
  <si>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</si>
  <si>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</si>
  <si>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</si>
  <si>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</si>
  <si>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</si>
  <si>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</si>
  <si>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</si>
  <si>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</si>
  <si>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</si>
  <si>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</si>
  <si>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</si>
  <si>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</si>
  <si>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</si>
  <si>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</si>
  <si>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</si>
  <si>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</si>
  <si>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</si>
  <si>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</si>
  <si>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</si>
  <si>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</si>
  <si>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</si>
  <si>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</si>
  <si>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</si>
  <si>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</si>
  <si>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</si>
  <si>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</si>
  <si>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</si>
  <si>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</si>
  <si>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</si>
  <si>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</si>
  <si>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</si>
  <si>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</si>
  <si>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</si>
  <si>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</si>
  <si>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</si>
  <si>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</si>
  <si>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</si>
  <si>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</si>
  <si>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</si>
  <si>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</si>
  <si>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</si>
  <si>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</si>
  <si>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</si>
  <si>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</si>
  <si>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</si>
  <si>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</si>
  <si>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</si>
  <si>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</si>
  <si>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</si>
  <si>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</si>
  <si>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</si>
  <si>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</si>
  <si>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</si>
  <si>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</si>
  <si>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</si>
  <si>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</si>
  <si>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</si>
  <si>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</si>
  <si>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</si>
  <si>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</si>
  <si>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</si>
  <si>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</si>
  <si>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</si>
  <si>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</si>
  <si>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</si>
  <si>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</si>
  <si>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</si>
  <si>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</si>
  <si>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</si>
  <si>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</si>
  <si>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</si>
  <si>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</si>
  <si>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</si>
  <si>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</si>
  <si>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</si>
  <si>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</si>
  <si>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</si>
  <si>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</si>
  <si>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</si>
  <si>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</si>
  <si>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</si>
  <si>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</si>
  <si>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</si>
  <si>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</si>
  <si>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</si>
  <si>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</si>
  <si>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</si>
  <si>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</si>
  <si>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</si>
  <si>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</si>
  <si>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</si>
  <si>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</si>
  <si>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</si>
  <si>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</si>
  <si>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</si>
  <si>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</si>
  <si>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</si>
  <si>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</si>
  <si>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</si>
  <si>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</si>
  <si>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</si>
  <si>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</si>
  <si>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</si>
  <si>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</si>
  <si>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</si>
  <si>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</si>
  <si>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</si>
  <si>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</si>
  <si>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</si>
  <si>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</si>
  <si>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</si>
  <si>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</si>
  <si>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</si>
  <si>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</si>
  <si>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</si>
  <si>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</si>
  <si>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</si>
  <si>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</si>
  <si>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</si>
  <si>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</si>
  <si>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</si>
  <si>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</si>
  <si>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</si>
  <si>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</si>
  <si>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</si>
  <si>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</si>
  <si>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</si>
  <si>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</si>
  <si>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</si>
  <si>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</si>
  <si>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</si>
  <si>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</si>
  <si>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</si>
  <si>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</si>
  <si>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</si>
  <si>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</si>
  <si>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</si>
  <si>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</si>
  <si>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</si>
  <si>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</si>
  <si>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</si>
  <si>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</si>
  <si>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</si>
  <si>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</si>
  <si>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</si>
  <si>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</si>
  <si>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</si>
  <si>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</si>
  <si>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</si>
  <si>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</si>
  <si>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</si>
  <si>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</si>
  <si>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</si>
  <si>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</si>
  <si>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</si>
  <si>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</si>
  <si>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</si>
  <si>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</si>
  <si>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</si>
  <si>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</si>
  <si>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</si>
  <si>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</si>
  <si>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</si>
  <si>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</si>
  <si>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</si>
  <si>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</si>
  <si>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</si>
  <si>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</si>
  <si>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</si>
  <si>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</si>
  <si>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</si>
  <si>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</si>
  <si>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</si>
  <si>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</si>
  <si>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</si>
  <si>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</si>
  <si>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</si>
  <si>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</si>
  <si>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</si>
  <si>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</si>
  <si>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</si>
  <si>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</si>
  <si>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</si>
  <si>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</si>
  <si>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</si>
  <si>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</si>
  <si>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</si>
  <si>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</si>
  <si>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</si>
  <si>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</si>
  <si>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</si>
  <si>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</si>
  <si>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</si>
  <si>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</si>
  <si>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</si>
  <si>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</si>
  <si>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</si>
  <si>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</si>
  <si>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</si>
  <si>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</si>
  <si>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</si>
  <si>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</si>
  <si>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</si>
  <si>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</si>
  <si>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</si>
  <si>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</si>
  <si>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</si>
  <si>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</si>
  <si>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</si>
  <si>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</si>
  <si>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</si>
  <si>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</si>
  <si>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</si>
  <si>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</si>
  <si>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</si>
  <si>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</si>
  <si>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</si>
  <si>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</si>
  <si>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</si>
  <si>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</si>
  <si>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</si>
  <si>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</si>
  <si>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</si>
  <si>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</si>
  <si>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</si>
  <si>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</si>
  <si>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</si>
  <si>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</si>
  <si>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</si>
  <si>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</si>
  <si>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</si>
  <si>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</si>
  <si>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</si>
  <si>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</si>
  <si>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</si>
  <si>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</si>
  <si>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</si>
  <si>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</si>
  <si>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</si>
  <si>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</si>
  <si>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</si>
  <si>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</si>
  <si>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</si>
  <si>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</si>
  <si>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</si>
  <si>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</si>
  <si>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</si>
  <si>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</si>
  <si>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</si>
  <si>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</si>
  <si>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</si>
  <si>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</si>
  <si>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</si>
  <si>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</si>
  <si>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</si>
  <si>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</si>
  <si>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</si>
  <si>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</si>
  <si>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</si>
  <si>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</si>
  <si>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</si>
  <si>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</si>
  <si>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</si>
  <si>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</si>
  <si>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</si>
  <si>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</si>
  <si>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</si>
  <si>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</si>
  <si>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</si>
  <si>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</si>
  <si>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</si>
  <si>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</si>
  <si>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</si>
  <si>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</si>
  <si>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</si>
  <si>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</si>
  <si>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</si>
  <si>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</si>
  <si>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</si>
  <si>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</si>
  <si>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</si>
  <si>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</si>
  <si>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</si>
  <si>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</si>
  <si>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</si>
  <si>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</si>
  <si>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</si>
  <si>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</si>
  <si>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</si>
  <si>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</si>
  <si>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</si>
  <si>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</si>
  <si>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</si>
  <si>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</si>
  <si>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</si>
  <si>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</si>
  <si>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</si>
  <si>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</si>
  <si>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</si>
  <si>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</si>
  <si>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</si>
  <si>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</si>
  <si>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</si>
  <si>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</si>
  <si>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</si>
  <si>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</si>
  <si>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</si>
  <si>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</si>
  <si>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</si>
  <si>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</si>
  <si>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</si>
  <si>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</si>
  <si>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</si>
  <si>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</si>
  <si>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</si>
  <si>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</si>
  <si>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</si>
  <si>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</si>
  <si>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</si>
  <si>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</si>
  <si>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</si>
  <si>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</si>
  <si>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</si>
  <si>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</si>
  <si>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</si>
  <si>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</si>
  <si>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</si>
  <si>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</si>
  <si>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</si>
  <si>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</si>
  <si>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</si>
  <si>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</si>
  <si>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</si>
  <si>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</si>
  <si>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</si>
  <si>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</si>
  <si>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</si>
  <si>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</si>
  <si>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</si>
  <si>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</si>
  <si>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</si>
  <si>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</si>
  <si>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</si>
  <si>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</si>
  <si>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</si>
  <si>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</si>
  <si>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</si>
  <si>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</si>
  <si>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</si>
  <si>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</si>
  <si>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</si>
  <si>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</si>
  <si>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</si>
  <si>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</si>
  <si>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</si>
  <si>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</si>
  <si>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</si>
  <si>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</si>
  <si>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</si>
  <si>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</si>
  <si>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</si>
  <si>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</si>
  <si>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</si>
  <si>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</si>
  <si>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</si>
  <si>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</si>
  <si>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</si>
  <si>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</si>
  <si>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</si>
  <si>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</si>
  <si>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</si>
  <si>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</si>
  <si>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</si>
  <si>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</si>
  <si>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</si>
  <si>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</si>
  <si>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</si>
  <si>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</si>
  <si>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</si>
  <si>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</si>
  <si>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</si>
  <si>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</si>
  <si>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</si>
  <si>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</si>
  <si>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</si>
  <si>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</si>
  <si>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</si>
  <si>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</si>
  <si>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</si>
  <si>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</si>
  <si>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</si>
  <si>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</si>
  <si>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</si>
  <si>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</si>
  <si>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</si>
  <si>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</si>
  <si>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</si>
  <si>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</si>
  <si>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</si>
  <si>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</si>
  <si>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</si>
  <si>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</si>
  <si>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</si>
  <si>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</si>
  <si>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</si>
  <si>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</si>
  <si>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</si>
  <si>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</si>
  <si>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</si>
  <si>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</si>
  <si>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</si>
  <si>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</si>
  <si>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</si>
  <si>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</si>
  <si>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</si>
  <si>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</si>
  <si>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</si>
  <si>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</si>
  <si>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</si>
  <si>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</si>
  <si>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</si>
  <si>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</si>
  <si>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</si>
  <si>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</si>
  <si>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</si>
  <si>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</si>
  <si>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</si>
  <si>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</si>
  <si>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</si>
  <si>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</si>
  <si>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</si>
  <si>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</si>
  <si>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</si>
  <si>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</si>
  <si>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</si>
  <si>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</si>
  <si>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</si>
  <si>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</si>
  <si>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</si>
  <si>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</si>
  <si>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</si>
  <si>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</si>
  <si>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</si>
  <si>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</si>
  <si>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</si>
  <si>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</si>
  <si>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</si>
  <si>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</si>
  <si>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</si>
  <si>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</si>
  <si>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</si>
  <si>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</si>
  <si>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</si>
  <si>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</si>
  <si>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</si>
  <si>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</si>
  <si>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</si>
  <si>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</si>
  <si>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</si>
  <si>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</si>
  <si>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</si>
  <si>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</si>
  <si>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</si>
  <si>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</si>
  <si>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</si>
  <si>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</si>
  <si>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</si>
  <si>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</si>
  <si>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</si>
  <si>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</si>
  <si>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</si>
  <si>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</si>
  <si>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</si>
  <si>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</si>
  <si>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</si>
  <si>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</si>
  <si>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</si>
  <si>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</si>
  <si>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</si>
  <si>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</si>
  <si>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</si>
  <si>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</si>
  <si>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</si>
  <si>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</si>
  <si>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</si>
  <si>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</si>
  <si>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</si>
  <si>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</si>
  <si>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</si>
  <si>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</si>
  <si>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</si>
  <si>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</si>
  <si>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</si>
  <si>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</si>
  <si>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</si>
  <si>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</si>
  <si>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</si>
  <si>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</si>
  <si>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</si>
  <si>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</si>
  <si>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</si>
  <si>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</si>
  <si>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</si>
  <si>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</si>
  <si>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</si>
  <si>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</si>
  <si>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</si>
  <si>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</si>
  <si>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</si>
  <si>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</si>
  <si>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</si>
  <si>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</si>
  <si>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</si>
  <si>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</si>
  <si>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</si>
  <si>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</si>
  <si>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</si>
  <si>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</si>
  <si>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</si>
  <si>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</si>
  <si>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</si>
  <si>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</si>
  <si>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</si>
  <si>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</si>
  <si>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</si>
  <si>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</si>
  <si>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</si>
  <si>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</si>
  <si>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</si>
  <si>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</si>
  <si>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</si>
  <si>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</si>
  <si>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</si>
  <si>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</si>
  <si>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</si>
  <si>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</si>
  <si>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</si>
  <si>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</si>
  <si>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</si>
  <si>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</si>
  <si>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</si>
  <si>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</si>
  <si>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</si>
  <si>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</si>
  <si>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</si>
  <si>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</si>
  <si>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</si>
  <si>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</si>
  <si>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</si>
  <si>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</si>
  <si>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</si>
  <si>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</si>
  <si>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</si>
  <si>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</si>
  <si>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</si>
  <si>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</si>
  <si>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</si>
  <si>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</si>
  <si>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</si>
  <si>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</si>
  <si>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</si>
  <si>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</si>
  <si>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</si>
  <si>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</si>
  <si>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</si>
  <si>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</si>
  <si>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</si>
  <si>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</si>
  <si>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</si>
  <si>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</si>
  <si>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</si>
  <si>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</si>
  <si>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</si>
  <si>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</si>
  <si>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</si>
  <si>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</si>
  <si>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</si>
  <si>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</si>
  <si>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</si>
  <si>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</si>
  <si>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</si>
  <si>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</si>
  <si>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</si>
  <si>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</si>
  <si>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</si>
  <si>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</si>
  <si>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</si>
  <si>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</si>
  <si>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</si>
  <si>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</si>
  <si>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</si>
  <si>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</si>
  <si>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</si>
  <si>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</si>
  <si>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</si>
  <si>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</si>
  <si>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</si>
  <si>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</si>
  <si>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</si>
  <si>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</si>
  <si>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</si>
  <si>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</si>
  <si>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</si>
  <si>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</si>
  <si>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</si>
  <si>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</si>
  <si>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</si>
  <si>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</si>
  <si>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</si>
  <si>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</si>
  <si>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</si>
  <si>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</si>
  <si>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</si>
  <si>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</si>
  <si>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</si>
  <si>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</si>
  <si>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</si>
  <si>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</si>
  <si>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</si>
  <si>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</si>
  <si>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</si>
  <si>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</si>
  <si>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</si>
  <si>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</si>
  <si>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</si>
  <si>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</si>
  <si>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</si>
  <si>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</si>
  <si>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</si>
  <si>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</si>
  <si>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</si>
  <si>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</si>
  <si>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</si>
  <si>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</si>
  <si>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</si>
  <si>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</si>
  <si>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</si>
  <si>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</si>
  <si>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</si>
  <si>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</si>
  <si>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</si>
  <si>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</si>
  <si>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</si>
  <si>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</si>
  <si>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</si>
  <si>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</si>
  <si>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</si>
  <si>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</si>
  <si>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</si>
  <si>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</si>
  <si>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</si>
  <si>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</si>
  <si>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</si>
  <si>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</si>
  <si>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</si>
  <si>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</si>
  <si>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</si>
  <si>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</si>
  <si>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</si>
  <si>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</si>
  <si>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</si>
  <si>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</si>
  <si>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</si>
  <si>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</si>
  <si>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</si>
  <si>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</si>
  <si>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</si>
  <si>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</si>
  <si>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</si>
  <si>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</si>
  <si>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</si>
  <si>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</si>
  <si>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</si>
  <si>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</si>
  <si>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</si>
  <si>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</si>
  <si>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</si>
  <si>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</si>
  <si>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</si>
  <si>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</si>
  <si>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</si>
  <si>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</si>
  <si>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</si>
  <si>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</si>
  <si>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</si>
  <si>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</si>
  <si>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</si>
  <si>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</si>
  <si>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</si>
  <si>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</si>
  <si>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</si>
  <si>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</si>
  <si>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</si>
  <si>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</si>
  <si>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</si>
  <si>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</si>
  <si>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</si>
  <si>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</si>
  <si>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</si>
  <si>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</si>
  <si>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</si>
  <si>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</si>
  <si>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</si>
  <si>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</si>
  <si>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</si>
  <si>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</si>
  <si>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</si>
  <si>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</si>
  <si>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</si>
  <si>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</si>
  <si>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</si>
  <si>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</si>
  <si>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</si>
  <si>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</si>
  <si>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</si>
  <si>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</si>
  <si>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</si>
  <si>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</si>
  <si>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</si>
  <si>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</si>
  <si>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</si>
  <si>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</si>
  <si>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</si>
  <si>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</si>
  <si>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</si>
  <si>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</si>
  <si>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</si>
  <si>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</si>
  <si>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</si>
  <si>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</si>
  <si>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</si>
  <si>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</si>
  <si>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</si>
  <si>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</si>
  <si>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</si>
  <si>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</si>
  <si>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</si>
  <si>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</si>
  <si>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</si>
  <si>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</si>
  <si>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</si>
  <si>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</si>
  <si>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</si>
  <si>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</si>
  <si>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</si>
  <si>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</si>
  <si>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</si>
  <si>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</si>
  <si>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</si>
  <si>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</si>
  <si>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</si>
  <si>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</si>
  <si>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</si>
  <si>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</si>
  <si>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</si>
  <si>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</si>
  <si>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</si>
  <si>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</si>
  <si>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</si>
  <si>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</si>
  <si>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</si>
  <si>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</si>
  <si>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</si>
  <si>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</si>
  <si>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</si>
  <si>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</si>
  <si>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</si>
  <si>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</si>
  <si>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</si>
  <si>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</si>
  <si>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</si>
  <si>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</si>
  <si>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</si>
  <si>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</si>
  <si>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</si>
  <si>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</si>
  <si>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</si>
  <si>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</si>
  <si>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</si>
  <si>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</si>
  <si>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</si>
  <si>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</si>
  <si>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</si>
  <si>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</si>
  <si>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</si>
  <si>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</si>
  <si>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</si>
  <si>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</si>
  <si>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</si>
  <si>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</si>
  <si>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</si>
  <si>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</si>
  <si>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</si>
  <si>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</si>
  <si>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</si>
  <si>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</si>
  <si>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</si>
  <si>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</si>
  <si>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</si>
  <si>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</si>
  <si>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</si>
  <si>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</si>
  <si>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</si>
  <si>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</si>
  <si>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</si>
  <si>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</si>
  <si>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</si>
  <si>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</si>
  <si>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</si>
  <si>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</si>
  <si>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</si>
  <si>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</si>
  <si>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</si>
  <si>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</si>
  <si>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</si>
  <si>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</si>
  <si>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</si>
  <si>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</si>
  <si>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</si>
  <si>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</si>
  <si>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</si>
  <si>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</si>
  <si>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</si>
  <si>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</si>
  <si>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</si>
  <si>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</si>
  <si>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</si>
  <si>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</si>
  <si>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</si>
  <si>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</si>
  <si>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</si>
  <si>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</si>
  <si>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</si>
  <si>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</si>
  <si>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</si>
  <si>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</si>
  <si>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</si>
  <si>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</si>
  <si>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</si>
  <si>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</si>
  <si>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</si>
  <si>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</si>
  <si>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</si>
  <si>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</si>
  <si>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</si>
  <si>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</si>
  <si>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</si>
  <si>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</si>
  <si>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</si>
  <si>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</si>
  <si>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</si>
  <si>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</si>
  <si>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</si>
  <si>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</si>
  <si>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</si>
  <si>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</si>
  <si>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</si>
  <si>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</si>
  <si>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</si>
  <si>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</si>
  <si>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</si>
  <si>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</si>
  <si>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</si>
  <si>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</si>
  <si>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</si>
  <si>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</si>
  <si>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</si>
  <si>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</si>
  <si>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</si>
  <si>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</si>
  <si>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</si>
  <si>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</si>
  <si>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</si>
  <si>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</si>
  <si>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</si>
  <si>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</si>
  <si>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</si>
  <si>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</si>
  <si>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</si>
  <si>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</si>
  <si>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</si>
  <si>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</si>
  <si>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</si>
  <si>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</si>
  <si>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</si>
  <si>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</si>
  <si>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</si>
  <si>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</si>
  <si>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</si>
  <si>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</si>
  <si>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</si>
  <si>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</si>
  <si>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</si>
  <si>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</si>
  <si>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</si>
  <si>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</si>
  <si>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</si>
  <si>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</si>
  <si>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</si>
  <si>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</si>
  <si>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</si>
  <si>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</si>
  <si>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</si>
  <si>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</si>
  <si>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</si>
  <si>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</si>
  <si>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</si>
  <si>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</si>
  <si>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</si>
  <si>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</si>
  <si>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</si>
  <si>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</si>
  <si>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</si>
  <si>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</si>
  <si>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</si>
  <si>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</si>
  <si>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</si>
  <si>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</si>
  <si>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</si>
  <si>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</si>
  <si>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</si>
  <si>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</si>
  <si>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</si>
  <si>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</si>
  <si>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</si>
  <si>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</si>
  <si>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</si>
  <si>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</si>
  <si>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</si>
  <si>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</si>
  <si>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</si>
  <si>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</si>
  <si>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</si>
  <si>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</si>
  <si>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</si>
  <si>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</si>
  <si>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</si>
  <si>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</si>
  <si>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</si>
  <si>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</si>
  <si>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</si>
  <si>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</si>
  <si>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</si>
  <si>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</si>
  <si>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</si>
  <si>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</si>
  <si>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</si>
  <si>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</si>
  <si>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</si>
  <si>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</si>
  <si>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</si>
  <si>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</si>
  <si>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</si>
  <si>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</si>
  <si>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</si>
  <si>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</si>
  <si>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</si>
  <si>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</si>
  <si>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</si>
  <si>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</si>
  <si>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</si>
  <si>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</si>
  <si>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</si>
  <si>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</si>
  <si>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</si>
  <si>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</si>
  <si>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</si>
  <si>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</si>
  <si>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</si>
  <si>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</si>
  <si>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</si>
  <si>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</si>
  <si>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</si>
  <si>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</si>
  <si>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</si>
  <si>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</si>
  <si>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</si>
  <si>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</si>
  <si>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</si>
  <si>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</si>
  <si>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</si>
  <si>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</si>
  <si>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</si>
  <si>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</si>
  <si>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</si>
  <si>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</si>
  <si>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</si>
  <si>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</si>
  <si>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</si>
  <si>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</si>
  <si>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</si>
  <si>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</si>
  <si>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</si>
  <si>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</si>
  <si>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</si>
  <si>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</si>
  <si>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</si>
  <si>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</si>
  <si>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</si>
  <si>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</si>
  <si>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</si>
  <si>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</si>
  <si>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</si>
  <si>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</si>
  <si>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</si>
  <si>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</si>
  <si>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</si>
  <si>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</si>
  <si>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</si>
  <si>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</si>
  <si>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</si>
  <si>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</si>
  <si>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</si>
  <si>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</si>
  <si>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</si>
  <si>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</si>
  <si>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</si>
  <si>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</si>
  <si>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</si>
  <si>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</si>
  <si>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</si>
  <si>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</si>
  <si>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</si>
  <si>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</si>
  <si>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</si>
  <si>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</si>
  <si>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</si>
  <si>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</si>
  <si>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</si>
  <si>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</si>
  <si>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</si>
  <si>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</si>
  <si>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</si>
  <si>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</si>
  <si>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</si>
  <si>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</si>
  <si>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</si>
  <si>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</si>
  <si>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</si>
  <si>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</si>
  <si>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</si>
  <si>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</si>
  <si>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</si>
  <si>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</si>
  <si>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</si>
  <si>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</si>
  <si>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</si>
  <si>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</si>
  <si>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</si>
  <si>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</si>
  <si>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</si>
  <si>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</si>
  <si>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</si>
  <si>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</si>
  <si>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</si>
  <si>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</si>
  <si>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</si>
  <si>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</si>
  <si>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</si>
  <si>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</si>
  <si>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</si>
  <si>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</si>
  <si>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</si>
  <si>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</si>
  <si>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</si>
  <si>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</si>
  <si>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</si>
  <si>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</si>
  <si>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</si>
  <si>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</si>
  <si>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</si>
  <si>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</si>
  <si>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</si>
  <si>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</si>
  <si>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</si>
  <si>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</si>
  <si>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</si>
  <si>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</si>
  <si>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</si>
  <si>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</si>
  <si>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</si>
  <si>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</si>
  <si>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</si>
  <si>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</si>
  <si>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</si>
  <si>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</si>
  <si>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</si>
  <si>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</si>
  <si>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</si>
  <si>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</si>
  <si>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</si>
  <si>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</si>
  <si>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</si>
  <si>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</si>
  <si>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</si>
  <si>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</si>
  <si>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</si>
  <si>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</si>
  <si>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</si>
  <si>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</si>
  <si>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</si>
  <si>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</si>
  <si>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</si>
  <si>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</si>
  <si>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</si>
  <si>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</si>
  <si>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</si>
  <si>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</si>
  <si>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</si>
  <si>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</si>
  <si>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</si>
  <si>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</si>
  <si>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</si>
  <si>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</si>
  <si>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</si>
  <si>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</si>
  <si>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</si>
  <si>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</si>
  <si>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</si>
  <si>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</si>
  <si>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</si>
  <si>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</si>
  <si>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</si>
  <si>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</si>
  <si>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</si>
  <si>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</si>
  <si>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</si>
  <si>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</si>
  <si>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</si>
  <si>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</si>
  <si>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</si>
  <si>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</si>
  <si>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</si>
  <si>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</si>
  <si>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</si>
  <si>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</si>
  <si>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</si>
  <si>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</si>
  <si>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</si>
  <si>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</si>
  <si>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</si>
  <si>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</si>
  <si>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</si>
  <si>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</si>
  <si>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</si>
  <si>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</si>
  <si>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</si>
  <si>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</si>
  <si>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</si>
  <si>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</si>
  <si>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</si>
  <si>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</si>
  <si>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</si>
  <si>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</si>
  <si>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</si>
  <si>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</si>
  <si>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</si>
  <si>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</si>
  <si>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</si>
  <si>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</si>
  <si>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</si>
  <si>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</si>
  <si>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</si>
  <si>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</si>
  <si>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</si>
  <si>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</si>
  <si>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</si>
  <si>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</si>
  <si>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</si>
  <si>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</si>
  <si>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</si>
  <si>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</si>
  <si>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</si>
  <si>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</si>
  <si>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</si>
  <si>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</si>
  <si>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</si>
  <si>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</si>
  <si>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</si>
  <si>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</si>
  <si>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</si>
  <si>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</si>
  <si>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</si>
  <si>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</si>
  <si>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</si>
  <si>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</si>
  <si>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</si>
  <si>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</si>
  <si>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</si>
  <si>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</si>
  <si>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</si>
  <si>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</si>
  <si>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</si>
  <si>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</si>
  <si>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</si>
  <si>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</si>
  <si>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</si>
  <si>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</si>
  <si>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</si>
  <si>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</si>
  <si>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</si>
  <si>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</si>
  <si>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</si>
  <si>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</si>
  <si>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</si>
  <si>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</si>
  <si>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</si>
  <si>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</si>
  <si>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</si>
  <si>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</si>
  <si>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</si>
  <si>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</si>
  <si>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</si>
  <si>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</si>
  <si>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</si>
  <si>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</si>
  <si>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</si>
  <si>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</si>
  <si>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</si>
  <si>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</si>
  <si>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</si>
  <si>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</si>
  <si>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</si>
  <si>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</si>
  <si>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</si>
  <si>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</si>
  <si>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</si>
  <si>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</si>
  <si>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</si>
  <si>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</si>
  <si>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</si>
  <si>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</si>
  <si>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</si>
  <si>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</si>
  <si>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</si>
  <si>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</si>
  <si>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</si>
  <si>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</si>
  <si>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</si>
  <si>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</si>
  <si>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</si>
  <si>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</si>
  <si>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</si>
  <si>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</si>
  <si>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</si>
  <si>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</si>
  <si>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</si>
  <si>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</si>
  <si>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</si>
  <si>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</si>
  <si>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</si>
  <si>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</si>
  <si>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</si>
  <si>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</si>
  <si>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</si>
  <si>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</si>
  <si>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</si>
  <si>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</si>
  <si>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</si>
  <si>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</si>
  <si>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</si>
  <si>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</si>
  <si>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</si>
  <si>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</si>
  <si>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</si>
  <si>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</si>
  <si>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</si>
  <si>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</si>
  <si>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</si>
  <si>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</si>
  <si>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</si>
  <si>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</si>
  <si>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</si>
  <si>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</si>
  <si>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</si>
  <si>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</si>
  <si>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</si>
  <si>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</si>
  <si>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</si>
  <si>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</si>
  <si>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</si>
  <si>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</si>
  <si>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</si>
  <si>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</si>
  <si>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</si>
  <si>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</si>
  <si>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</si>
  <si>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</si>
  <si>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</si>
  <si>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</si>
  <si>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</si>
  <si>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</si>
  <si>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</si>
  <si>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</si>
  <si>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</si>
  <si>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</si>
  <si>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</si>
  <si>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</si>
  <si>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</si>
  <si>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</si>
  <si>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</si>
  <si>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</si>
  <si>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</si>
  <si>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</si>
  <si>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</si>
  <si>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</si>
  <si>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</si>
  <si>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</si>
  <si>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</si>
  <si>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</si>
  <si>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</si>
  <si>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</si>
  <si>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</si>
  <si>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</si>
  <si>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</si>
  <si>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</si>
  <si>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</si>
  <si>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</si>
  <si>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</si>
  <si>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</si>
  <si>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</si>
  <si>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</si>
  <si>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</si>
  <si>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</si>
  <si>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</si>
  <si>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</si>
  <si>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</si>
  <si>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</si>
  <si>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</si>
  <si>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</si>
  <si>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</si>
  <si>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</si>
  <si>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</si>
  <si>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</si>
  <si>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</si>
  <si>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</si>
  <si>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</si>
  <si>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</si>
  <si>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</si>
  <si>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</si>
  <si>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</si>
  <si>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</si>
  <si>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</si>
  <si>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</si>
  <si>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</si>
  <si>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</si>
  <si>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7683/9298/9295</t>
  </si>
  <si>
    <t>ZBV</t>
  </si>
  <si>
    <t>1101093/1101091</t>
  </si>
  <si>
    <t>Execução de solda - Condicionado a temperatura (Obs: Ocupação do AMV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</si>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</sst>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Q1" activePane="topRight" state="frozen"/>
      <selection pane="topRight" activeCell="B5" sqref="B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7" t="s">
        <v>955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956</v>
      </c>
      <c r="BI1" s="233"/>
      <c r="BJ1" s="233"/>
      <c r="BK1" s="234"/>
      <c r="BL1" s="5"/>
      <c r="BM1" s="224" t="s">
        <v>957</v>
      </c>
      <c r="BN1" s="225"/>
      <c r="BO1" s="225"/>
      <c r="BP1" s="225"/>
      <c r="BQ1" s="225"/>
      <c r="BR1" s="225"/>
      <c r="BS1" s="22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7" t="s">
        <v>958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961</v>
      </c>
      <c r="AT2" s="228"/>
      <c r="AU2" s="228"/>
      <c r="AV2" s="228"/>
      <c r="AW2" s="228"/>
      <c r="AX2" s="228"/>
      <c r="AY2" s="231"/>
      <c r="AZ2" s="6"/>
      <c r="BA2" s="221" t="s">
        <v>962</v>
      </c>
      <c r="BB2" s="223"/>
      <c r="BC2" s="227" t="s">
        <v>959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1" t="s">
        <v>963</v>
      </c>
      <c r="AJ3" s="223"/>
      <c r="AK3" s="221" t="s">
        <v>964</v>
      </c>
      <c r="AL3" s="222"/>
      <c r="AM3" s="243"/>
      <c r="AN3" s="244"/>
      <c r="AO3" s="222"/>
      <c r="AP3" s="222"/>
      <c r="AQ3" s="223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41"/>
      <c r="BB3" s="242"/>
      <c r="BC3" s="221" t="s">
        <v>966</v>
      </c>
      <c r="BD3" s="222"/>
      <c r="BE3" s="222"/>
      <c r="BF3" s="223"/>
      <c r="BG3" s="62"/>
      <c r="BH3" s="235"/>
      <c r="BI3" s="236"/>
      <c r="BJ3" s="236"/>
      <c r="BK3" s="237"/>
      <c r="BL3" s="62"/>
      <c r="BM3" s="224" t="s">
        <v>974</v>
      </c>
      <c r="BN3" s="225"/>
      <c r="BO3" s="225"/>
      <c r="BP3" s="226"/>
      <c r="BQ3" s="224" t="s">
        <v>742</v>
      </c>
      <c r="BR3" s="225"/>
      <c r="BS3" s="22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/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/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tr">
        <f>IF(BS_CONTROLE[[#This Row],[Entre - Estações]]=0, "-", BS_CONTROLE[[#This Row],[Entre - Estações]])</f>
        <v>ZNO-ZAC</v>
      </c>
      <c r="AN636" s="104" t="str">
        <f>IF(BS_CONTROLE[[#This Row],[SB]]=0, "-", BS_CONTROLE[[#This Row],[SB]])</f>
        <v>ZNOZAC1</v>
      </c>
      <c r="AO636" s="104">
        <f>IF(BS_CONTROLE[[#This Row],[SUB]]=0, "-", BS_CONTROLE[[#This Row],[SUB]])</f>
        <v>70</v>
      </c>
      <c r="AP636" s="104">
        <f>BS_CONTROLE[[#This Row],[KM - Inicio]]</f>
        <v>77.3</v>
      </c>
      <c r="AQ636" s="104">
        <f>BS_CONTROLE[[#This Row],[KM - Inicio]]</f>
        <v>77.3</v>
      </c>
      <c r="AR636" s="107"/>
      <c r="AS636" s="107"/>
      <c r="AT636" s="107"/>
      <c r="AU636" s="135"/>
      <c r="AV636" s="135"/>
      <c r="AW636" s="14"/>
      <c r="AX636" s="14"/>
      <c r="AY636" s="160">
        <f t="shared" si="63"/>
        <v>0</v>
      </c>
      <c r="AZ636" s="151"/>
      <c r="BA636" s="108"/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1931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/>
      <c r="AS637" s="107"/>
      <c r="AT637" s="107"/>
      <c r="AU637" s="135"/>
      <c r="AV637" s="135"/>
      <c r="AW637" s="14"/>
      <c r="AX637" s="14"/>
      <c r="AY637" s="160">
        <f t="shared" si="63"/>
        <v>0</v>
      </c>
      <c r="AZ637" s="151"/>
      <c r="BA637" s="108"/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/>
      <c r="AS639" s="107"/>
      <c r="AT639" s="107"/>
      <c r="AU639" s="135"/>
      <c r="AV639" s="135"/>
      <c r="AW639" s="14"/>
      <c r="AX639" s="14"/>
      <c r="AY639" s="160">
        <f t="shared" si="63"/>
        <v>0</v>
      </c>
      <c r="AZ639" s="151"/>
      <c r="BA639" s="108"/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/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/>
      <c r="AS640" s="107"/>
      <c r="AT640" s="107"/>
      <c r="AU640" s="135"/>
      <c r="AV640" s="135"/>
      <c r="AW640" s="14"/>
      <c r="AX640" s="14"/>
      <c r="AY640" s="160">
        <f t="shared" si="63"/>
        <v>0</v>
      </c>
      <c r="AZ640" s="151"/>
      <c r="BA640" s="108"/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/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/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/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1932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/>
      <c r="AS646" s="107"/>
      <c r="AT646" s="107"/>
      <c r="AU646" s="135"/>
      <c r="AV646" s="135"/>
      <c r="AW646" s="14"/>
      <c r="AX646" s="14"/>
      <c r="AY646" s="160">
        <f t="shared" si="63"/>
        <v>0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Produção e Intervalo</v>
      </c>
      <c r="BR646" s="19">
        <f t="shared" si="59"/>
        <v>0</v>
      </c>
      <c r="BS646" s="19">
        <f t="shared" si="60"/>
        <v>0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/>
      <c r="AS650" s="107"/>
      <c r="AT650" s="107"/>
      <c r="AU650" s="135"/>
      <c r="AV650" s="135"/>
      <c r="AW650" s="14"/>
      <c r="AX650" s="14"/>
      <c r="AY650" s="160">
        <f t="shared" si="64"/>
        <v>0</v>
      </c>
      <c r="AZ650" s="151"/>
      <c r="BA650" s="108"/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/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/>
      <c r="AS652" s="107"/>
      <c r="AT652" s="107"/>
      <c r="AU652" s="135"/>
      <c r="AV652" s="135"/>
      <c r="AW652" s="14"/>
      <c r="AX652" s="14"/>
      <c r="AY652" s="160">
        <f t="shared" si="64"/>
        <v>0</v>
      </c>
      <c r="AZ652" s="151"/>
      <c r="BA652" s="108"/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/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/>
      <c r="AS654" s="107"/>
      <c r="AT654" s="107"/>
      <c r="AU654" s="135"/>
      <c r="AV654" s="135"/>
      <c r="AW654" s="14"/>
      <c r="AX654" s="14"/>
      <c r="AY654" s="160">
        <f t="shared" si="64"/>
        <v>0</v>
      </c>
      <c r="AZ654" s="151"/>
      <c r="BA654" s="108"/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Produção e Intervalo</v>
      </c>
      <c r="BR654" s="19">
        <f t="shared" si="67"/>
        <v>0</v>
      </c>
      <c r="BS654" s="19">
        <f t="shared" si="68"/>
        <v>0</v>
      </c>
      <c r="BT654" s="185" t="str">
        <f t="shared" si="69"/>
        <v/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15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/>
      <c r="AS655" s="107"/>
      <c r="AT655" s="107"/>
      <c r="AU655" s="135"/>
      <c r="AV655" s="135"/>
      <c r="AW655" s="14"/>
      <c r="AX655" s="14"/>
      <c r="AY655" s="160">
        <f t="shared" si="64"/>
        <v>0</v>
      </c>
      <c r="AZ655" s="151"/>
      <c r="BA655" s="108"/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Produção e Intervalo</v>
      </c>
      <c r="BR655" s="19">
        <f t="shared" si="67"/>
        <v>0</v>
      </c>
      <c r="BS655" s="19">
        <f t="shared" si="68"/>
        <v>0</v>
      </c>
      <c r="BT655" s="185" t="str">
        <f t="shared" si="69"/>
        <v/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/>
      <c r="AS656" s="107"/>
      <c r="AT656" s="107"/>
      <c r="AU656" s="135"/>
      <c r="AV656" s="135"/>
      <c r="AW656" s="14"/>
      <c r="AX656" s="14"/>
      <c r="AY656" s="160">
        <f t="shared" si="64"/>
        <v>0</v>
      </c>
      <c r="AZ656" s="151"/>
      <c r="BA656" s="108"/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/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1933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1934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/>
      <c r="AS657" s="107"/>
      <c r="AT657" s="107"/>
      <c r="AU657" s="135"/>
      <c r="AV657" s="135"/>
      <c r="AW657" s="14"/>
      <c r="AX657" s="14"/>
      <c r="AY657" s="160">
        <f t="shared" si="64"/>
        <v>0</v>
      </c>
      <c r="AZ657" s="151"/>
      <c r="BA657" s="108"/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1935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1936</v>
      </c>
      <c r="C4" s="156" t="s">
        <v>1937</v>
      </c>
      <c r="D4" s="156" t="s">
        <v>1938</v>
      </c>
      <c r="E4" s="156" t="s">
        <v>1939</v>
      </c>
      <c r="F4" s="156" t="s">
        <v>4</v>
      </c>
      <c r="G4" s="156" t="s">
        <v>1940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1941</v>
      </c>
      <c r="C6" s="157">
        <v>407867</v>
      </c>
      <c r="D6" s="157" t="s">
        <v>1942</v>
      </c>
      <c r="E6" s="157" t="s">
        <v>826</v>
      </c>
      <c r="F6" s="157" t="s">
        <v>1943</v>
      </c>
      <c r="G6" s="158"/>
    </row>
    <row r="7" spans="2:7">
      <c r="B7" s="177" t="s">
        <v>1944</v>
      </c>
      <c r="C7" s="177">
        <v>293644</v>
      </c>
      <c r="D7" s="177" t="s">
        <v>1945</v>
      </c>
      <c r="E7" s="177" t="s">
        <v>826</v>
      </c>
      <c r="F7" s="177" t="s">
        <v>1943</v>
      </c>
      <c r="G7" s="178" t="s">
        <v>1946</v>
      </c>
    </row>
    <row r="8" spans="2:7">
      <c r="B8" s="157" t="s">
        <v>1947</v>
      </c>
      <c r="C8" s="157">
        <v>256790</v>
      </c>
      <c r="D8" s="157" t="s">
        <v>1948</v>
      </c>
      <c r="E8" s="157" t="s">
        <v>827</v>
      </c>
      <c r="F8" s="157" t="s">
        <v>1949</v>
      </c>
      <c r="G8" s="158">
        <v>46357</v>
      </c>
    </row>
    <row r="9" spans="2:7" ht="29.25">
      <c r="B9" s="157" t="s">
        <v>1950</v>
      </c>
      <c r="C9" s="157"/>
      <c r="D9" s="157"/>
      <c r="E9" s="157" t="s">
        <v>827</v>
      </c>
      <c r="F9" s="157" t="s">
        <v>1949</v>
      </c>
      <c r="G9" s="158" t="s">
        <v>1951</v>
      </c>
    </row>
    <row r="10" spans="2:7">
      <c r="B10" s="157" t="s">
        <v>1952</v>
      </c>
      <c r="C10" s="157">
        <v>265193</v>
      </c>
      <c r="D10" s="157" t="s">
        <v>1953</v>
      </c>
      <c r="E10" s="157" t="s">
        <v>828</v>
      </c>
      <c r="F10" s="157" t="s">
        <v>54</v>
      </c>
      <c r="G10" s="157" t="s">
        <v>1954</v>
      </c>
    </row>
    <row r="11" spans="2:7">
      <c r="B11" s="157" t="s">
        <v>1955</v>
      </c>
      <c r="C11" s="157">
        <v>293716</v>
      </c>
      <c r="D11" s="157" t="s">
        <v>1956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1957</v>
      </c>
      <c r="C12" s="157">
        <v>257258</v>
      </c>
      <c r="D12" s="157" t="s">
        <v>1958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1959</v>
      </c>
      <c r="C13" s="157">
        <v>371147</v>
      </c>
      <c r="D13" s="157" t="s">
        <v>1960</v>
      </c>
      <c r="E13" s="157" t="s">
        <v>829</v>
      </c>
      <c r="F13" s="157" t="s">
        <v>71</v>
      </c>
      <c r="G13" s="157" t="s">
        <v>1954</v>
      </c>
    </row>
    <row r="14" spans="2:7">
      <c r="B14" s="157" t="s">
        <v>1961</v>
      </c>
      <c r="C14" s="157">
        <v>259230</v>
      </c>
      <c r="D14" s="157" t="s">
        <v>1962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1963</v>
      </c>
      <c r="C15" s="157">
        <v>370705</v>
      </c>
      <c r="D15" s="157"/>
      <c r="E15" s="157" t="s">
        <v>829</v>
      </c>
      <c r="F15" s="157" t="s">
        <v>71</v>
      </c>
      <c r="G15" s="157" t="s">
        <v>1954</v>
      </c>
    </row>
    <row r="16" spans="2:7" ht="29.25">
      <c r="B16" s="157" t="s">
        <v>1964</v>
      </c>
      <c r="C16" s="157">
        <v>258542</v>
      </c>
      <c r="D16" s="157" t="s">
        <v>1965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1966</v>
      </c>
      <c r="C17" s="157">
        <v>257050</v>
      </c>
      <c r="D17" s="157" t="s">
        <v>1967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1968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1969</v>
      </c>
      <c r="D4" s="159" t="s">
        <v>1970</v>
      </c>
      <c r="E4" s="159" t="s">
        <v>1971</v>
      </c>
      <c r="F4" s="156" t="s">
        <v>1972</v>
      </c>
      <c r="G4" s="159" t="s">
        <v>1973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1974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1975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1974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1976</v>
      </c>
      <c r="G9" s="162" t="s">
        <v>1977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1974</v>
      </c>
      <c r="G10" s="162"/>
    </row>
    <row r="11" spans="2:7" ht="19.5" customHeight="1">
      <c r="B11" s="162" t="s">
        <v>1978</v>
      </c>
      <c r="C11" s="162">
        <v>9038</v>
      </c>
      <c r="D11" s="163">
        <v>46076</v>
      </c>
      <c r="E11" s="162">
        <v>8698</v>
      </c>
      <c r="F11" s="164" t="s">
        <v>1979</v>
      </c>
      <c r="G11" s="162"/>
    </row>
    <row r="12" spans="2:7" ht="19.5" customHeight="1">
      <c r="B12" s="162" t="s">
        <v>752</v>
      </c>
      <c r="C12" s="162" t="s">
        <v>1980</v>
      </c>
      <c r="D12" s="163">
        <v>46066</v>
      </c>
      <c r="E12" s="162">
        <v>9500</v>
      </c>
      <c r="F12" s="164" t="s">
        <v>1981</v>
      </c>
      <c r="G12" s="162"/>
    </row>
    <row r="13" spans="2:7" ht="19.5" customHeight="1">
      <c r="B13" s="162" t="s">
        <v>752</v>
      </c>
      <c r="C13" s="162" t="s">
        <v>1982</v>
      </c>
      <c r="D13" s="163">
        <v>46066</v>
      </c>
      <c r="E13" s="162">
        <v>10500</v>
      </c>
      <c r="F13" s="164" t="s">
        <v>1981</v>
      </c>
      <c r="G13" s="162"/>
    </row>
    <row r="14" spans="2:7" ht="19.5" customHeight="1">
      <c r="B14" s="162" t="s">
        <v>752</v>
      </c>
      <c r="C14" s="162" t="s">
        <v>1983</v>
      </c>
      <c r="D14" s="163">
        <v>46066</v>
      </c>
      <c r="E14" s="162">
        <v>9000</v>
      </c>
      <c r="F14" s="164" t="s">
        <v>1981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1984</v>
      </c>
      <c r="D5" s="249"/>
      <c r="E5" s="249"/>
      <c r="F5" s="249"/>
      <c r="G5" s="249"/>
      <c r="H5" s="249"/>
      <c r="I5" s="249"/>
      <c r="J5" s="250"/>
      <c r="K5" s="251" t="s">
        <v>1985</v>
      </c>
      <c r="L5" s="252"/>
      <c r="M5" s="252"/>
      <c r="N5" s="252"/>
      <c r="O5" s="253" t="s">
        <v>1986</v>
      </c>
      <c r="P5" s="254"/>
    </row>
    <row r="6" spans="1:16" s="73" customFormat="1" ht="15" customHeight="1">
      <c r="A6" s="65" t="s">
        <v>1987</v>
      </c>
      <c r="B6" s="74" t="s">
        <v>1988</v>
      </c>
      <c r="C6" s="75" t="s">
        <v>995</v>
      </c>
      <c r="D6" s="76" t="s">
        <v>996</v>
      </c>
      <c r="E6" s="75" t="s">
        <v>1989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1990</v>
      </c>
      <c r="M6" s="79" t="s">
        <v>611</v>
      </c>
      <c r="N6" s="80" t="s">
        <v>990</v>
      </c>
      <c r="O6" s="154" t="s">
        <v>1033</v>
      </c>
      <c r="P6" s="132" t="s">
        <v>1991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ZNO-ZAC</v>
      </c>
      <c r="M635" s="82">
        <f>IF(SP_SUL!AP636="","*",SP_SUL!AP636)</f>
        <v>77.3</v>
      </c>
      <c r="N635" s="82" t="str">
        <f>IF(SP_SUL!AM636="","*",SP_SUL!AM636)</f>
        <v>ZNO-ZAC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636" workbookViewId="0">
      <selection activeCell="A4" sqref="A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1992</v>
      </c>
      <c r="V1" s="260"/>
      <c r="W1" s="260"/>
    </row>
    <row r="2" spans="1:23" ht="15" customHeight="1">
      <c r="A2" s="86" t="s">
        <v>1993</v>
      </c>
      <c r="B2" s="86" t="s">
        <v>1988</v>
      </c>
      <c r="C2" s="86" t="s">
        <v>411</v>
      </c>
      <c r="D2" s="87" t="s">
        <v>995</v>
      </c>
      <c r="E2" s="87" t="s">
        <v>4</v>
      </c>
      <c r="F2" s="87" t="s">
        <v>1987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1994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*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*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15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1995</v>
      </c>
      <c r="C2" s="120" t="s">
        <v>980</v>
      </c>
      <c r="D2" s="75" t="s">
        <v>982</v>
      </c>
      <c r="E2" s="75" t="s">
        <v>1996</v>
      </c>
      <c r="F2" s="98" t="s">
        <v>1997</v>
      </c>
      <c r="G2" s="75" t="s">
        <v>1998</v>
      </c>
      <c r="H2" s="75" t="s">
        <v>1999</v>
      </c>
      <c r="I2" s="75" t="s">
        <v>2000</v>
      </c>
      <c r="J2" s="75" t="s">
        <v>2001</v>
      </c>
      <c r="K2" s="77" t="s">
        <v>2002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2003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2026-02-25T09:54:15Z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