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12" documentId="120_S{118792C3-22EF-5104-A093-F22BFE3913F3}" xr6:coauthVersionLast="47" xr6:coauthVersionMax="47" xr10:uidLastSave="{F7D48D10-C4C7-4972-8545-E24FB03A1CF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11" i="1" a="1"/>
  <c r="N311" i="1"/>
  <c r="M310" i="1" a="1"/>
  <c r="M310" i="1"/>
  <c r="N309" i="1" a="1"/>
  <c r="N309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L306" i="15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<sst xmlns="http://schemas.openxmlformats.org/spreadsheetml/2006/main" count="6750" uniqueCount="1475">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</sst>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279" activePane="bottomRight" state="frozen"/>
      <selection pane="bottomRight" activeCell="O297" sqref="O29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6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6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6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6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6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6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6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54.9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270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ZBM1</v>
      </c>
      <c r="AO296" s="105">
        <f>IF(BS_CONTROLE[[#This Row],[SUB]]=0, "-", BS_CONTROLE[[#This Row],[SUB]])</f>
        <v>68</v>
      </c>
      <c r="AP296" s="105">
        <f>BS_CONTROLE[[#This Row],[KM - Inicio]]</f>
        <v>54.9</v>
      </c>
      <c r="AQ296" s="105">
        <f>BS_CONTROLE[[#This Row],[KM - Inicio]]</f>
        <v>54.9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/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/>
      <c r="N304" s="127"/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/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/>
      <c r="N305" s="127"/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/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/>
      <c r="N306" s="127"/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1410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1411</v>
      </c>
      <c r="C4" s="160" t="s">
        <v>1412</v>
      </c>
      <c r="D4" s="160" t="s">
        <v>1413</v>
      </c>
      <c r="E4" s="160" t="s">
        <v>1414</v>
      </c>
      <c r="F4" s="160" t="s">
        <v>4</v>
      </c>
      <c r="G4" s="160" t="s">
        <v>1415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1416</v>
      </c>
      <c r="C6" s="161">
        <v>407867</v>
      </c>
      <c r="D6" s="161" t="s">
        <v>1417</v>
      </c>
      <c r="E6" s="161" t="s">
        <v>789</v>
      </c>
      <c r="F6" s="161" t="s">
        <v>1418</v>
      </c>
      <c r="G6" s="162"/>
    </row>
    <row r="7" spans="2:7">
      <c r="B7" s="161" t="s">
        <v>1419</v>
      </c>
      <c r="C7" s="161">
        <v>293644</v>
      </c>
      <c r="D7" s="161" t="s">
        <v>1420</v>
      </c>
      <c r="E7" s="161" t="s">
        <v>789</v>
      </c>
      <c r="F7" s="161" t="s">
        <v>1418</v>
      </c>
      <c r="G7" s="162"/>
    </row>
    <row r="8" spans="2:7">
      <c r="B8" s="161" t="s">
        <v>1421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1422</v>
      </c>
      <c r="C9" s="161">
        <v>256790</v>
      </c>
      <c r="D9" s="161" t="s">
        <v>1423</v>
      </c>
      <c r="E9" s="161" t="s">
        <v>790</v>
      </c>
      <c r="F9" s="161" t="s">
        <v>1424</v>
      </c>
      <c r="G9" s="162">
        <v>46357</v>
      </c>
    </row>
    <row r="10" spans="2:7">
      <c r="B10" s="161" t="s">
        <v>1425</v>
      </c>
      <c r="C10" s="161">
        <v>265193</v>
      </c>
      <c r="D10" s="161" t="s">
        <v>1426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1427</v>
      </c>
      <c r="C11" s="161">
        <v>293716</v>
      </c>
      <c r="D11" s="161" t="s">
        <v>1428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1429</v>
      </c>
      <c r="C12" s="161">
        <v>257258</v>
      </c>
      <c r="D12" s="161" t="s">
        <v>1430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1431</v>
      </c>
      <c r="C13" s="161">
        <v>371147</v>
      </c>
      <c r="D13" s="161" t="s">
        <v>1432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1433</v>
      </c>
      <c r="C14" s="161">
        <v>259230</v>
      </c>
      <c r="D14" s="161" t="s">
        <v>1434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1435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1436</v>
      </c>
      <c r="C16" s="161">
        <v>258542</v>
      </c>
      <c r="D16" s="161" t="s">
        <v>1437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1438</v>
      </c>
      <c r="C17" s="161">
        <v>257050</v>
      </c>
      <c r="D17" s="161" t="s">
        <v>1439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1440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1441</v>
      </c>
      <c r="D4" s="163" t="s">
        <v>1442</v>
      </c>
      <c r="E4" s="163" t="s">
        <v>1443</v>
      </c>
      <c r="F4" s="160" t="s">
        <v>1444</v>
      </c>
      <c r="G4" s="163" t="s">
        <v>1445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1448</v>
      </c>
      <c r="G9" s="167" t="s">
        <v>1449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1446</v>
      </c>
      <c r="G10" s="167"/>
    </row>
    <row r="11" spans="2:7">
      <c r="B11" s="167" t="s">
        <v>1450</v>
      </c>
      <c r="C11" s="167">
        <v>9038</v>
      </c>
      <c r="D11" s="168">
        <v>46085</v>
      </c>
      <c r="E11" s="167">
        <v>10520</v>
      </c>
      <c r="F11" s="169" t="s">
        <v>1451</v>
      </c>
      <c r="G11" s="167"/>
    </row>
    <row r="12" spans="2:7">
      <c r="B12" s="167" t="s">
        <v>709</v>
      </c>
      <c r="C12" s="167" t="s">
        <v>1452</v>
      </c>
      <c r="D12" s="168">
        <v>46086</v>
      </c>
      <c r="E12" s="167">
        <v>8.5</v>
      </c>
      <c r="F12" s="169" t="s">
        <v>1453</v>
      </c>
      <c r="G12" s="167"/>
    </row>
    <row r="13" spans="2:7">
      <c r="B13" s="167" t="s">
        <v>709</v>
      </c>
      <c r="C13" s="167" t="s">
        <v>1454</v>
      </c>
      <c r="D13" s="168">
        <v>46086</v>
      </c>
      <c r="E13" s="167">
        <v>10000</v>
      </c>
      <c r="F13" s="169" t="s">
        <v>1453</v>
      </c>
      <c r="G13" s="167"/>
    </row>
    <row r="14" spans="2:7">
      <c r="B14" s="167" t="s">
        <v>709</v>
      </c>
      <c r="C14" s="167" t="s">
        <v>1455</v>
      </c>
      <c r="D14" s="168">
        <v>46086</v>
      </c>
      <c r="E14" s="167">
        <v>8000</v>
      </c>
      <c r="F14" s="169" t="s">
        <v>1453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1456</v>
      </c>
      <c r="C2" s="121" t="s">
        <v>947</v>
      </c>
      <c r="D2" s="76" t="s">
        <v>949</v>
      </c>
      <c r="E2" s="76" t="s">
        <v>1457</v>
      </c>
      <c r="F2" s="99" t="s">
        <v>1458</v>
      </c>
      <c r="G2" s="76" t="s">
        <v>1459</v>
      </c>
      <c r="H2" s="76" t="s">
        <v>1460</v>
      </c>
      <c r="I2" s="76" t="s">
        <v>1461</v>
      </c>
      <c r="J2" s="76" t="s">
        <v>1462</v>
      </c>
      <c r="K2" s="78" t="s">
        <v>1463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*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*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*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1464</v>
      </c>
      <c r="V1" s="229"/>
      <c r="W1" s="229"/>
    </row>
    <row r="2" spans="1:23" ht="15" customHeight="1">
      <c r="A2" s="87" t="s">
        <v>1465</v>
      </c>
      <c r="B2" s="87" t="s">
        <v>1466</v>
      </c>
      <c r="C2" s="87" t="s">
        <v>376</v>
      </c>
      <c r="D2" s="88" t="s">
        <v>962</v>
      </c>
      <c r="E2" s="88" t="s">
        <v>4</v>
      </c>
      <c r="F2" s="88" t="s">
        <v>1467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1468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ZBM1</v>
      </c>
      <c r="M293" s="140">
        <f>IF(SP_SUL!J296="","*",SP_SUL!J296)</f>
        <v>68</v>
      </c>
      <c r="N293" s="144">
        <f>IF(SP_SUL!K296="","*",SP_SUL!K296)</f>
        <v>54.9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*</v>
      </c>
      <c r="L301" s="139" t="str">
        <f>IF(SP_SUL!N304="","*",SP_SUL!N304)</f>
        <v>*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*</v>
      </c>
      <c r="L302" s="139" t="str">
        <f>IF(SP_SUL!N305="","*",SP_SUL!N305)</f>
        <v>*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*</v>
      </c>
      <c r="L303" s="139" t="str">
        <f>IF(SP_SUL!N306="","*",SP_SUL!N306)</f>
        <v>*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Substituição de dormentes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1469</v>
      </c>
      <c r="D5" s="231"/>
      <c r="E5" s="231"/>
      <c r="F5" s="231"/>
      <c r="G5" s="231"/>
      <c r="H5" s="231"/>
      <c r="I5" s="231"/>
      <c r="J5" s="232"/>
      <c r="K5" s="233" t="s">
        <v>1470</v>
      </c>
      <c r="L5" s="234"/>
      <c r="M5" s="234"/>
      <c r="N5" s="234"/>
      <c r="O5" s="235" t="s">
        <v>1471</v>
      </c>
      <c r="P5" s="236"/>
    </row>
    <row r="6" spans="1:16" s="74" customFormat="1" ht="15" customHeight="1">
      <c r="A6" s="66" t="s">
        <v>1467</v>
      </c>
      <c r="B6" s="75" t="s">
        <v>1466</v>
      </c>
      <c r="C6" s="76" t="s">
        <v>962</v>
      </c>
      <c r="D6" s="77" t="s">
        <v>963</v>
      </c>
      <c r="E6" s="76" t="s">
        <v>1472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1473</v>
      </c>
      <c r="M6" s="80" t="s">
        <v>576</v>
      </c>
      <c r="N6" s="81" t="s">
        <v>957</v>
      </c>
      <c r="O6" s="158" t="s">
        <v>1000</v>
      </c>
      <c r="P6" s="133" t="s">
        <v>1474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54.9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54.9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*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*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*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2026-03-09T17:08:23Z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