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254" documentId="8_{B6337239-1A00-434D-AAD0-422EA1FEB5AE}" xr6:coauthVersionLast="47" xr6:coauthVersionMax="47" xr10:uidLastSave="{B70A0A45-A947-4DE3-8806-663D31C29C5D}"/>
  <bookViews>
    <workbookView xWindow="-120" yWindow="-120" windowWidth="20730" windowHeight="11040" firstSheet="5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/>
  <c r="R62" i="1"/>
  <c r="S62" i="1" a="1"/>
  <c r="S62" i="1"/>
  <c r="T62" i="1" a="1"/>
  <c r="T62" i="1"/>
  <c r="U62" i="1"/>
  <c r="AI62" i="1"/>
  <c r="AJ62" i="1"/>
  <c r="AK62" i="1"/>
  <c r="AL62" i="1"/>
  <c r="AN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AN63" i="1"/>
  <c r="R63" i="1"/>
  <c r="S63" i="1" a="1"/>
  <c r="S63" i="1" s="1"/>
  <c r="T63" i="1" a="1"/>
  <c r="T63" i="1"/>
  <c r="U63" i="1"/>
  <c r="AI63" i="1"/>
  <c r="AJ63" i="1"/>
  <c r="AK63" i="1"/>
  <c r="AL63" i="1"/>
  <c r="AM63" i="1"/>
  <c r="AO63" i="1"/>
  <c r="BC63" i="1" s="1" a="1"/>
  <c r="BC63" i="1" s="1"/>
  <c r="AP63" i="1"/>
  <c r="AQ63" i="1"/>
  <c r="AY63" i="1"/>
  <c r="BB63" i="1"/>
  <c r="BD63" i="1" a="1"/>
  <c r="BD63" i="1" s="1"/>
  <c r="BE63" i="1"/>
  <c r="BF63" i="1"/>
  <c r="BR63" i="1"/>
  <c r="BS63" i="1"/>
  <c r="C64" i="1"/>
  <c r="G64" i="1"/>
  <c r="S64" i="1" a="1"/>
  <c r="S64" i="1"/>
  <c r="T64" i="1" a="1"/>
  <c r="T64" i="1" s="1"/>
  <c r="U64" i="1"/>
  <c r="AI64" i="1"/>
  <c r="BB64" i="1" s="1"/>
  <c r="AJ64" i="1"/>
  <c r="AK64" i="1"/>
  <c r="AL64" i="1"/>
  <c r="AN64" i="1"/>
  <c r="AO64" i="1"/>
  <c r="BC64" i="1" s="1" a="1"/>
  <c r="BC64" i="1" s="1"/>
  <c r="AP64" i="1"/>
  <c r="AQ64" i="1"/>
  <c r="AY64" i="1"/>
  <c r="BE64" i="1"/>
  <c r="BF64" i="1"/>
  <c r="BR64" i="1"/>
  <c r="BS64" i="1"/>
  <c r="C65" i="1"/>
  <c r="G65" i="1"/>
  <c r="AM65" i="1"/>
  <c r="R65" i="1"/>
  <c r="S65" i="1" a="1"/>
  <c r="S65" i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R67" i="1"/>
  <c r="S67" i="1" a="1"/>
  <c r="S67" i="1"/>
  <c r="T67" i="1" a="1"/>
  <c r="T67" i="1" s="1"/>
  <c r="U67" i="1"/>
  <c r="AI67" i="1"/>
  <c r="BB67" i="1" s="1"/>
  <c r="AJ67" i="1"/>
  <c r="AK67" i="1"/>
  <c r="AL67" i="1"/>
  <c r="AN67" i="1"/>
  <c r="AO67" i="1"/>
  <c r="BC67" i="1" s="1" a="1"/>
  <c r="BC67" i="1" s="1"/>
  <c r="AP67" i="1"/>
  <c r="AQ67" i="1"/>
  <c r="AY67" i="1"/>
  <c r="BE67" i="1"/>
  <c r="BF67" i="1"/>
  <c r="BR67" i="1"/>
  <c r="BS67" i="1"/>
  <c r="C68" i="1"/>
  <c r="G68" i="1"/>
  <c r="AM68" i="1"/>
  <c r="R68" i="1"/>
  <c r="S68" i="1" a="1"/>
  <c r="S68" i="1"/>
  <c r="T68" i="1" a="1"/>
  <c r="T68" i="1"/>
  <c r="U68" i="1"/>
  <c r="AI68" i="1"/>
  <c r="AJ68" i="1"/>
  <c r="AK68" i="1"/>
  <c r="AL68" i="1"/>
  <c r="AN68" i="1"/>
  <c r="AO68" i="1"/>
  <c r="AP68" i="1"/>
  <c r="AQ68" i="1"/>
  <c r="AY68" i="1"/>
  <c r="BB68" i="1"/>
  <c r="BC68" i="1" a="1"/>
  <c r="BC68" i="1" s="1"/>
  <c r="BD68" i="1" a="1"/>
  <c r="BD68" i="1"/>
  <c r="BE68" i="1"/>
  <c r="BF68" i="1"/>
  <c r="BR68" i="1"/>
  <c r="BS68" i="1"/>
  <c r="C69" i="1"/>
  <c r="G69" i="1"/>
  <c r="AN69" i="1"/>
  <c r="R69" i="1"/>
  <c r="S69" i="1" a="1"/>
  <c r="S69" i="1" s="1"/>
  <c r="T69" i="1" a="1"/>
  <c r="T69" i="1"/>
  <c r="U69" i="1"/>
  <c r="AI69" i="1"/>
  <c r="AJ69" i="1"/>
  <c r="AK69" i="1"/>
  <c r="AL69" i="1"/>
  <c r="AM69" i="1"/>
  <c r="AO69" i="1"/>
  <c r="BC69" i="1" s="1" a="1"/>
  <c r="BC69" i="1" s="1"/>
  <c r="AP69" i="1"/>
  <c r="AQ69" i="1"/>
  <c r="AY69" i="1"/>
  <c r="BB69" i="1"/>
  <c r="BD69" i="1" a="1"/>
  <c r="BD69" i="1" s="1"/>
  <c r="BE69" i="1"/>
  <c r="BF69" i="1"/>
  <c r="BR69" i="1"/>
  <c r="BS69" i="1"/>
  <c r="C70" i="1"/>
  <c r="G70" i="1"/>
  <c r="M70" i="1" a="1"/>
  <c r="M70" i="1"/>
  <c r="AM70" i="1" s="1"/>
  <c r="N70" i="1" a="1"/>
  <c r="N70" i="1"/>
  <c r="R70" i="1"/>
  <c r="S70" i="1" a="1"/>
  <c r="S70" i="1"/>
  <c r="T70" i="1" a="1"/>
  <c r="T70" i="1" s="1"/>
  <c r="U70" i="1"/>
  <c r="AI70" i="1"/>
  <c r="BB70" i="1" s="1"/>
  <c r="AJ70" i="1"/>
  <c r="AK70" i="1"/>
  <c r="AL70" i="1"/>
  <c r="AN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/>
  <c r="AK71" i="1"/>
  <c r="AL71" i="1"/>
  <c r="AN71" i="1"/>
  <c r="AO71" i="1"/>
  <c r="AP71" i="1"/>
  <c r="AQ71" i="1"/>
  <c r="AY71" i="1"/>
  <c r="BB71" i="1"/>
  <c r="BC71" i="1" a="1"/>
  <c r="BC71" i="1" s="1"/>
  <c r="BD71" i="1" a="1"/>
  <c r="BD71" i="1"/>
  <c r="BE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D72" i="1" a="1"/>
  <c r="BD72" i="1" s="1"/>
  <c r="BE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J73" i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/>
  <c r="T74" i="1" a="1"/>
  <c r="T74" i="1"/>
  <c r="U74" i="1"/>
  <c r="AJ74" i="1"/>
  <c r="AK74" i="1"/>
  <c r="AL74" i="1"/>
  <c r="AO74" i="1"/>
  <c r="BC74" i="1" s="1" a="1"/>
  <c r="BC74" i="1" s="1"/>
  <c r="AP74" i="1"/>
  <c r="AQ74" i="1"/>
  <c r="AY74" i="1"/>
  <c r="BB74" i="1"/>
  <c r="BD74" i="1" a="1"/>
  <c r="BD74" i="1" s="1"/>
  <c r="BF74" i="1"/>
  <c r="BR74" i="1"/>
  <c r="BS74" i="1"/>
  <c r="C75" i="1"/>
  <c r="G75" i="1"/>
  <c r="AM75" i="1"/>
  <c r="AN75" i="1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E75" i="1"/>
  <c r="BF75" i="1"/>
  <c r="BR75" i="1"/>
  <c r="BS75" i="1"/>
  <c r="C76" i="1"/>
  <c r="G76" i="1"/>
  <c r="M76" i="1" a="1"/>
  <c r="M76" i="1" s="1"/>
  <c r="AM76" i="1" s="1"/>
  <c r="N76" i="1" a="1"/>
  <c r="N76" i="1"/>
  <c r="AN76" i="1" s="1"/>
  <c r="R76" i="1"/>
  <c r="S76" i="1" a="1"/>
  <c r="S76" i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AJ77" i="1"/>
  <c r="AK77" i="1"/>
  <c r="AL77" i="1"/>
  <c r="AO77" i="1"/>
  <c r="AP77" i="1"/>
  <c r="AQ77" i="1"/>
  <c r="AY77" i="1"/>
  <c r="BB77" i="1"/>
  <c r="BC77" i="1" a="1"/>
  <c r="BC77" i="1" s="1"/>
  <c r="BD77" i="1" a="1"/>
  <c r="BD77" i="1"/>
  <c r="BE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AJ78" i="1"/>
  <c r="AK78" i="1"/>
  <c r="AL78" i="1"/>
  <c r="AO78" i="1"/>
  <c r="BC78" i="1" s="1" a="1"/>
  <c r="BC78" i="1" s="1"/>
  <c r="AP78" i="1"/>
  <c r="AQ78" i="1"/>
  <c r="AY78" i="1"/>
  <c r="BB78" i="1"/>
  <c r="BD78" i="1" a="1"/>
  <c r="BD78" i="1" s="1"/>
  <c r="BE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D81" i="1" a="1"/>
  <c r="BD81" i="1" s="1"/>
  <c r="BE81" i="1"/>
  <c r="BF81" i="1"/>
  <c r="BR81" i="1"/>
  <c r="BS81" i="1"/>
  <c r="C82" i="1"/>
  <c r="G82" i="1"/>
  <c r="M82" i="1" a="1"/>
  <c r="M82" i="1" s="1"/>
  <c r="AN82" i="1"/>
  <c r="R82" i="1"/>
  <c r="S82" i="1" a="1"/>
  <c r="S82" i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E82" i="1"/>
  <c r="BF82" i="1"/>
  <c r="BR82" i="1"/>
  <c r="BS82" i="1"/>
  <c r="C83" i="1"/>
  <c r="G83" i="1"/>
  <c r="AM83" i="1"/>
  <c r="AN83" i="1"/>
  <c r="R83" i="1"/>
  <c r="S83" i="1" a="1"/>
  <c r="S83" i="1"/>
  <c r="T83" i="1" a="1"/>
  <c r="T83" i="1" s="1"/>
  <c r="U83" i="1"/>
  <c r="AI83" i="1"/>
  <c r="AJ83" i="1"/>
  <c r="AK83" i="1"/>
  <c r="AL83" i="1"/>
  <c r="AO83" i="1"/>
  <c r="BC83" i="1" s="1" a="1"/>
  <c r="BC83" i="1" s="1"/>
  <c r="AP83" i="1"/>
  <c r="AQ83" i="1"/>
  <c r="AY83" i="1"/>
  <c r="BB83" i="1"/>
  <c r="BE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/>
  <c r="N85" i="1" a="1"/>
  <c r="N85" i="1" s="1"/>
  <c r="R85" i="1"/>
  <c r="S85" i="1" a="1"/>
  <c r="S85" i="1" s="1"/>
  <c r="T85" i="1" a="1"/>
  <c r="T85" i="1" s="1"/>
  <c r="U85" i="1"/>
  <c r="AI85" i="1"/>
  <c r="AJ85" i="1"/>
  <c r="AK85" i="1"/>
  <c r="AL85" i="1"/>
  <c r="AM85" i="1"/>
  <c r="AO85" i="1"/>
  <c r="BC85" i="1" s="1" a="1"/>
  <c r="BC85" i="1" s="1"/>
  <c r="AP85" i="1"/>
  <c r="AQ85" i="1"/>
  <c r="AY85" i="1"/>
  <c r="BB85" i="1"/>
  <c r="BD85" i="1" a="1"/>
  <c r="BD85" i="1" s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J87" i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J89" i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J91" i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J92" i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J93" i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J94" i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J95" i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J96" i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J97" i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J98" i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J99" i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J100" i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L257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D272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69" i="12"/>
  <c r="E271" i="12"/>
  <c r="E276" i="12"/>
  <c r="E279" i="12"/>
  <c r="E289" i="12"/>
  <c r="E294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E55" i="12" s="1"/>
  <c r="T469" i="1" a="1"/>
  <c r="T469" i="1" s="1"/>
  <c r="E56" i="12" s="1"/>
  <c r="T470" i="1" a="1"/>
  <c r="T470" i="1" s="1"/>
  <c r="E57" i="12" s="1"/>
  <c r="T471" i="1" a="1"/>
  <c r="T471" i="1" s="1"/>
  <c r="E58" i="12" s="1"/>
  <c r="T472" i="1" a="1"/>
  <c r="T472" i="1" s="1"/>
  <c r="E59" i="12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17" i="1"/>
  <c r="BB417" i="1" s="1"/>
  <c r="AI420" i="1"/>
  <c r="BB420" i="1" s="1"/>
  <c r="AI423" i="1"/>
  <c r="BB423" i="1" s="1"/>
  <c r="AI425" i="1"/>
  <c r="BB425" i="1" s="1"/>
  <c r="AI429" i="1"/>
  <c r="BB429" i="1" s="1"/>
  <c r="AI434" i="1"/>
  <c r="BB434" i="1" s="1"/>
  <c r="AI435" i="1"/>
  <c r="BB435" i="1" s="1"/>
  <c r="AI441" i="1"/>
  <c r="BB441" i="1" s="1"/>
  <c r="AI444" i="1"/>
  <c r="BB444" i="1" s="1"/>
  <c r="AI447" i="1"/>
  <c r="BB447" i="1" s="1"/>
  <c r="AI450" i="1"/>
  <c r="BB450" i="1" s="1"/>
  <c r="AI452" i="1"/>
  <c r="BB452" i="1" s="1"/>
  <c r="AI456" i="1"/>
  <c r="BB456" i="1" s="1"/>
  <c r="AI461" i="1"/>
  <c r="BB461" i="1" s="1"/>
  <c r="AI462" i="1"/>
  <c r="BB462" i="1" s="1"/>
  <c r="AI468" i="1"/>
  <c r="BB468" i="1" s="1"/>
  <c r="AI471" i="1"/>
  <c r="BB471" i="1" s="1"/>
  <c r="AI474" i="1"/>
  <c r="BB474" i="1" s="1"/>
  <c r="AI477" i="1"/>
  <c r="BB477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498" i="1"/>
  <c r="BB498" i="1" s="1"/>
  <c r="AI501" i="1"/>
  <c r="BB501" i="1" s="1"/>
  <c r="AI503" i="1"/>
  <c r="BB503" i="1" s="1"/>
  <c r="AI506" i="1"/>
  <c r="AI509" i="1"/>
  <c r="AI512" i="1"/>
  <c r="AI515" i="1"/>
  <c r="BB515" i="1" s="1"/>
  <c r="AI518" i="1"/>
  <c r="AI521" i="1"/>
  <c r="BB521" i="1" s="1"/>
  <c r="AI524" i="1"/>
  <c r="AI527" i="1"/>
  <c r="AI530" i="1"/>
  <c r="BB530" i="1" s="1"/>
  <c r="AI533" i="1"/>
  <c r="BB533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F67" i="13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K339" i="12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82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D312" i="12"/>
  <c r="S313" i="12"/>
  <c r="D313" i="12"/>
  <c r="K317" i="11"/>
  <c r="M317" i="11"/>
  <c r="S314" i="12"/>
  <c r="K318" i="11"/>
  <c r="M318" i="11"/>
  <c r="K320" i="11"/>
  <c r="M320" i="11"/>
  <c r="K321" i="11"/>
  <c r="K323" i="11"/>
  <c r="M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K332" i="11"/>
  <c r="M332" i="11"/>
  <c r="M333" i="11"/>
  <c r="S330" i="12"/>
  <c r="D330" i="12"/>
  <c r="S331" i="12"/>
  <c r="M335" i="11"/>
  <c r="S332" i="12"/>
  <c r="S333" i="12"/>
  <c r="S334" i="12"/>
  <c r="M338" i="11"/>
  <c r="S335" i="12"/>
  <c r="M339" i="11"/>
  <c r="S336" i="12"/>
  <c r="K341" i="11"/>
  <c r="S338" i="12"/>
  <c r="S339" i="12"/>
  <c r="S340" i="12"/>
  <c r="S341" i="12"/>
  <c r="D342" i="12"/>
  <c r="S343" i="12"/>
  <c r="M347" i="11"/>
  <c r="S344" i="12"/>
  <c r="D344" i="12"/>
  <c r="S345" i="12"/>
  <c r="S346" i="12"/>
  <c r="S347" i="12"/>
  <c r="K351" i="11"/>
  <c r="S348" i="12"/>
  <c r="D348" i="12"/>
  <c r="S349" i="12"/>
  <c r="M353" i="11"/>
  <c r="S350" i="12"/>
  <c r="S351" i="12"/>
  <c r="D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D54" i="12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D55" i="12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D56" i="12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D57" i="12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D58" i="12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D59" i="12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H467" i="12" l="1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<sst xmlns="http://schemas.openxmlformats.org/spreadsheetml/2006/main" count="5725" uniqueCount="1457">
  <si>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</si>
  <si>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</si>
  <si>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</si>
  <si>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</si>
  <si>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</si>
  <si>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</si>
  <si>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</si>
  <si>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</si>
  <si>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</si>
  <si>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</si>
  <si>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</si>
  <si>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</si>
  <si>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</si>
  <si>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</si>
  <si>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</si>
  <si>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</si>
  <si>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</si>
  <si>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</si>
  <si>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</si>
  <si>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</si>
  <si>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</si>
  <si>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</si>
  <si>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</si>
  <si>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</si>
  <si>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</si>
  <si>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</si>
  <si>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</si>
  <si>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</si>
  <si>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</si>
  <si>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</si>
  <si>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</si>
  <si>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</si>
  <si>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</si>
  <si>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</si>
  <si>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</si>
  <si>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</si>
  <si>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</si>
  <si>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</si>
  <si>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</si>
  <si>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</si>
  <si>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</si>
  <si>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</si>
  <si>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</si>
  <si>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</si>
  <si>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</si>
  <si>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</si>
  <si>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</si>
  <si>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</si>
  <si>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</si>
  <si>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</si>
  <si>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</si>
  <si>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</si>
  <si>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</si>
  <si>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</si>
  <si>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</si>
  <si>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</si>
  <si>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</si>
  <si>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</si>
  <si>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</si>
  <si>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</si>
  <si>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</si>
  <si>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</si>
  <si>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</si>
  <si>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</si>
  <si>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</si>
  <si>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</si>
  <si>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</si>
  <si>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</si>
  <si>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</si>
  <si>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</si>
  <si>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</si>
  <si>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</si>
  <si>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</si>
  <si>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</si>
  <si>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</si>
  <si>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</si>
  <si>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</si>
  <si>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</si>
  <si>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</si>
  <si>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</si>
  <si>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</si>
  <si>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</si>
  <si>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</si>
  <si>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</si>
  <si>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</si>
  <si>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</si>
  <si>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</si>
  <si>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</si>
  <si>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</si>
  <si>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</si>
  <si>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</si>
  <si>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</si>
  <si>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</si>
  <si>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</si>
  <si>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</si>
  <si>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</si>
  <si>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</si>
  <si>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</si>
  <si>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</si>
  <si>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</si>
  <si>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</si>
  <si>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</si>
  <si>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</si>
  <si>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</si>
  <si>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</si>
  <si>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</si>
  <si>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</si>
  <si>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</si>
  <si>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</si>
  <si>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</si>
  <si>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</si>
  <si>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</si>
  <si>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</si>
  <si>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</si>
  <si>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</si>
  <si>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</si>
  <si>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</si>
  <si>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</si>
  <si>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</si>
  <si>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</si>
  <si>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</si>
  <si>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</si>
  <si>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</si>
  <si>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</si>
  <si>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</si>
  <si>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</si>
  <si>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</si>
  <si>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</si>
  <si>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</si>
  <si>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</si>
  <si>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</si>
  <si>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</si>
  <si>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</si>
  <si>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</si>
  <si>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</si>
  <si>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</si>
  <si>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</si>
  <si>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</si>
  <si>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</si>
  <si>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</si>
  <si>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</si>
  <si>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</si>
  <si>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</si>
  <si>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</si>
  <si>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</si>
  <si>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</si>
  <si>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</si>
  <si>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</si>
  <si>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</si>
  <si>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</si>
  <si>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</si>
  <si>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</si>
  <si>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</si>
  <si>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</si>
  <si>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</si>
  <si>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</si>
  <si>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</si>
  <si>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</si>
  <si>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</si>
  <si>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</si>
  <si>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</si>
  <si>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</si>
  <si>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</si>
  <si>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</si>
  <si>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</si>
  <si>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</si>
  <si>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</si>
  <si>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</si>
  <si>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</si>
  <si>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</si>
  <si>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</si>
  <si>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</si>
  <si>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</si>
  <si>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</si>
  <si>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</si>
  <si>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</si>
  <si>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</si>
  <si>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</si>
  <si>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</si>
  <si>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</si>
  <si>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</si>
  <si>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</si>
  <si>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</si>
  <si>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</si>
  <si>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</si>
  <si>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</si>
  <si>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</si>
  <si>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</si>
  <si>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</si>
  <si>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</si>
  <si>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</si>
  <si>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</si>
  <si>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</si>
  <si>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</si>
  <si>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</si>
  <si>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</si>
  <si>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</si>
  <si>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</si>
  <si>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</si>
  <si>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</si>
  <si>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</si>
  <si>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</si>
  <si>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</si>
  <si>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</si>
  <si>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</si>
  <si>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</si>
  <si>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</si>
  <si>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</si>
  <si>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</si>
  <si>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</si>
  <si>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</si>
  <si>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</si>
  <si>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</si>
  <si>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</si>
  <si>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</si>
  <si>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</si>
  <si>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</si>
  <si>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</si>
  <si>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</si>
  <si>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</si>
  <si>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</si>
  <si>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</si>
  <si>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</si>
  <si>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</si>
  <si>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</si>
  <si>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</si>
  <si>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</si>
  <si>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</si>
  <si>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</si>
  <si>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</si>
  <si>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</si>
  <si>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</si>
  <si>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</si>
  <si>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</si>
  <si>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</si>
  <si>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</si>
  <si>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</si>
  <si>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</si>
  <si>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</si>
  <si>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</si>
  <si>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</si>
  <si>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</si>
  <si>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</si>
  <si>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</si>
  <si>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</si>
  <si>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</si>
  <si>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</si>
  <si>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</si>
  <si>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</si>
  <si>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</si>
  <si>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</si>
  <si>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</si>
  <si>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</si>
  <si>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</si>
  <si>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</si>
  <si>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</si>
  <si>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</si>
  <si>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</si>
  <si>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</si>
  <si>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</si>
  <si>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</si>
  <si>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</si>
  <si>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</si>
  <si>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</si>
  <si>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</si>
  <si>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</si>
  <si>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</si>
  <si>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</si>
  <si>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</si>
  <si>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</si>
  <si>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</si>
  <si>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</si>
  <si>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</si>
  <si>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</si>
  <si>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</si>
  <si>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</si>
  <si>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</si>
  <si>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</si>
  <si>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</si>
  <si>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</si>
  <si>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</si>
  <si>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</si>
  <si>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</si>
  <si>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</si>
  <si>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</si>
  <si>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</si>
  <si>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</si>
  <si>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</si>
  <si>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</si>
  <si>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</si>
  <si>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</si>
  <si>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</si>
  <si>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</si>
  <si>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</si>
  <si>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</si>
  <si>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</si>
  <si>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</si>
  <si>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</si>
  <si>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</si>
  <si>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</si>
  <si>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</si>
  <si>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</si>
  <si>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</si>
  <si>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</si>
  <si>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</si>
  <si>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</si>
  <si>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</si>
  <si>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</si>
  <si>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</si>
  <si>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</si>
  <si>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</si>
  <si>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</si>
  <si>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</si>
  <si>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</si>
  <si>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</si>
  <si>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</si>
  <si>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</si>
  <si>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</si>
  <si>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</si>
  <si>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</si>
  <si>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</si>
  <si>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</si>
  <si>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</si>
  <si>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</si>
  <si>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</si>
  <si>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</si>
  <si>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</si>
  <si>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</si>
  <si>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</si>
  <si>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</si>
  <si>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</si>
  <si>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</si>
  <si>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</si>
  <si>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</si>
  <si>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</si>
  <si>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</si>
  <si>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</si>
  <si>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</si>
  <si>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</si>
  <si>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</si>
  <si>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</si>
  <si>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</si>
  <si>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</si>
  <si>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</si>
  <si>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</si>
  <si>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</si>
  <si>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</si>
  <si>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</si>
  <si>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</si>
  <si>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</si>
  <si>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</si>
  <si>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</si>
  <si>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</si>
  <si>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</si>
  <si>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</si>
  <si>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</si>
  <si>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</si>
  <si>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</si>
  <si>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</si>
  <si>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</si>
  <si>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</si>
  <si>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</si>
  <si>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</si>
  <si>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</si>
  <si>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</si>
  <si>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</si>
  <si>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</si>
  <si>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</si>
  <si>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</si>
  <si>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</si>
  <si>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</si>
  <si>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</si>
  <si>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</si>
  <si>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</si>
  <si>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</si>
  <si>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</si>
  <si>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</si>
  <si>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</si>
  <si>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</si>
  <si>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</si>
  <si>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</si>
  <si>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</si>
  <si>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</si>
  <si>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</si>
  <si>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</si>
  <si>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</si>
  <si>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</si>
  <si>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</si>
  <si>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</si>
  <si>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</si>
  <si>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</si>
  <si>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</si>
  <si>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</si>
  <si>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</si>
  <si>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</si>
  <si>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</si>
  <si>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</si>
  <si>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</si>
  <si>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</si>
  <si>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</si>
  <si>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</si>
  <si>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</si>
  <si>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</si>
  <si>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</si>
  <si>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</si>
  <si>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</si>
  <si>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</si>
  <si>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</si>
  <si>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</si>
  <si>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</si>
  <si>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</si>
  <si>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</si>
  <si>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</si>
  <si>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</si>
  <si>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</si>
  <si>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</si>
  <si>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</si>
  <si>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</si>
  <si>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</si>
  <si>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</si>
  <si>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</si>
  <si>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</si>
  <si>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</si>
  <si>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</si>
  <si>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</si>
  <si>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</si>
  <si>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</si>
  <si>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</si>
  <si>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</si>
  <si>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</si>
  <si>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</si>
  <si>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</si>
  <si>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</si>
  <si>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</si>
  <si>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</si>
  <si>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</si>
  <si>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</si>
  <si>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</si>
  <si>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</si>
  <si>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</si>
  <si>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</si>
  <si>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</si>
  <si>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</si>
  <si>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</si>
  <si>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</si>
  <si>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</si>
  <si>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</si>
  <si>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</si>
  <si>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</si>
  <si>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</si>
  <si>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</si>
  <si>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</si>
  <si>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</si>
  <si>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</si>
  <si>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</si>
  <si>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</si>
  <si>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</si>
  <si>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</si>
  <si>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</si>
  <si>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</si>
  <si>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</si>
  <si>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</si>
  <si>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</si>
  <si>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</si>
  <si>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</si>
  <si>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</si>
  <si>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</si>
  <si>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</si>
  <si>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</si>
  <si>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</si>
  <si>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</si>
  <si>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</si>
  <si>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</si>
  <si>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</si>
  <si>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</si>
  <si>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</si>
  <si>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</si>
  <si>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</si>
  <si>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</si>
  <si>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</si>
  <si>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</si>
  <si>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</si>
  <si>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</si>
  <si>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</si>
  <si>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</si>
  <si>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</si>
  <si>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</si>
  <si>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</si>
  <si>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</si>
  <si>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</si>
  <si>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</si>
  <si>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</si>
  <si>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</si>
  <si>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</si>
  <si>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</si>
  <si>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</si>
  <si>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</si>
  <si>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</si>
  <si>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</si>
  <si>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</si>
  <si>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</si>
  <si>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</si>
  <si>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</si>
  <si>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</si>
  <si>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</si>
  <si>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</si>
  <si>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</si>
  <si>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</si>
  <si>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</si>
  <si>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</si>
  <si>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</si>
  <si>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</si>
  <si>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</si>
  <si>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</si>
  <si>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</si>
  <si>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</si>
  <si>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</si>
  <si>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</si>
  <si>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</si>
  <si>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</si>
  <si>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</si>
  <si>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</si>
  <si>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</si>
  <si>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</si>
  <si>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</si>
  <si>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</si>
  <si>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</si>
  <si>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</si>
  <si>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</si>
  <si>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</si>
  <si>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</si>
  <si>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</si>
  <si>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</si>
  <si>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</si>
  <si>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</si>
  <si>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</si>
  <si>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</si>
  <si>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</si>
  <si>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</si>
  <si>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</si>
  <si>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</si>
  <si>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</si>
  <si>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</si>
  <si>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</si>
  <si>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</si>
  <si>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</si>
  <si>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</si>
  <si>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</si>
  <si>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</si>
  <si>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</si>
  <si>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</si>
  <si>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</si>
  <si>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</si>
  <si>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</si>
  <si>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</si>
  <si>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</si>
  <si>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</si>
  <si>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</si>
  <si>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</si>
  <si>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</si>
  <si>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</si>
  <si>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</si>
  <si>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</si>
  <si>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</si>
  <si>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</si>
  <si>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</si>
  <si>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</si>
  <si>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</si>
  <si>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</si>
  <si>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</si>
  <si>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</si>
  <si>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</si>
  <si>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</si>
  <si>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</si>
  <si>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</si>
  <si>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</si>
  <si>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</si>
  <si>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</si>
  <si>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</si>
  <si>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</si>
  <si>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</si>
  <si>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</si>
  <si>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</si>
  <si>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</si>
  <si>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</si>
  <si>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</si>
  <si>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</si>
  <si>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</si>
  <si>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</si>
  <si>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</si>
  <si>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</si>
  <si>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</si>
  <si>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</si>
  <si>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</si>
  <si>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</si>
  <si>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</si>
  <si>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</si>
  <si>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</si>
  <si>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</si>
  <si>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</si>
  <si>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</si>
  <si>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</si>
  <si>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</si>
  <si>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</si>
  <si>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</si>
  <si>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</si>
  <si>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</si>
  <si>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</si>
  <si>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</si>
  <si>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</si>
  <si>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</si>
  <si>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</si>
  <si>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</si>
  <si>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</si>
  <si>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</si>
  <si>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</si>
  <si>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</si>
  <si>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</si>
  <si>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</si>
  <si>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</si>
  <si>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</si>
  <si>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</si>
  <si>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</si>
  <si>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</si>
  <si>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</si>
  <si>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</si>
  <si>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</si>
  <si>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</si>
  <si>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</si>
  <si>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</si>
  <si>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</si>
  <si>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</si>
  <si>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</si>
  <si>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</si>
  <si>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</si>
  <si>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</si>
  <si>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</si>
  <si>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</si>
  <si>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</si>
  <si>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</si>
  <si>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</si>
  <si>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</si>
  <si>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</si>
  <si>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</si>
  <si>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</si>
  <si>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</si>
  <si>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</si>
  <si>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</si>
  <si>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</si>
  <si>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</si>
  <si>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</si>
  <si>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</si>
  <si>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</si>
  <si>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</si>
  <si>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</si>
  <si>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</si>
  <si>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</si>
  <si>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</si>
  <si>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</si>
  <si>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</si>
  <si>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</si>
  <si>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</si>
  <si>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</si>
  <si>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</si>
  <si>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</si>
  <si>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</si>
  <si>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</si>
  <si>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</si>
  <si>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</si>
  <si>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</si>
  <si>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</si>
  <si>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</si>
  <si>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</si>
  <si>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</si>
  <si>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</si>
  <si>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</si>
  <si>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</si>
  <si>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</si>
  <si>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</si>
  <si>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</si>
  <si>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</si>
  <si>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</si>
  <si>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</si>
  <si>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</si>
  <si>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</si>
  <si>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</si>
  <si>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</si>
  <si>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</si>
  <si>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</si>
  <si>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</si>
  <si>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</si>
  <si>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</si>
  <si>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</si>
  <si>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</si>
  <si>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</si>
  <si>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</si>
  <si>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</si>
  <si>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</si>
  <si>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</si>
  <si>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</si>
  <si>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</si>
  <si>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</si>
  <si>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</si>
  <si>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</si>
  <si>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</si>
  <si>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</si>
  <si>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</si>
  <si>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</si>
  <si>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</si>
  <si>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</si>
  <si>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</si>
  <si>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</si>
  <si>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</si>
  <si>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</si>
  <si>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</si>
  <si>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</si>
  <si>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</si>
  <si>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</si>
  <si>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</si>
  <si>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</si>
  <si>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</si>
  <si>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</si>
  <si>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</si>
  <si>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</si>
  <si>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</si>
  <si>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</si>
  <si>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</si>
  <si>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</si>
  <si>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</si>
  <si>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</si>
  <si>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</si>
  <si>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</si>
  <si>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</si>
  <si>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</si>
  <si>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</si>
  <si>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</si>
  <si>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</si>
  <si>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</si>
  <si>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</si>
  <si>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</si>
  <si>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</si>
  <si>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</si>
  <si>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</si>
  <si>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</si>
  <si>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</si>
  <si>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</si>
  <si>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</si>
  <si>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</si>
  <si>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</si>
  <si>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</si>
  <si>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</si>
  <si>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</si>
  <si>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</si>
  <si>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</si>
  <si>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</si>
  <si>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</si>
  <si>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</si>
  <si>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</si>
  <si>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</si>
  <si>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</si>
  <si>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</si>
  <si>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</si>
  <si>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</si>
  <si>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</si>
  <si>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</si>
  <si>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</si>
  <si>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</si>
  <si>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</si>
  <si>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</si>
  <si>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</si>
  <si>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</si>
  <si>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</si>
  <si>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</si>
  <si>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</si>
  <si>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</si>
  <si>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</si>
  <si>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</si>
  <si>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</si>
  <si>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</si>
  <si>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</si>
  <si>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</si>
  <si>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</si>
  <si>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</si>
  <si>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</si>
  <si>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</si>
  <si>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</si>
  <si>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</si>
  <si>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</si>
  <si>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</si>
  <si>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</si>
  <si>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</si>
  <si>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</si>
  <si>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</si>
  <si>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</si>
  <si>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</si>
  <si>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</si>
  <si>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</si>
  <si>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</si>
  <si>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</si>
  <si>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</si>
  <si>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</si>
  <si>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</si>
  <si>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</si>
  <si>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</si>
  <si>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</si>
  <si>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</si>
  <si>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</si>
  <si>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</si>
  <si>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</si>
  <si>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</si>
  <si>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</si>
  <si>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</si>
  <si>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</si>
  <si>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</si>
  <si>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</si>
  <si>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</si>
  <si>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</si>
  <si>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</si>
  <si>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</si>
  <si>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</si>
  <si>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</si>
  <si>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</si>
  <si>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</si>
  <si>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</si>
  <si>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</si>
  <si>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</si>
  <si>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</si>
  <si>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</si>
  <si>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</si>
  <si>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</si>
  <si>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</si>
  <si>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</si>
  <si>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</si>
  <si>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</si>
  <si>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</si>
  <si>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</si>
  <si>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</si>
  <si>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</si>
  <si>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</si>
  <si>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</si>
  <si>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</si>
  <si>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</si>
  <si>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</si>
  <si>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</si>
  <si>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</si>
  <si>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</si>
  <si>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</si>
  <si>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</si>
  <si>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</si>
  <si>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</si>
  <si>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</si>
  <si>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</si>
  <si>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</si>
  <si>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</si>
  <si>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</si>
  <si>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</si>
  <si>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</si>
  <si>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</si>
  <si>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</si>
  <si>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</si>
  <si>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</si>
  <si>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</si>
  <si>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</si>
  <si>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</si>
  <si>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</si>
  <si>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</si>
  <si>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</si>
  <si>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</si>
  <si>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</si>
  <si>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</si>
  <si>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</si>
  <si>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</si>
  <si>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</si>
  <si>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</si>
  <si>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</si>
  <si>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</si>
  <si>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</si>
  <si>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</si>
  <si>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</si>
  <si>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</si>
  <si>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</si>
  <si>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</si>
  <si>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</si>
  <si>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</si>
  <si>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</si>
  <si>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</si>
  <si>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</si>
  <si>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</si>
  <si>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</si>
  <si>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</si>
  <si>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</si>
  <si>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</si>
  <si>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</si>
  <si>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</si>
  <si>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</si>
  <si>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</si>
  <si>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</si>
  <si>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</si>
  <si>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</si>
  <si>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</si>
  <si>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</si>
  <si>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</si>
  <si>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</si>
  <si>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</si>
  <si>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</si>
  <si>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</si>
  <si>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</si>
  <si>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</si>
  <si>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</si>
  <si>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</si>
  <si>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</si>
  <si>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</si>
  <si>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</si>
  <si>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</si>
  <si>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</si>
  <si>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</si>
  <si>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</si>
  <si>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</si>
  <si>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</si>
  <si>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</si>
  <si>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</si>
  <si>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</si>
  <si>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</si>
  <si>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</si>
  <si>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</si>
  <si>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</si>
  <si>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</si>
  <si>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</si>
  <si>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</si>
  <si>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</si>
  <si>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</si>
  <si>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</si>
  <si>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</si>
  <si>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</si>
  <si>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</si>
  <si>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</si>
  <si>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</si>
  <si>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</si>
  <si>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</si>
  <si>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</si>
  <si>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</si>
  <si>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</si>
  <si>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</si>
  <si>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</si>
  <si>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</si>
  <si>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</si>
  <si>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</si>
  <si>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</si>
  <si>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</si>
  <si>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</si>
  <si>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</si>
  <si>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</si>
  <si>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</si>
  <si>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</si>
  <si>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</si>
  <si>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</si>
  <si>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</si>
  <si>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</si>
  <si>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</si>
  <si>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</si>
  <si>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</si>
  <si>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</si>
  <si>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</si>
  <si>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</si>
  <si>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</si>
  <si>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</si>
  <si>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</si>
  <si>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</si>
  <si>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</si>
  <si>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</si>
  <si>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</si>
  <si>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</si>
  <si>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</si>
  <si>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</si>
  <si>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</si>
  <si>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</si>
  <si>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</si>
  <si>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</si>
  <si>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</si>
  <si>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</si>
  <si>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</si>
  <si>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</si>
  <si>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</si>
  <si>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</si>
  <si>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</si>
  <si>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</si>
  <si>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</si>
  <si>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</si>
  <si>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</si>
  <si>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</si>
  <si>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</si>
  <si>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</si>
  <si>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</si>
  <si>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</si>
  <si>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</si>
  <si>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</si>
  <si>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</si>
  <si>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</si>
  <si>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</si>
  <si>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</si>
  <si>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</si>
  <si>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</si>
  <si>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</si>
  <si>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</si>
  <si>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</si>
  <si>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</si>
  <si>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</si>
  <si>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</si>
  <si>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</si>
  <si>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</si>
  <si>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</si>
  <si>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</si>
  <si>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</si>
  <si>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</si>
  <si>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</si>
  <si>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</si>
  <si>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</si>
  <si>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</si>
  <si>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</si>
  <si>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</si>
  <si>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</si>
  <si>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</si>
  <si>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</si>
  <si>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</si>
  <si>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</si>
  <si>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</si>
  <si>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</si>
  <si>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</si>
  <si>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</si>
  <si>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</si>
  <si>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</si>
  <si>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</si>
  <si>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</si>
  <si>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</si>
  <si>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</si>
  <si>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</si>
  <si>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</si>
  <si>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</si>
  <si>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</si>
  <si>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</si>
  <si>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</si>
  <si>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</si>
  <si>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</si>
  <si>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</si>
  <si>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</si>
  <si>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</si>
  <si>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</si>
  <si>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</si>
  <si>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</si>
  <si>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</si>
  <si>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</si>
  <si>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</si>
  <si>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</si>
  <si>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</si>
  <si>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</si>
  <si>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</si>
  <si>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</si>
  <si>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</si>
  <si>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</si>
  <si>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</si>
  <si>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</si>
  <si>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</si>
  <si>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</si>
  <si>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</si>
  <si>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</si>
  <si>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</si>
  <si>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</si>
  <si>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</si>
  <si>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</si>
  <si>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</si>
  <si>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</si>
  <si>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</si>
  <si>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</si>
  <si>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</si>
  <si>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</si>
  <si>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</si>
  <si>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</si>
  <si>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</si>
  <si>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</si>
  <si>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</si>
  <si>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</si>
  <si>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</si>
  <si>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</si>
  <si>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</si>
  <si>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</si>
  <si>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</si>
  <si>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</si>
  <si>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</si>
  <si>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</si>
  <si>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</si>
  <si>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</si>
  <si>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</si>
  <si>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</si>
  <si>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</si>
  <si>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</si>
  <si>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</si>
  <si>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</si>
  <si>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</si>
  <si>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</si>
  <si>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</si>
  <si>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</si>
  <si>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</si>
  <si>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</si>
  <si>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</si>
  <si>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</si>
  <si>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</si>
  <si>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</si>
  <si>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</si>
  <si>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</si>
  <si>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</si>
  <si>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</si>
  <si>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</si>
  <si>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</si>
  <si>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</si>
  <si>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</si>
  <si>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</si>
  <si>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</si>
  <si>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</si>
  <si>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</si>
  <si>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</si>
  <si>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</si>
  <si>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</si>
  <si>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</si>
  <si>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</si>
  <si>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</si>
  <si>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</si>
  <si>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</si>
  <si>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</si>
  <si>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</si>
  <si>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</si>
  <si>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</si>
  <si>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</si>
  <si>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</si>
  <si>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</si>
  <si>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</si>
  <si>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</si>
  <si>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</si>
  <si>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</si>
  <si>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</si>
  <si>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</si>
  <si>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</si>
  <si>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</si>
  <si>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</si>
  <si>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</si>
  <si>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</si>
  <si>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</si>
  <si>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</si>
  <si>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</si>
  <si>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</si>
  <si>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</si>
  <si>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</si>
  <si>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</si>
  <si>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</si>
  <si>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</si>
  <si>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</si>
  <si>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</si>
  <si>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</si>
  <si>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</si>
  <si>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</si>
  <si>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</si>
  <si>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</si>
  <si>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</si>
  <si>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</si>
  <si>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</si>
  <si>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</si>
  <si>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</si>
  <si>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</si>
  <si>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</si>
  <si>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</si>
  <si>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</si>
  <si>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</si>
  <si>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</si>
  <si>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</si>
  <si>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</si>
  <si>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</si>
  <si>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</si>
  <si>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</si>
  <si>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</si>
  <si>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</si>
  <si>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</si>
  <si>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</si>
  <si>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</si>
  <si>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</si>
  <si>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</si>
  <si>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</si>
  <si>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</si>
  <si>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</si>
  <si>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</si>
  <si>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</si>
  <si>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</si>
  <si>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</si>
  <si>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</si>
  <si>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</si>
  <si>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</si>
  <si>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</si>
  <si>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</si>
  <si>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</si>
  <si>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</si>
  <si>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</si>
  <si>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</si>
  <si>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</si>
  <si>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</si>
  <si>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</si>
  <si>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</si>
  <si>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</si>
  <si>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</si>
  <si>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</si>
  <si>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</si>
  <si>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</si>
  <si>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</si>
  <si>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</si>
  <si>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</si>
  <si>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</si>
  <si>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</si>
  <si>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</si>
  <si>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</si>
  <si>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</si>
  <si>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</si>
  <si>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</si>
  <si>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</si>
  <si>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</si>
  <si>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</si>
  <si>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</si>
  <si>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</si>
  <si>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</si>
  <si>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</si>
  <si>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</si>
  <si>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</si>
  <si>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</si>
  <si>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</si>
  <si>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</si>
  <si>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</si>
  <si>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</si>
  <si>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</si>
  <si>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</si>
  <si>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</si>
  <si>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</si>
  <si>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</si>
  <si>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</si>
  <si>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</si>
  <si>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</si>
  <si>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</si>
  <si>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</si>
  <si>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</si>
  <si>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</si>
  <si>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</si>
  <si>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</si>
  <si>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</si>
  <si>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</si>
  <si>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</si>
  <si>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</si>
  <si>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</si>
  <si>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</si>
  <si>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</si>
  <si>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</si>
  <si>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</si>
  <si>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</si>
  <si>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</si>
  <si>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</si>
  <si>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</si>
  <si>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</si>
  <si>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</si>
  <si>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</si>
  <si>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</si>
  <si>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</si>
  <si>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</si>
  <si>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</si>
  <si>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</si>
  <si>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</si>
  <si>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</si>
  <si>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</si>
  <si>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</si>
  <si>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</si>
  <si>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</si>
  <si>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</si>
  <si>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</si>
  <si>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</si>
  <si>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</si>
  <si>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</si>
  <si>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</si>
  <si>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</si>
  <si>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</si>
  <si>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</si>
  <si>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</si>
  <si>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</si>
  <si>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</si>
  <si>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</si>
  <si>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</si>
  <si>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</si>
  <si>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</si>
  <si>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</si>
  <si>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</si>
  <si>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</si>
  <si>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</si>
  <si>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</si>
  <si>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</si>
  <si>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</si>
  <si>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</si>
  <si>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</si>
  <si>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</si>
  <si>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</si>
  <si>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</si>
  <si>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</si>
  <si>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</si>
  <si>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</si>
  <si>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</si>
  <si>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</si>
  <si>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</si>
  <si>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</si>
  <si>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</si>
  <si>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</si>
  <si>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</si>
  <si>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</si>
  <si>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</si>
  <si>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</si>
  <si>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</si>
  <si>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</si>
  <si>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</si>
  <si>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</si>
  <si>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</si>
  <si>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</si>
  <si>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</si>
  <si>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</si>
  <si>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</si>
  <si>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</si>
  <si>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</si>
  <si>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</si>
  <si>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</si>
  <si>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</si>
  <si>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</si>
  <si>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</si>
  <si>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</si>
  <si>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</si>
  <si>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</si>
  <si>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</si>
  <si>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</si>
  <si>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</si>
  <si>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</si>
  <si>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</si>
  <si>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</si>
  <si>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</si>
  <si>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</si>
  <si>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</si>
  <si>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</si>
  <si>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</si>
  <si>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</si>
  <si>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</si>
  <si>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</si>
  <si>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</si>
  <si>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</si>
  <si>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</si>
  <si>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</si>
  <si>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</si>
  <si>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</si>
  <si>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</si>
  <si>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</si>
  <si>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</si>
  <si>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</si>
  <si>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</si>
  <si>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</si>
  <si>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</si>
  <si>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</si>
  <si>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</si>
  <si>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</si>
  <si>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</si>
  <si>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</si>
  <si>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</si>
  <si>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</si>
  <si>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</si>
  <si>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</si>
  <si>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</si>
  <si>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</si>
  <si>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</si>
  <si>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</si>
  <si>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</si>
  <si>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</si>
  <si>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</si>
  <si>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</si>
  <si>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</si>
  <si>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</si>
  <si>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</si>
  <si>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</si>
  <si>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</si>
  <si>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</si>
  <si>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</si>
  <si>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</si>
  <si>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</si>
  <si>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</si>
  <si>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</si>
  <si>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</si>
  <si>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</si>
  <si>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</si>
  <si>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</si>
  <si>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</si>
  <si>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</si>
  <si>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</si>
  <si>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</si>
  <si>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</si>
  <si>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</si>
  <si>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</si>
  <si>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</si>
  <si>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</si>
  <si>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</si>
  <si>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</si>
  <si>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</si>
  <si>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</si>
  <si>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</si>
  <si>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</si>
  <si>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</si>
  <si>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</si>
  <si>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</si>
  <si>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</si>
  <si>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</si>
  <si>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</si>
  <si>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</si>
  <si>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</si>
  <si>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</si>
  <si>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</si>
  <si>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</si>
  <si>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</si>
  <si>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</si>
  <si>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</si>
  <si>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</si>
  <si>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</si>
  <si>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</si>
  <si>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</si>
  <si>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</si>
  <si>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</si>
  <si>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</si>
  <si>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</si>
  <si>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 xml:space="preserve">Realizado o intervalo no KM 1496/ Sem inf. da produção </t>
  </si>
  <si>
    <t>Deslocamento de TGR-TOM</t>
  </si>
  <si>
    <t>TOM-TMT</t>
  </si>
  <si>
    <t>TCSTGR</t>
  </si>
  <si>
    <t>Ronda 7 dias</t>
  </si>
  <si>
    <t xml:space="preserve">Lucas </t>
  </si>
  <si>
    <t>No km 1867 tecnico da engenharia embarca para aplicação fixação e desembarca no km 1894, e no km 1887 substuição de palmilha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</si>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</sst>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5"/>
    <tableColumn id="8" xr3:uid="{69D5AC3B-4F64-4F8F-AD2A-0AD158918DDD}" name="CORRELATO" dataDxfId="5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3" dataDxfId="522" headerRowBorderDxfId="520" tableBorderDxfId="52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9"/>
    <tableColumn id="2" xr3:uid="{9E43233E-7748-4A18-BD5C-D467FDF5017A}" name="Coordenação Cod" dataDxfId="518"/>
    <tableColumn id="11" xr3:uid="{FD8283FB-AAA5-4439-BBB5-16F2C616F05C}" name="Coordenação" dataDxfId="517"/>
    <tableColumn id="3" xr3:uid="{233C0146-C13B-48F7-8302-BFD40A668E71}" name="Gerência" dataDxfId="516"/>
    <tableColumn id="4" xr3:uid="{FA8E26C9-C7A0-4153-984D-07BC3F448870}" name="SUB" dataDxfId="515"/>
    <tableColumn id="5" xr3:uid="{670CAAC7-5604-4ED8-A835-267C41306B57}" name="KM Inicio" dataDxfId="514"/>
    <tableColumn id="6" xr3:uid="{503331F6-B322-4EA9-9C5E-881831CF446A}" name="KM Fim" dataDxfId="513"/>
    <tableColumn id="7" xr3:uid="{431695A4-A142-4A1D-976E-66DB088ADEF7}" name="Trecho" dataDxfId="512"/>
    <tableColumn id="8" xr3:uid="{3A197E61-EA0C-4C39-8479-8489B8B7595A}" name="SB" dataDxfId="511"/>
    <tableColumn id="9" xr3:uid="{9A9C9E13-3B2B-4320-BE1B-6526B0C780E6}" name="NOME SUB" dataDxfId="510"/>
    <tableColumn id="10" xr3:uid="{7620F8D3-C19C-4362-A6E4-DE62B4CB9A90}" name="Trecho Coordenação" dataDxfId="50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AQ78" activePane="bottomRight" state="frozen"/>
      <selection pane="bottomRight" activeCell="BB80" sqref="BB8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/>
      <c r="BN80" s="20"/>
      <c r="BO80" s="183"/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/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/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/>
      <c r="BN89" s="20"/>
      <c r="BO89" s="183"/>
      <c r="BP89" s="24"/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</v>
      </c>
      <c r="BT89" s="280" t="str">
        <f t="shared" si="1"/>
        <v/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/>
      <c r="BI91" s="23"/>
      <c r="BJ91" s="23"/>
      <c r="BK91" s="23"/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/>
      <c r="BI92" s="23"/>
      <c r="BJ92" s="23"/>
      <c r="BK92" s="23"/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/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>
        <f>BS_CONTROLE[[#This Row],[KM - Fim]]</f>
        <v>0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/>
      <c r="BI93" s="23"/>
      <c r="BJ93" s="23"/>
      <c r="BK93" s="23"/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/>
      <c r="AS94" s="46"/>
      <c r="AT94" s="46"/>
      <c r="AU94" s="46"/>
      <c r="AV94" s="46"/>
      <c r="AW94" s="46"/>
      <c r="AX94" s="46"/>
      <c r="AY94" s="13">
        <f>IF(D94="","*",IFERROR(IF(ISODD(COUNT(AS94:AX94)),"ERRO",SUM((AT94-AS94),(AV94-AU94),(AX94-AW94))),"ERRO"))</f>
        <v>0</v>
      </c>
      <c r="AZ94" s="17"/>
      <c r="BA94" s="79"/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/>
      <c r="BI94" s="23"/>
      <c r="BJ94" s="23"/>
      <c r="BK94" s="23"/>
      <c r="BL94" s="22"/>
      <c r="BM94" s="20"/>
      <c r="BN94" s="20"/>
      <c r="BO94" s="183"/>
      <c r="BP94" s="24"/>
      <c r="BQ94" s="14" t="str">
        <f>IF(AND(BR94&lt;1,BS94&lt;1),"Produção e Intervalo",IF(BR94&lt;1,"Intervalo",IF(BS94&lt;1,"Produção","Aderente")))</f>
        <v>Produção e Intervalo</v>
      </c>
      <c r="BR94" s="25">
        <f>IF(OR(B94="",F94=""),"*",AY94/P94)</f>
        <v>0</v>
      </c>
      <c r="BS94" s="25">
        <f>IF(OR(B94="",F94=""),"*",BA94/Q94)</f>
        <v>0</v>
      </c>
      <c r="BT94" s="280" t="str">
        <f t="shared" si="1"/>
        <v/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1432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/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/>
      <c r="BI95" s="23"/>
      <c r="BJ95" s="23"/>
      <c r="BK95" s="23"/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1433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1434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/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/>
      <c r="BI96" s="23"/>
      <c r="BJ96" s="23"/>
      <c r="BK96" s="23"/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11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-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/>
      <c r="AS97" s="46"/>
      <c r="AT97" s="46"/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/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/>
      <c r="BI97" s="23"/>
      <c r="BJ97" s="23"/>
      <c r="BK97" s="23"/>
      <c r="BL97" s="22"/>
      <c r="BM97" s="20"/>
      <c r="BN97" s="20"/>
      <c r="BO97" s="183"/>
      <c r="BP97" s="24"/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/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/>
      <c r="AS98" s="46"/>
      <c r="AT98" s="46"/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/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/>
      <c r="BI98" s="23"/>
      <c r="BJ98" s="23"/>
      <c r="BK98" s="23"/>
      <c r="BL98" s="22"/>
      <c r="BM98" s="20"/>
      <c r="BN98" s="20"/>
      <c r="BO98" s="183"/>
      <c r="BP98" s="24"/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/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/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/>
      <c r="BI99" s="23"/>
      <c r="BJ99" s="23"/>
      <c r="BK99" s="23"/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1435</v>
      </c>
      <c r="W100" s="197" t="s">
        <v>1436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/>
      <c r="BI100" s="23"/>
      <c r="BJ100" s="23"/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V101:Y414 Y91 V92:Y92 V97:X100 V93:X95 Y93:Y100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8" priority="2133" operator="equal">
      <formula>"ERRO"</formula>
    </cfRule>
  </conditionalFormatting>
  <conditionalFormatting sqref="X4 Y1:Z5 Y456:Y531 Y415:Z455">
    <cfRule type="cellIs" dxfId="507" priority="2122" operator="equal">
      <formula>"OPORTUNIDADE"</formula>
    </cfRule>
  </conditionalFormatting>
  <conditionalFormatting sqref="AZ6:AZ503">
    <cfRule type="expression" dxfId="506" priority="2117">
      <formula>$BU6=1</formula>
    </cfRule>
  </conditionalFormatting>
  <conditionalFormatting sqref="BQ6:BQ533">
    <cfRule type="cellIs" dxfId="505" priority="2128" operator="equal">
      <formula>"Produção e Intervalo"</formula>
    </cfRule>
    <cfRule type="cellIs" dxfId="504" priority="2129" operator="equal">
      <formula>"Aderente"</formula>
    </cfRule>
    <cfRule type="cellIs" dxfId="503" priority="2130" operator="equal">
      <formula>"Intervalo"</formula>
    </cfRule>
    <cfRule type="cellIs" dxfId="502" priority="2131" operator="equal">
      <formula>"Produção"</formula>
    </cfRule>
    <cfRule type="cellIs" dxfId="501" priority="2132" operator="equal">
      <formula>"ERRO"</formula>
    </cfRule>
  </conditionalFormatting>
  <conditionalFormatting sqref="BR6:BS533">
    <cfRule type="cellIs" dxfId="500" priority="2110" operator="equal">
      <formula>"*"</formula>
    </cfRule>
    <cfRule type="cellIs" dxfId="499" priority="2111" operator="greaterThanOrEqual">
      <formula>1</formula>
    </cfRule>
    <cfRule type="cellIs" dxfId="498" priority="2112" operator="lessThan">
      <formula>1</formula>
    </cfRule>
  </conditionalFormatting>
  <conditionalFormatting sqref="X456:X503 Y456:Y531 Y415:Z455">
    <cfRule type="cellIs" dxfId="497" priority="2058" operator="equal">
      <formula>"NÃO"</formula>
    </cfRule>
    <cfRule type="cellIs" dxfId="496" priority="2059" operator="equal">
      <formula>"SIM"</formula>
    </cfRule>
  </conditionalFormatting>
  <conditionalFormatting sqref="X456:X503">
    <cfRule type="cellIs" dxfId="495" priority="2057" operator="equal">
      <formula>"OPORTUNIDADE"</formula>
    </cfRule>
  </conditionalFormatting>
  <conditionalFormatting sqref="Z456:Z503">
    <cfRule type="cellIs" dxfId="494" priority="2055" operator="equal">
      <formula>"NÃO"</formula>
    </cfRule>
    <cfRule type="cellIs" dxfId="493" priority="2056" operator="equal">
      <formula>"SIM"</formula>
    </cfRule>
  </conditionalFormatting>
  <conditionalFormatting sqref="Z456:Z503">
    <cfRule type="cellIs" dxfId="492" priority="2054" operator="equal">
      <formula>"OPORTUNIDADE"</formula>
    </cfRule>
  </conditionalFormatting>
  <conditionalFormatting sqref="Y1048575:Y1048576">
    <cfRule type="cellIs" dxfId="491" priority="1939" operator="equal">
      <formula>"OPORTUNIDADE"</formula>
    </cfRule>
  </conditionalFormatting>
  <conditionalFormatting sqref="Y1048575:Y1048576">
    <cfRule type="cellIs" dxfId="490" priority="1937" operator="equal">
      <formula>"NÃO"</formula>
    </cfRule>
    <cfRule type="cellIs" dxfId="489" priority="1938" operator="equal">
      <formula>"SIM"</formula>
    </cfRule>
  </conditionalFormatting>
  <conditionalFormatting sqref="Z504:Z529">
    <cfRule type="cellIs" dxfId="488" priority="1674" operator="equal">
      <formula>"OPORTUNIDADE"</formula>
    </cfRule>
  </conditionalFormatting>
  <conditionalFormatting sqref="Z504:Z529">
    <cfRule type="cellIs" dxfId="487" priority="1672" operator="equal">
      <formula>"NÃO"</formula>
    </cfRule>
    <cfRule type="cellIs" dxfId="486" priority="1673" operator="equal">
      <formula>"SIM"</formula>
    </cfRule>
  </conditionalFormatting>
  <conditionalFormatting sqref="X530">
    <cfRule type="cellIs" dxfId="485" priority="1660" operator="equal">
      <formula>"NÃO"</formula>
    </cfRule>
    <cfRule type="cellIs" dxfId="484" priority="1661" operator="equal">
      <formula>"SIM"</formula>
    </cfRule>
  </conditionalFormatting>
  <conditionalFormatting sqref="X530">
    <cfRule type="cellIs" dxfId="483" priority="1659" operator="equal">
      <formula>"OPORTUNIDADE"</formula>
    </cfRule>
  </conditionalFormatting>
  <conditionalFormatting sqref="Z530">
    <cfRule type="cellIs" dxfId="482" priority="1657" operator="equal">
      <formula>"NÃO"</formula>
    </cfRule>
    <cfRule type="cellIs" dxfId="481" priority="1658" operator="equal">
      <formula>"SIM"</formula>
    </cfRule>
  </conditionalFormatting>
  <conditionalFormatting sqref="Z530">
    <cfRule type="cellIs" dxfId="480" priority="1656" operator="equal">
      <formula>"OPORTUNIDADE"</formula>
    </cfRule>
  </conditionalFormatting>
  <conditionalFormatting sqref="BI530">
    <cfRule type="iconSet" priority="166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66">
      <iconSet showValue="0">
        <cfvo type="percent" val="0"/>
        <cfvo type="num" val="1"/>
        <cfvo type="num" val="1" gte="0"/>
      </iconSet>
    </cfRule>
    <cfRule type="iconSet" priority="166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6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9" priority="2276">
      <formula>$BU473=1</formula>
    </cfRule>
  </conditionalFormatting>
  <conditionalFormatting sqref="Y17:Z18 Z26 Y30:Z32 Y46:Z46 Z39 Z52:Z55 Z57 Z59 Y67:Z67 Y61:Z63 Z66 Y74:Z74 Z73:Z74 Y70:Z70 Y101:Z414 Y76:Z92 Z93:Z95 Z97:Z100 Y93:Y100">
    <cfRule type="cellIs" dxfId="478" priority="844" operator="equal">
      <formula>"OPORTUNIDADE"</formula>
    </cfRule>
  </conditionalFormatting>
  <conditionalFormatting sqref="Y17:Z18 Z26 Y30:Z32 Y46:Z46 Z39 Z52:Z55 Z57 Z59 Y67:Z67 Y61:Z63 Z66 Y74:Z74 Z73:Z74 Y70:Z70 Y101:Z414 Y76:Z92 Z93:Z95 Z97:Z100 Y93:Y100">
    <cfRule type="cellIs" dxfId="477" priority="842" operator="equal">
      <formula>"NÃO"</formula>
    </cfRule>
    <cfRule type="cellIs" dxfId="476" priority="843" operator="equal">
      <formula>"SIM"</formula>
    </cfRule>
  </conditionalFormatting>
  <conditionalFormatting sqref="BK7:BK9 BK11:BK17 BK23 BK25:BK26 BK28:BK32 BK40 BK34 BK51:BK56 BK43:BK49 BK58:BK63 BK68 BK70:BK72 BK87:BK414 BK74:BK77 BK82:BK85">
    <cfRule type="iconSet" priority="82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39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399">
      <iconSet showValue="0">
        <cfvo type="percent" val="0"/>
        <cfvo type="num" val="1"/>
        <cfvo type="num" val="1" gte="0"/>
      </iconSet>
    </cfRule>
    <cfRule type="iconSet" priority="240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5" priority="2436">
      <formula>$BU478=1</formula>
    </cfRule>
  </conditionalFormatting>
  <conditionalFormatting sqref="BI504:BI529">
    <cfRule type="iconSet" priority="243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39">
      <iconSet showValue="0">
        <cfvo type="percent" val="0"/>
        <cfvo type="num" val="1"/>
        <cfvo type="num" val="1" gte="0"/>
      </iconSet>
    </cfRule>
    <cfRule type="iconSet" priority="244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4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4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4" priority="615" operator="equal">
      <formula>"OPORTUNIDADE"</formula>
    </cfRule>
  </conditionalFormatting>
  <conditionalFormatting sqref="Y6:Z16">
    <cfRule type="cellIs" dxfId="473" priority="613" operator="equal">
      <formula>"NÃO"</formula>
    </cfRule>
    <cfRule type="cellIs" dxfId="472" priority="614" operator="equal">
      <formula>"SIM"</formula>
    </cfRule>
  </conditionalFormatting>
  <conditionalFormatting sqref="BJ6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1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1" priority="610" operator="equal">
      <formula>"OPORTUNIDADE"</formula>
    </cfRule>
  </conditionalFormatting>
  <conditionalFormatting sqref="Z23">
    <cfRule type="cellIs" dxfId="470" priority="608" operator="equal">
      <formula>"NÃO"</formula>
    </cfRule>
    <cfRule type="cellIs" dxfId="469" priority="609" operator="equal">
      <formula>"SIM"</formula>
    </cfRule>
  </conditionalFormatting>
  <conditionalFormatting sqref="Z20:Z21">
    <cfRule type="cellIs" dxfId="468" priority="604" operator="equal">
      <formula>"OPORTUNIDADE"</formula>
    </cfRule>
  </conditionalFormatting>
  <conditionalFormatting sqref="Z20:Z21">
    <cfRule type="cellIs" dxfId="467" priority="602" operator="equal">
      <formula>"NÃO"</formula>
    </cfRule>
    <cfRule type="cellIs" dxfId="466" priority="603" operator="equal">
      <formula>"SIM"</formula>
    </cfRule>
  </conditionalFormatting>
  <conditionalFormatting sqref="Z25:Z26">
    <cfRule type="cellIs" dxfId="465" priority="598" operator="equal">
      <formula>"OPORTUNIDADE"</formula>
    </cfRule>
  </conditionalFormatting>
  <conditionalFormatting sqref="Z25:Z26">
    <cfRule type="cellIs" dxfId="464" priority="596" operator="equal">
      <formula>"NÃO"</formula>
    </cfRule>
    <cfRule type="cellIs" dxfId="463" priority="597" operator="equal">
      <formula>"SIM"</formula>
    </cfRule>
  </conditionalFormatting>
  <conditionalFormatting sqref="Z23:Z24">
    <cfRule type="cellIs" dxfId="462" priority="595" operator="equal">
      <formula>"OPORTUNIDADE"</formula>
    </cfRule>
  </conditionalFormatting>
  <conditionalFormatting sqref="Z23:Z24">
    <cfRule type="cellIs" dxfId="461" priority="593" operator="equal">
      <formula>"NÃO"</formula>
    </cfRule>
    <cfRule type="cellIs" dxfId="460" priority="594" operator="equal">
      <formula>"SIM"</formula>
    </cfRule>
  </conditionalFormatting>
  <conditionalFormatting sqref="Z19:Z21">
    <cfRule type="cellIs" dxfId="459" priority="592" operator="equal">
      <formula>"OPORTUNIDADE"</formula>
    </cfRule>
  </conditionalFormatting>
  <conditionalFormatting sqref="Z19:Z21">
    <cfRule type="cellIs" dxfId="458" priority="590" operator="equal">
      <formula>"NÃO"</formula>
    </cfRule>
    <cfRule type="cellIs" dxfId="457" priority="591" operator="equal">
      <formula>"SIM"</formula>
    </cfRule>
  </conditionalFormatting>
  <conditionalFormatting sqref="Y19:Y29">
    <cfRule type="cellIs" dxfId="456" priority="589" operator="equal">
      <formula>"OPORTUNIDADE"</formula>
    </cfRule>
  </conditionalFormatting>
  <conditionalFormatting sqref="Y19:Y29">
    <cfRule type="cellIs" dxfId="455" priority="587" operator="equal">
      <formula>"NÃO"</formula>
    </cfRule>
    <cfRule type="cellIs" dxfId="454" priority="588" operator="equal">
      <formula>"SIM"</formula>
    </cfRule>
  </conditionalFormatting>
  <conditionalFormatting sqref="Z19:Z20">
    <cfRule type="cellIs" dxfId="453" priority="586" operator="equal">
      <formula>"OPORTUNIDADE"</formula>
    </cfRule>
  </conditionalFormatting>
  <conditionalFormatting sqref="Z19:Z20">
    <cfRule type="cellIs" dxfId="452" priority="584" operator="equal">
      <formula>"NÃO"</formula>
    </cfRule>
    <cfRule type="cellIs" dxfId="451" priority="585" operator="equal">
      <formula>"SIM"</formula>
    </cfRule>
  </conditionalFormatting>
  <conditionalFormatting sqref="Y19:Y29">
    <cfRule type="cellIs" dxfId="450" priority="583" operator="equal">
      <formula>"OPORTUNIDADE"</formula>
    </cfRule>
  </conditionalFormatting>
  <conditionalFormatting sqref="Y19:Y29">
    <cfRule type="cellIs" dxfId="449" priority="581" operator="equal">
      <formula>"NÃO"</formula>
    </cfRule>
    <cfRule type="cellIs" dxfId="448" priority="582" operator="equal">
      <formula>"SIM"</formula>
    </cfRule>
  </conditionalFormatting>
  <conditionalFormatting sqref="BP13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7" priority="579" operator="equal">
      <formula>"OPORTUNIDADE"</formula>
    </cfRule>
  </conditionalFormatting>
  <conditionalFormatting sqref="Z28">
    <cfRule type="cellIs" dxfId="446" priority="577" operator="equal">
      <formula>"NÃO"</formula>
    </cfRule>
    <cfRule type="cellIs" dxfId="445" priority="578" operator="equal">
      <formula>"SIM"</formula>
    </cfRule>
  </conditionalFormatting>
  <conditionalFormatting sqref="Z29">
    <cfRule type="cellIs" dxfId="444" priority="573" operator="equal">
      <formula>"OPORTUNIDADE"</formula>
    </cfRule>
  </conditionalFormatting>
  <conditionalFormatting sqref="Z29">
    <cfRule type="cellIs" dxfId="443" priority="571" operator="equal">
      <formula>"NÃO"</formula>
    </cfRule>
    <cfRule type="cellIs" dxfId="442" priority="572" operator="equal">
      <formula>"SIM"</formula>
    </cfRule>
  </conditionalFormatting>
  <conditionalFormatting sqref="Z27">
    <cfRule type="cellIs" dxfId="441" priority="570" operator="equal">
      <formula>"OPORTUNIDADE"</formula>
    </cfRule>
  </conditionalFormatting>
  <conditionalFormatting sqref="Z27">
    <cfRule type="cellIs" dxfId="440" priority="568" operator="equal">
      <formula>"NÃO"</formula>
    </cfRule>
    <cfRule type="cellIs" dxfId="439" priority="569" operator="equal">
      <formula>"SIM"</formula>
    </cfRule>
  </conditionalFormatting>
  <conditionalFormatting sqref="Z18:Z19">
    <cfRule type="cellIs" dxfId="438" priority="564" operator="equal">
      <formula>"OPORTUNIDADE"</formula>
    </cfRule>
  </conditionalFormatting>
  <conditionalFormatting sqref="Z18:Z19">
    <cfRule type="cellIs" dxfId="437" priority="562" operator="equal">
      <formula>"NÃO"</formula>
    </cfRule>
    <cfRule type="cellIs" dxfId="436" priority="563" operator="equal">
      <formula>"SIM"</formula>
    </cfRule>
  </conditionalFormatting>
  <conditionalFormatting sqref="Y18:Y29">
    <cfRule type="cellIs" dxfId="435" priority="561" operator="equal">
      <formula>"OPORTUNIDADE"</formula>
    </cfRule>
  </conditionalFormatting>
  <conditionalFormatting sqref="Y18:Y29">
    <cfRule type="cellIs" dxfId="434" priority="559" operator="equal">
      <formula>"NÃO"</formula>
    </cfRule>
    <cfRule type="cellIs" dxfId="433" priority="560" operator="equal">
      <formula>"SIM"</formula>
    </cfRule>
  </conditionalFormatting>
  <conditionalFormatting sqref="BK6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2" priority="556" operator="equal">
      <formula>"OPORTUNIDADE"</formula>
    </cfRule>
  </conditionalFormatting>
  <conditionalFormatting sqref="Z24">
    <cfRule type="cellIs" dxfId="431" priority="554" operator="equal">
      <formula>"NÃO"</formula>
    </cfRule>
    <cfRule type="cellIs" dxfId="430" priority="555" operator="equal">
      <formula>"SIM"</formula>
    </cfRule>
  </conditionalFormatting>
  <conditionalFormatting sqref="BP9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9" priority="552" operator="equal">
      <formula>"OPORTUNIDADE"</formula>
    </cfRule>
  </conditionalFormatting>
  <conditionalFormatting sqref="Z25">
    <cfRule type="cellIs" dxfId="428" priority="550" operator="equal">
      <formula>"NÃO"</formula>
    </cfRule>
    <cfRule type="cellIs" dxfId="427" priority="551" operator="equal">
      <formula>"SIM"</formula>
    </cfRule>
  </conditionalFormatting>
  <conditionalFormatting sqref="Z21">
    <cfRule type="cellIs" dxfId="426" priority="546" operator="equal">
      <formula>"OPORTUNIDADE"</formula>
    </cfRule>
  </conditionalFormatting>
  <conditionalFormatting sqref="Z21">
    <cfRule type="cellIs" dxfId="425" priority="544" operator="equal">
      <formula>"NÃO"</formula>
    </cfRule>
    <cfRule type="cellIs" dxfId="424" priority="545" operator="equal">
      <formula>"SIM"</formula>
    </cfRule>
  </conditionalFormatting>
  <conditionalFormatting sqref="Z22">
    <cfRule type="cellIs" dxfId="423" priority="543" operator="equal">
      <formula>"OPORTUNIDADE"</formula>
    </cfRule>
  </conditionalFormatting>
  <conditionalFormatting sqref="Z22">
    <cfRule type="cellIs" dxfId="422" priority="541" operator="equal">
      <formula>"NÃO"</formula>
    </cfRule>
    <cfRule type="cellIs" dxfId="421" priority="542" operator="equal">
      <formula>"SIM"</formula>
    </cfRule>
  </conditionalFormatting>
  <conditionalFormatting sqref="BJ19">
    <cfRule type="iconSet" priority="53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3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3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3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3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3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3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0" priority="529" operator="equal">
      <formula>"OPORTUNIDADE"</formula>
    </cfRule>
  </conditionalFormatting>
  <conditionalFormatting sqref="Z36">
    <cfRule type="cellIs" dxfId="419" priority="527" operator="equal">
      <formula>"NÃO"</formula>
    </cfRule>
    <cfRule type="cellIs" dxfId="418" priority="528" operator="equal">
      <formula>"SIM"</formula>
    </cfRule>
  </conditionalFormatting>
  <conditionalFormatting sqref="Z36">
    <cfRule type="cellIs" dxfId="417" priority="526" operator="equal">
      <formula>"OPORTUNIDADE"</formula>
    </cfRule>
  </conditionalFormatting>
  <conditionalFormatting sqref="Z36">
    <cfRule type="cellIs" dxfId="416" priority="524" operator="equal">
      <formula>"NÃO"</formula>
    </cfRule>
    <cfRule type="cellIs" dxfId="415" priority="525" operator="equal">
      <formula>"SIM"</formula>
    </cfRule>
  </conditionalFormatting>
  <conditionalFormatting sqref="Z36">
    <cfRule type="cellIs" dxfId="414" priority="514" operator="equal">
      <formula>"OPORTUNIDADE"</formula>
    </cfRule>
  </conditionalFormatting>
  <conditionalFormatting sqref="Z36">
    <cfRule type="cellIs" dxfId="413" priority="512" operator="equal">
      <formula>"NÃO"</formula>
    </cfRule>
    <cfRule type="cellIs" dxfId="412" priority="513" operator="equal">
      <formula>"SIM"</formula>
    </cfRule>
  </conditionalFormatting>
  <conditionalFormatting sqref="Z37:Z38">
    <cfRule type="cellIs" dxfId="411" priority="511" operator="equal">
      <formula>"OPORTUNIDADE"</formula>
    </cfRule>
  </conditionalFormatting>
  <conditionalFormatting sqref="Z37:Z38">
    <cfRule type="cellIs" dxfId="410" priority="509" operator="equal">
      <formula>"NÃO"</formula>
    </cfRule>
    <cfRule type="cellIs" dxfId="409" priority="510" operator="equal">
      <formula>"SIM"</formula>
    </cfRule>
  </conditionalFormatting>
  <conditionalFormatting sqref="BJ18">
    <cfRule type="iconSet" priority="50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0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8" priority="500" operator="equal">
      <formula>"OPORTUNIDADE"</formula>
    </cfRule>
  </conditionalFormatting>
  <conditionalFormatting sqref="Z35:Z36">
    <cfRule type="cellIs" dxfId="407" priority="498" operator="equal">
      <formula>"NÃO"</formula>
    </cfRule>
    <cfRule type="cellIs" dxfId="406" priority="499" operator="equal">
      <formula>"SIM"</formula>
    </cfRule>
  </conditionalFormatting>
  <conditionalFormatting sqref="BK27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49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7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5" priority="475" operator="equal">
      <formula>"OPORTUNIDADE"</formula>
    </cfRule>
  </conditionalFormatting>
  <conditionalFormatting sqref="Z34:Z35">
    <cfRule type="cellIs" dxfId="404" priority="473" operator="equal">
      <formula>"NÃO"</formula>
    </cfRule>
    <cfRule type="cellIs" dxfId="403" priority="474" operator="equal">
      <formula>"SIM"</formula>
    </cfRule>
  </conditionalFormatting>
  <conditionalFormatting sqref="Z33:Z35">
    <cfRule type="cellIs" dxfId="402" priority="472" operator="equal">
      <formula>"OPORTUNIDADE"</formula>
    </cfRule>
  </conditionalFormatting>
  <conditionalFormatting sqref="Z33:Z35">
    <cfRule type="cellIs" dxfId="401" priority="470" operator="equal">
      <formula>"NÃO"</formula>
    </cfRule>
    <cfRule type="cellIs" dxfId="400" priority="471" operator="equal">
      <formula>"SIM"</formula>
    </cfRule>
  </conditionalFormatting>
  <conditionalFormatting sqref="Z33:Z35">
    <cfRule type="cellIs" dxfId="399" priority="466" operator="equal">
      <formula>"OPORTUNIDADE"</formula>
    </cfRule>
  </conditionalFormatting>
  <conditionalFormatting sqref="Z33:Z35">
    <cfRule type="cellIs" dxfId="398" priority="464" operator="equal">
      <formula>"NÃO"</formula>
    </cfRule>
    <cfRule type="cellIs" dxfId="397" priority="465" operator="equal">
      <formula>"SIM"</formula>
    </cfRule>
  </conditionalFormatting>
  <conditionalFormatting sqref="Z33:Z34">
    <cfRule type="cellIs" dxfId="396" priority="460" operator="equal">
      <formula>"OPORTUNIDADE"</formula>
    </cfRule>
  </conditionalFormatting>
  <conditionalFormatting sqref="Z33:Z34">
    <cfRule type="cellIs" dxfId="395" priority="458" operator="equal">
      <formula>"NÃO"</formula>
    </cfRule>
    <cfRule type="cellIs" dxfId="394" priority="459" operator="equal">
      <formula>"SIM"</formula>
    </cfRule>
  </conditionalFormatting>
  <conditionalFormatting sqref="Y33:Y45">
    <cfRule type="cellIs" dxfId="393" priority="454" operator="equal">
      <formula>"OPORTUNIDADE"</formula>
    </cfRule>
  </conditionalFormatting>
  <conditionalFormatting sqref="Y33:Y45">
    <cfRule type="cellIs" dxfId="392" priority="452" operator="equal">
      <formula>"NÃO"</formula>
    </cfRule>
    <cfRule type="cellIs" dxfId="391" priority="453" operator="equal">
      <formula>"SIM"</formula>
    </cfRule>
  </conditionalFormatting>
  <conditionalFormatting sqref="Y34:Y45">
    <cfRule type="cellIs" dxfId="390" priority="451" operator="equal">
      <formula>"OPORTUNIDADE"</formula>
    </cfRule>
  </conditionalFormatting>
  <conditionalFormatting sqref="Y34:Y45">
    <cfRule type="cellIs" dxfId="389" priority="449" operator="equal">
      <formula>"NÃO"</formula>
    </cfRule>
    <cfRule type="cellIs" dxfId="388" priority="450" operator="equal">
      <formula>"SIM"</formula>
    </cfRule>
  </conditionalFormatting>
  <conditionalFormatting sqref="BK22">
    <cfRule type="iconSet" priority="44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7" priority="441" operator="equal">
      <formula>"OPORTUNIDADE"</formula>
    </cfRule>
  </conditionalFormatting>
  <conditionalFormatting sqref="Z42:Z43">
    <cfRule type="cellIs" dxfId="386" priority="439" operator="equal">
      <formula>"NÃO"</formula>
    </cfRule>
    <cfRule type="cellIs" dxfId="385" priority="440" operator="equal">
      <formula>"SIM"</formula>
    </cfRule>
  </conditionalFormatting>
  <conditionalFormatting sqref="Y46:Y50 Y52:Y60">
    <cfRule type="cellIs" dxfId="384" priority="435" operator="equal">
      <formula>"OPORTUNIDADE"</formula>
    </cfRule>
  </conditionalFormatting>
  <conditionalFormatting sqref="Y46:Y50 Y52:Y60">
    <cfRule type="cellIs" dxfId="383" priority="433" operator="equal">
      <formula>"NÃO"</formula>
    </cfRule>
    <cfRule type="cellIs" dxfId="382" priority="434" operator="equal">
      <formula>"SIM"</formula>
    </cfRule>
  </conditionalFormatting>
  <conditionalFormatting sqref="Z43:Z45">
    <cfRule type="cellIs" dxfId="381" priority="426" operator="equal">
      <formula>"OPORTUNIDADE"</formula>
    </cfRule>
  </conditionalFormatting>
  <conditionalFormatting sqref="Z43:Z45">
    <cfRule type="cellIs" dxfId="380" priority="424" operator="equal">
      <formula>"NÃO"</formula>
    </cfRule>
    <cfRule type="cellIs" dxfId="379" priority="425" operator="equal">
      <formula>"SIM"</formula>
    </cfRule>
  </conditionalFormatting>
  <conditionalFormatting sqref="Z39">
    <cfRule type="cellIs" dxfId="378" priority="420" operator="equal">
      <formula>"OPORTUNIDADE"</formula>
    </cfRule>
  </conditionalFormatting>
  <conditionalFormatting sqref="Z39">
    <cfRule type="cellIs" dxfId="377" priority="418" operator="equal">
      <formula>"NÃO"</formula>
    </cfRule>
    <cfRule type="cellIs" dxfId="376" priority="419" operator="equal">
      <formula>"SIM"</formula>
    </cfRule>
  </conditionalFormatting>
  <conditionalFormatting sqref="Z43:Z44">
    <cfRule type="cellIs" dxfId="375" priority="393" operator="equal">
      <formula>"OPORTUNIDADE"</formula>
    </cfRule>
  </conditionalFormatting>
  <conditionalFormatting sqref="Z43:Z44">
    <cfRule type="cellIs" dxfId="374" priority="391" operator="equal">
      <formula>"NÃO"</formula>
    </cfRule>
    <cfRule type="cellIs" dxfId="373" priority="392" operator="equal">
      <formula>"SIM"</formula>
    </cfRule>
  </conditionalFormatting>
  <conditionalFormatting sqref="Z44:Z46">
    <cfRule type="cellIs" dxfId="372" priority="384" operator="equal">
      <formula>"OPORTUNIDADE"</formula>
    </cfRule>
  </conditionalFormatting>
  <conditionalFormatting sqref="Z44:Z46">
    <cfRule type="cellIs" dxfId="371" priority="382" operator="equal">
      <formula>"NÃO"</formula>
    </cfRule>
    <cfRule type="cellIs" dxfId="370" priority="383" operator="equal">
      <formula>"SIM"</formula>
    </cfRule>
  </conditionalFormatting>
  <conditionalFormatting sqref="BP27">
    <cfRule type="iconSet" priority="36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9" priority="362" operator="equal">
      <formula>"OPORTUNIDADE"</formula>
    </cfRule>
  </conditionalFormatting>
  <conditionalFormatting sqref="Y47:Y60">
    <cfRule type="cellIs" dxfId="368" priority="360" operator="equal">
      <formula>"NÃO"</formula>
    </cfRule>
    <cfRule type="cellIs" dxfId="367" priority="361" operator="equal">
      <formula>"SIM"</formula>
    </cfRule>
  </conditionalFormatting>
  <conditionalFormatting sqref="Z47:Z48">
    <cfRule type="cellIs" dxfId="366" priority="359" operator="equal">
      <formula>"OPORTUNIDADE"</formula>
    </cfRule>
  </conditionalFormatting>
  <conditionalFormatting sqref="Z47:Z48">
    <cfRule type="cellIs" dxfId="365" priority="357" operator="equal">
      <formula>"NÃO"</formula>
    </cfRule>
    <cfRule type="cellIs" dxfId="364" priority="358" operator="equal">
      <formula>"SIM"</formula>
    </cfRule>
  </conditionalFormatting>
  <conditionalFormatting sqref="Z47:Z48">
    <cfRule type="cellIs" dxfId="363" priority="356" operator="equal">
      <formula>"OPORTUNIDADE"</formula>
    </cfRule>
  </conditionalFormatting>
  <conditionalFormatting sqref="Z47:Z48">
    <cfRule type="cellIs" dxfId="362" priority="354" operator="equal">
      <formula>"NÃO"</formula>
    </cfRule>
    <cfRule type="cellIs" dxfId="361" priority="355" operator="equal">
      <formula>"SIM"</formula>
    </cfRule>
  </conditionalFormatting>
  <conditionalFormatting sqref="Y47:Y50 Y52:Y60">
    <cfRule type="cellIs" dxfId="360" priority="353" operator="equal">
      <formula>"OPORTUNIDADE"</formula>
    </cfRule>
  </conditionalFormatting>
  <conditionalFormatting sqref="Y47:Y50 Y52:Y60">
    <cfRule type="cellIs" dxfId="359" priority="351" operator="equal">
      <formula>"NÃO"</formula>
    </cfRule>
    <cfRule type="cellIs" dxfId="358" priority="352" operator="equal">
      <formula>"SIM"</formula>
    </cfRule>
  </conditionalFormatting>
  <conditionalFormatting sqref="Z47">
    <cfRule type="cellIs" dxfId="357" priority="350" operator="equal">
      <formula>"OPORTUNIDADE"</formula>
    </cfRule>
  </conditionalFormatting>
  <conditionalFormatting sqref="Z47">
    <cfRule type="cellIs" dxfId="356" priority="348" operator="equal">
      <formula>"NÃO"</formula>
    </cfRule>
    <cfRule type="cellIs" dxfId="355" priority="349" operator="equal">
      <formula>"SIM"</formula>
    </cfRule>
  </conditionalFormatting>
  <conditionalFormatting sqref="Z47">
    <cfRule type="cellIs" dxfId="354" priority="347" operator="equal">
      <formula>"OPORTUNIDADE"</formula>
    </cfRule>
  </conditionalFormatting>
  <conditionalFormatting sqref="Z47">
    <cfRule type="cellIs" dxfId="353" priority="345" operator="equal">
      <formula>"NÃO"</formula>
    </cfRule>
    <cfRule type="cellIs" dxfId="352" priority="346" operator="equal">
      <formula>"SIM"</formula>
    </cfRule>
  </conditionalFormatting>
  <conditionalFormatting sqref="Z47">
    <cfRule type="cellIs" dxfId="351" priority="344" operator="equal">
      <formula>"OPORTUNIDADE"</formula>
    </cfRule>
  </conditionalFormatting>
  <conditionalFormatting sqref="Z47">
    <cfRule type="cellIs" dxfId="350" priority="342" operator="equal">
      <formula>"NÃO"</formula>
    </cfRule>
    <cfRule type="cellIs" dxfId="349" priority="343" operator="equal">
      <formula>"SIM"</formula>
    </cfRule>
  </conditionalFormatting>
  <conditionalFormatting sqref="Z41">
    <cfRule type="cellIs" dxfId="348" priority="338" operator="equal">
      <formula>"OPORTUNIDADE"</formula>
    </cfRule>
  </conditionalFormatting>
  <conditionalFormatting sqref="Z41">
    <cfRule type="cellIs" dxfId="347" priority="336" operator="equal">
      <formula>"NÃO"</formula>
    </cfRule>
    <cfRule type="cellIs" dxfId="346" priority="337" operator="equal">
      <formula>"SIM"</formula>
    </cfRule>
  </conditionalFormatting>
  <conditionalFormatting sqref="Z41">
    <cfRule type="cellIs" dxfId="345" priority="335" operator="equal">
      <formula>"OPORTUNIDADE"</formula>
    </cfRule>
  </conditionalFormatting>
  <conditionalFormatting sqref="Z41">
    <cfRule type="cellIs" dxfId="344" priority="333" operator="equal">
      <formula>"NÃO"</formula>
    </cfRule>
    <cfRule type="cellIs" dxfId="343" priority="334" operator="equal">
      <formula>"SIM"</formula>
    </cfRule>
  </conditionalFormatting>
  <conditionalFormatting sqref="Z40">
    <cfRule type="cellIs" dxfId="342" priority="329" operator="equal">
      <formula>"OPORTUNIDADE"</formula>
    </cfRule>
  </conditionalFormatting>
  <conditionalFormatting sqref="Z40">
    <cfRule type="cellIs" dxfId="341" priority="327" operator="equal">
      <formula>"NÃO"</formula>
    </cfRule>
    <cfRule type="cellIs" dxfId="340" priority="328" operator="equal">
      <formula>"SIM"</formula>
    </cfRule>
  </conditionalFormatting>
  <conditionalFormatting sqref="Z40">
    <cfRule type="cellIs" dxfId="339" priority="326" operator="equal">
      <formula>"OPORTUNIDADE"</formula>
    </cfRule>
  </conditionalFormatting>
  <conditionalFormatting sqref="Z40">
    <cfRule type="cellIs" dxfId="338" priority="324" operator="equal">
      <formula>"NÃO"</formula>
    </cfRule>
    <cfRule type="cellIs" dxfId="337" priority="325" operator="equal">
      <formula>"SIM"</formula>
    </cfRule>
  </conditionalFormatting>
  <conditionalFormatting sqref="Z40">
    <cfRule type="cellIs" dxfId="336" priority="323" operator="equal">
      <formula>"OPORTUNIDADE"</formula>
    </cfRule>
  </conditionalFormatting>
  <conditionalFormatting sqref="Z40">
    <cfRule type="cellIs" dxfId="335" priority="321" operator="equal">
      <formula>"NÃO"</formula>
    </cfRule>
    <cfRule type="cellIs" dxfId="334" priority="322" operator="equal">
      <formula>"SIM"</formula>
    </cfRule>
  </conditionalFormatting>
  <conditionalFormatting sqref="BP23">
    <cfRule type="iconSet" priority="32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1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3" priority="318" operator="equal">
      <formula>"OPORTUNIDADE"</formula>
    </cfRule>
  </conditionalFormatting>
  <conditionalFormatting sqref="Z45">
    <cfRule type="cellIs" dxfId="332" priority="316" operator="equal">
      <formula>"NÃO"</formula>
    </cfRule>
    <cfRule type="cellIs" dxfId="331" priority="317" operator="equal">
      <formula>"SIM"</formula>
    </cfRule>
  </conditionalFormatting>
  <conditionalFormatting sqref="BJ35:BK35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1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1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1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503 BJ79:BK79">
    <cfRule type="iconSet" priority="244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0" priority="311" operator="equal">
      <formula>"OPORTUNIDADE"</formula>
    </cfRule>
  </conditionalFormatting>
  <conditionalFormatting sqref="Z47:Z49">
    <cfRule type="cellIs" dxfId="329" priority="309" operator="equal">
      <formula>"NÃO"</formula>
    </cfRule>
    <cfRule type="cellIs" dxfId="328" priority="310" operator="equal">
      <formula>"SIM"</formula>
    </cfRule>
  </conditionalFormatting>
  <conditionalFormatting sqref="Z47:Z49">
    <cfRule type="cellIs" dxfId="327" priority="308" operator="equal">
      <formula>"OPORTUNIDADE"</formula>
    </cfRule>
  </conditionalFormatting>
  <conditionalFormatting sqref="Z47:Z49">
    <cfRule type="cellIs" dxfId="326" priority="306" operator="equal">
      <formula>"NÃO"</formula>
    </cfRule>
    <cfRule type="cellIs" dxfId="325" priority="307" operator="equal">
      <formula>"SIM"</formula>
    </cfRule>
  </conditionalFormatting>
  <conditionalFormatting sqref="Z47:Z49">
    <cfRule type="cellIs" dxfId="324" priority="305" operator="equal">
      <formula>"OPORTUNIDADE"</formula>
    </cfRule>
  </conditionalFormatting>
  <conditionalFormatting sqref="Z47:Z49">
    <cfRule type="cellIs" dxfId="323" priority="303" operator="equal">
      <formula>"NÃO"</formula>
    </cfRule>
    <cfRule type="cellIs" dxfId="322" priority="304" operator="equal">
      <formula>"SIM"</formula>
    </cfRule>
  </conditionalFormatting>
  <conditionalFormatting sqref="Z47:Z49">
    <cfRule type="cellIs" dxfId="321" priority="302" operator="equal">
      <formula>"OPORTUNIDADE"</formula>
    </cfRule>
  </conditionalFormatting>
  <conditionalFormatting sqref="Z47:Z49">
    <cfRule type="cellIs" dxfId="320" priority="300" operator="equal">
      <formula>"NÃO"</formula>
    </cfRule>
    <cfRule type="cellIs" dxfId="319" priority="301" operator="equal">
      <formula>"SIM"</formula>
    </cfRule>
  </conditionalFormatting>
  <conditionalFormatting sqref="Z49">
    <cfRule type="cellIs" dxfId="318" priority="293" operator="equal">
      <formula>"OPORTUNIDADE"</formula>
    </cfRule>
  </conditionalFormatting>
  <conditionalFormatting sqref="Z49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49">
    <cfRule type="cellIs" dxfId="315" priority="290" operator="equal">
      <formula>"OPORTUNIDADE"</formula>
    </cfRule>
  </conditionalFormatting>
  <conditionalFormatting sqref="Z49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49">
    <cfRule type="cellIs" dxfId="312" priority="287" operator="equal">
      <formula>"OPORTUNIDADE"</formula>
    </cfRule>
  </conditionalFormatting>
  <conditionalFormatting sqref="Z49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49">
    <cfRule type="cellIs" dxfId="309" priority="284" operator="equal">
      <formula>"OPORTUNIDADE"</formula>
    </cfRule>
  </conditionalFormatting>
  <conditionalFormatting sqref="Z49">
    <cfRule type="cellIs" dxfId="308" priority="282" operator="equal">
      <formula>"NÃO"</formula>
    </cfRule>
    <cfRule type="cellIs" dxfId="307" priority="283" operator="equal">
      <formula>"SIM"</formula>
    </cfRule>
  </conditionalFormatting>
  <conditionalFormatting sqref="Z56">
    <cfRule type="cellIs" dxfId="306" priority="269" operator="equal">
      <formula>"OPORTUNIDADE"</formula>
    </cfRule>
  </conditionalFormatting>
  <conditionalFormatting sqref="Z56">
    <cfRule type="cellIs" dxfId="305" priority="267" operator="equal">
      <formula>"NÃO"</formula>
    </cfRule>
    <cfRule type="cellIs" dxfId="304" priority="268" operator="equal">
      <formula>"SIM"</formula>
    </cfRule>
  </conditionalFormatting>
  <conditionalFormatting sqref="Z56">
    <cfRule type="cellIs" dxfId="303" priority="266" operator="equal">
      <formula>"OPORTUNIDADE"</formula>
    </cfRule>
  </conditionalFormatting>
  <conditionalFormatting sqref="Z56">
    <cfRule type="cellIs" dxfId="302" priority="264" operator="equal">
      <formula>"NÃO"</formula>
    </cfRule>
    <cfRule type="cellIs" dxfId="301" priority="265" operator="equal">
      <formula>"SIM"</formula>
    </cfRule>
  </conditionalFormatting>
  <conditionalFormatting sqref="Z56">
    <cfRule type="cellIs" dxfId="300" priority="263" operator="equal">
      <formula>"OPORTUNIDADE"</formula>
    </cfRule>
  </conditionalFormatting>
  <conditionalFormatting sqref="Z56">
    <cfRule type="cellIs" dxfId="299" priority="261" operator="equal">
      <formula>"NÃO"</formula>
    </cfRule>
    <cfRule type="cellIs" dxfId="298" priority="262" operator="equal">
      <formula>"SIM"</formula>
    </cfRule>
  </conditionalFormatting>
  <conditionalFormatting sqref="Z58">
    <cfRule type="cellIs" dxfId="297" priority="257" operator="equal">
      <formula>"OPORTUNIDADE"</formula>
    </cfRule>
  </conditionalFormatting>
  <conditionalFormatting sqref="Z58">
    <cfRule type="cellIs" dxfId="296" priority="255" operator="equal">
      <formula>"NÃO"</formula>
    </cfRule>
    <cfRule type="cellIs" dxfId="295" priority="256" operator="equal">
      <formula>"SIM"</formula>
    </cfRule>
  </conditionalFormatting>
  <conditionalFormatting sqref="Z58">
    <cfRule type="cellIs" dxfId="294" priority="254" operator="equal">
      <formula>"OPORTUNIDADE"</formula>
    </cfRule>
  </conditionalFormatting>
  <conditionalFormatting sqref="Z58">
    <cfRule type="cellIs" dxfId="293" priority="252" operator="equal">
      <formula>"NÃO"</formula>
    </cfRule>
    <cfRule type="cellIs" dxfId="292" priority="253" operator="equal">
      <formula>"SIM"</formula>
    </cfRule>
  </conditionalFormatting>
  <conditionalFormatting sqref="Z57">
    <cfRule type="cellIs" dxfId="291" priority="239" operator="equal">
      <formula>"OPORTUNIDADE"</formula>
    </cfRule>
  </conditionalFormatting>
  <conditionalFormatting sqref="Z57">
    <cfRule type="cellIs" dxfId="290" priority="237" operator="equal">
      <formula>"NÃO"</formula>
    </cfRule>
    <cfRule type="cellIs" dxfId="289" priority="238" operator="equal">
      <formula>"SIM"</formula>
    </cfRule>
  </conditionalFormatting>
  <conditionalFormatting sqref="BP45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8" priority="234" operator="equal">
      <formula>"OPORTUNIDADE"</formula>
    </cfRule>
  </conditionalFormatting>
  <conditionalFormatting sqref="Y66">
    <cfRule type="cellIs" dxfId="287" priority="232" operator="equal">
      <formula>"NÃO"</formula>
    </cfRule>
    <cfRule type="cellIs" dxfId="286" priority="233" operator="equal">
      <formula>"SIM"</formula>
    </cfRule>
  </conditionalFormatting>
  <conditionalFormatting sqref="Z66">
    <cfRule type="cellIs" dxfId="285" priority="231" operator="equal">
      <formula>"OPORTUNIDADE"</formula>
    </cfRule>
  </conditionalFormatting>
  <conditionalFormatting sqref="Z66">
    <cfRule type="cellIs" dxfId="284" priority="229" operator="equal">
      <formula>"NÃO"</formula>
    </cfRule>
    <cfRule type="cellIs" dxfId="283" priority="230" operator="equal">
      <formula>"SIM"</formula>
    </cfRule>
  </conditionalFormatting>
  <conditionalFormatting sqref="Z51">
    <cfRule type="cellIs" dxfId="282" priority="228" operator="equal">
      <formula>"OPORTUNIDADE"</formula>
    </cfRule>
  </conditionalFormatting>
  <conditionalFormatting sqref="Z51">
    <cfRule type="cellIs" dxfId="281" priority="226" operator="equal">
      <formula>"NÃO"</formula>
    </cfRule>
    <cfRule type="cellIs" dxfId="280" priority="227" operator="equal">
      <formula>"SIM"</formula>
    </cfRule>
  </conditionalFormatting>
  <conditionalFormatting sqref="Z51">
    <cfRule type="cellIs" dxfId="279" priority="225" operator="equal">
      <formula>"OPORTUNIDADE"</formula>
    </cfRule>
  </conditionalFormatting>
  <conditionalFormatting sqref="Z51">
    <cfRule type="cellIs" dxfId="278" priority="223" operator="equal">
      <formula>"NÃO"</formula>
    </cfRule>
    <cfRule type="cellIs" dxfId="277" priority="224" operator="equal">
      <formula>"SIM"</formula>
    </cfRule>
  </conditionalFormatting>
  <conditionalFormatting sqref="Z51">
    <cfRule type="cellIs" dxfId="276" priority="213" operator="equal">
      <formula>"OPORTUNIDADE"</formula>
    </cfRule>
  </conditionalFormatting>
  <conditionalFormatting sqref="Z51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Z50">
    <cfRule type="cellIs" dxfId="273" priority="210" operator="equal">
      <formula>"OPORTUNIDADE"</formula>
    </cfRule>
  </conditionalFormatting>
  <conditionalFormatting sqref="Z50">
    <cfRule type="cellIs" dxfId="272" priority="208" operator="equal">
      <formula>"NÃO"</formula>
    </cfRule>
    <cfRule type="cellIs" dxfId="271" priority="209" operator="equal">
      <formula>"SIM"</formula>
    </cfRule>
  </conditionalFormatting>
  <conditionalFormatting sqref="Z60">
    <cfRule type="cellIs" dxfId="270" priority="195" operator="equal">
      <formula>"OPORTUNIDADE"</formula>
    </cfRule>
  </conditionalFormatting>
  <conditionalFormatting sqref="Z60">
    <cfRule type="cellIs" dxfId="269" priority="193" operator="equal">
      <formula>"NÃO"</formula>
    </cfRule>
    <cfRule type="cellIs" dxfId="268" priority="194" operator="equal">
      <formula>"SIM"</formula>
    </cfRule>
  </conditionalFormatting>
  <conditionalFormatting sqref="Z60">
    <cfRule type="cellIs" dxfId="267" priority="192" operator="equal">
      <formula>"OPORTUNIDADE"</formula>
    </cfRule>
  </conditionalFormatting>
  <conditionalFormatting sqref="Z60">
    <cfRule type="cellIs" dxfId="266" priority="190" operator="equal">
      <formula>"NÃO"</formula>
    </cfRule>
    <cfRule type="cellIs" dxfId="265" priority="191" operator="equal">
      <formula>"SIM"</formula>
    </cfRule>
  </conditionalFormatting>
  <conditionalFormatting sqref="Z60">
    <cfRule type="cellIs" dxfId="264" priority="189" operator="equal">
      <formula>"OPORTUNIDADE"</formula>
    </cfRule>
  </conditionalFormatting>
  <conditionalFormatting sqref="Z60">
    <cfRule type="cellIs" dxfId="263" priority="187" operator="equal">
      <formula>"NÃO"</formula>
    </cfRule>
    <cfRule type="cellIs" dxfId="262" priority="188" operator="equal">
      <formula>"SIM"</formula>
    </cfRule>
  </conditionalFormatting>
  <conditionalFormatting sqref="Y64">
    <cfRule type="cellIs" dxfId="261" priority="183" operator="equal">
      <formula>"OPORTUNIDADE"</formula>
    </cfRule>
  </conditionalFormatting>
  <conditionalFormatting sqref="Y64">
    <cfRule type="cellIs" dxfId="260" priority="181" operator="equal">
      <formula>"NÃO"</formula>
    </cfRule>
    <cfRule type="cellIs" dxfId="259" priority="182" operator="equal">
      <formula>"SIM"</formula>
    </cfRule>
  </conditionalFormatting>
  <conditionalFormatting sqref="Z64">
    <cfRule type="cellIs" dxfId="258" priority="180" operator="equal">
      <formula>"OPORTUNIDADE"</formula>
    </cfRule>
  </conditionalFormatting>
  <conditionalFormatting sqref="Z64">
    <cfRule type="cellIs" dxfId="257" priority="178" operator="equal">
      <formula>"NÃO"</formula>
    </cfRule>
    <cfRule type="cellIs" dxfId="256" priority="179" operator="equal">
      <formula>"SIM"</formula>
    </cfRule>
  </conditionalFormatting>
  <conditionalFormatting sqref="Y65">
    <cfRule type="cellIs" dxfId="255" priority="153" operator="equal">
      <formula>"OPORTUNIDADE"</formula>
    </cfRule>
  </conditionalFormatting>
  <conditionalFormatting sqref="Y65">
    <cfRule type="cellIs" dxfId="254" priority="151" operator="equal">
      <formula>"NÃO"</formula>
    </cfRule>
    <cfRule type="cellIs" dxfId="253" priority="152" operator="equal">
      <formula>"SIM"</formula>
    </cfRule>
  </conditionalFormatting>
  <conditionalFormatting sqref="Z65">
    <cfRule type="cellIs" dxfId="252" priority="150" operator="equal">
      <formula>"OPORTUNIDADE"</formula>
    </cfRule>
  </conditionalFormatting>
  <conditionalFormatting sqref="Z65">
    <cfRule type="cellIs" dxfId="251" priority="148" operator="equal">
      <formula>"NÃO"</formula>
    </cfRule>
    <cfRule type="cellIs" dxfId="250" priority="149" operator="equal">
      <formula>"SIM"</formula>
    </cfRule>
  </conditionalFormatting>
  <conditionalFormatting sqref="Z65">
    <cfRule type="cellIs" dxfId="249" priority="147" operator="equal">
      <formula>"OPORTUNIDADE"</formula>
    </cfRule>
  </conditionalFormatting>
  <conditionalFormatting sqref="Z65">
    <cfRule type="cellIs" dxfId="248" priority="145" operator="equal">
      <formula>"NÃO"</formula>
    </cfRule>
    <cfRule type="cellIs" dxfId="247" priority="146" operator="equal">
      <formula>"SIM"</formula>
    </cfRule>
  </conditionalFormatting>
  <conditionalFormatting sqref="Z65">
    <cfRule type="cellIs" dxfId="246" priority="144" operator="equal">
      <formula>"OPORTUNIDADE"</formula>
    </cfRule>
  </conditionalFormatting>
  <conditionalFormatting sqref="Z65">
    <cfRule type="cellIs" dxfId="245" priority="142" operator="equal">
      <formula>"NÃO"</formula>
    </cfRule>
    <cfRule type="cellIs" dxfId="244" priority="143" operator="equal">
      <formula>"SIM"</formula>
    </cfRule>
  </conditionalFormatting>
  <conditionalFormatting sqref="Y73:Y75">
    <cfRule type="cellIs" dxfId="243" priority="141" operator="equal">
      <formula>"OPORTUNIDADE"</formula>
    </cfRule>
  </conditionalFormatting>
  <conditionalFormatting sqref="Y73:Y75">
    <cfRule type="cellIs" dxfId="242" priority="139" operator="equal">
      <formula>"NÃO"</formula>
    </cfRule>
    <cfRule type="cellIs" dxfId="241" priority="140" operator="equal">
      <formula>"SIM"</formula>
    </cfRule>
  </conditionalFormatting>
  <conditionalFormatting sqref="Z73:Z74">
    <cfRule type="cellIs" dxfId="240" priority="138" operator="equal">
      <formula>"OPORTUNIDADE"</formula>
    </cfRule>
  </conditionalFormatting>
  <conditionalFormatting sqref="Z73:Z74">
    <cfRule type="cellIs" dxfId="239" priority="136" operator="equal">
      <formula>"NÃO"</formula>
    </cfRule>
    <cfRule type="cellIs" dxfId="238" priority="137" operator="equal">
      <formula>"SIM"</formula>
    </cfRule>
  </conditionalFormatting>
  <conditionalFormatting sqref="Z72">
    <cfRule type="cellIs" dxfId="237" priority="135" operator="equal">
      <formula>"OPORTUNIDADE"</formula>
    </cfRule>
  </conditionalFormatting>
  <conditionalFormatting sqref="Z72">
    <cfRule type="cellIs" dxfId="236" priority="133" operator="equal">
      <formula>"NÃO"</formula>
    </cfRule>
    <cfRule type="cellIs" dxfId="235" priority="134" operator="equal">
      <formula>"SIM"</formula>
    </cfRule>
  </conditionalFormatting>
  <conditionalFormatting sqref="Z72">
    <cfRule type="cellIs" dxfId="234" priority="132" operator="equal">
      <formula>"OPORTUNIDADE"</formula>
    </cfRule>
  </conditionalFormatting>
  <conditionalFormatting sqref="Z72">
    <cfRule type="cellIs" dxfId="233" priority="130" operator="equal">
      <formula>"NÃO"</formula>
    </cfRule>
    <cfRule type="cellIs" dxfId="232" priority="131" operator="equal">
      <formula>"SIM"</formula>
    </cfRule>
  </conditionalFormatting>
  <conditionalFormatting sqref="Z72">
    <cfRule type="cellIs" dxfId="231" priority="129" operator="equal">
      <formula>"OPORTUNIDADE"</formula>
    </cfRule>
  </conditionalFormatting>
  <conditionalFormatting sqref="Z72">
    <cfRule type="cellIs" dxfId="230" priority="127" operator="equal">
      <formula>"NÃO"</formula>
    </cfRule>
    <cfRule type="cellIs" dxfId="229" priority="128" operator="equal">
      <formula>"SIM"</formula>
    </cfRule>
  </conditionalFormatting>
  <conditionalFormatting sqref="Y72:Y73">
    <cfRule type="cellIs" dxfId="228" priority="126" operator="equal">
      <formula>"OPORTUNIDADE"</formula>
    </cfRule>
  </conditionalFormatting>
  <conditionalFormatting sqref="Y72:Y73">
    <cfRule type="cellIs" dxfId="227" priority="124" operator="equal">
      <formula>"NÃO"</formula>
    </cfRule>
    <cfRule type="cellIs" dxfId="226" priority="125" operator="equal">
      <formula>"SIM"</formula>
    </cfRule>
  </conditionalFormatting>
  <conditionalFormatting sqref="BK3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25" priority="122" operator="equal">
      <formula>"OPORTUNIDADE"</formula>
    </cfRule>
  </conditionalFormatting>
  <conditionalFormatting sqref="Z72:Z73">
    <cfRule type="cellIs" dxfId="224" priority="120" operator="equal">
      <formula>"NÃO"</formula>
    </cfRule>
    <cfRule type="cellIs" dxfId="223" priority="121" operator="equal">
      <formula>"SIM"</formula>
    </cfRule>
  </conditionalFormatting>
  <conditionalFormatting sqref="Y71">
    <cfRule type="cellIs" dxfId="222" priority="119" operator="equal">
      <formula>"OPORTUNIDADE"</formula>
    </cfRule>
  </conditionalFormatting>
  <conditionalFormatting sqref="Y71">
    <cfRule type="cellIs" dxfId="221" priority="117" operator="equal">
      <formula>"NÃO"</formula>
    </cfRule>
    <cfRule type="cellIs" dxfId="220" priority="118" operator="equal">
      <formula>"SIM"</formula>
    </cfRule>
  </conditionalFormatting>
  <conditionalFormatting sqref="Z71">
    <cfRule type="cellIs" dxfId="219" priority="116" operator="equal">
      <formula>"OPORTUNIDADE"</formula>
    </cfRule>
  </conditionalFormatting>
  <conditionalFormatting sqref="Z71">
    <cfRule type="cellIs" dxfId="218" priority="114" operator="equal">
      <formula>"NÃO"</formula>
    </cfRule>
    <cfRule type="cellIs" dxfId="217" priority="115" operator="equal">
      <formula>"SIM"</formula>
    </cfRule>
  </conditionalFormatting>
  <conditionalFormatting sqref="Z71">
    <cfRule type="cellIs" dxfId="216" priority="113" operator="equal">
      <formula>"OPORTUNIDADE"</formula>
    </cfRule>
  </conditionalFormatting>
  <conditionalFormatting sqref="Z71">
    <cfRule type="cellIs" dxfId="215" priority="111" operator="equal">
      <formula>"NÃO"</formula>
    </cfRule>
    <cfRule type="cellIs" dxfId="214" priority="112" operator="equal">
      <formula>"SIM"</formula>
    </cfRule>
  </conditionalFormatting>
  <conditionalFormatting sqref="Z71">
    <cfRule type="cellIs" dxfId="213" priority="110" operator="equal">
      <formula>"OPORTUNIDADE"</formula>
    </cfRule>
  </conditionalFormatting>
  <conditionalFormatting sqref="Z71">
    <cfRule type="cellIs" dxfId="212" priority="108" operator="equal">
      <formula>"NÃO"</formula>
    </cfRule>
    <cfRule type="cellIs" dxfId="211" priority="109" operator="equal">
      <formula>"SIM"</formula>
    </cfRule>
  </conditionalFormatting>
  <conditionalFormatting sqref="Z75">
    <cfRule type="cellIs" dxfId="210" priority="101" operator="equal">
      <formula>"OPORTUNIDADE"</formula>
    </cfRule>
  </conditionalFormatting>
  <conditionalFormatting sqref="Z75">
    <cfRule type="cellIs" dxfId="209" priority="99" operator="equal">
      <formula>"NÃO"</formula>
    </cfRule>
    <cfRule type="cellIs" dxfId="208" priority="100" operator="equal">
      <formula>"SIM"</formula>
    </cfRule>
  </conditionalFormatting>
  <conditionalFormatting sqref="Y75">
    <cfRule type="cellIs" dxfId="207" priority="98" operator="equal">
      <formula>"OPORTUNIDADE"</formula>
    </cfRule>
  </conditionalFormatting>
  <conditionalFormatting sqref="Y75">
    <cfRule type="cellIs" dxfId="206" priority="96" operator="equal">
      <formula>"NÃO"</formula>
    </cfRule>
    <cfRule type="cellIs" dxfId="205" priority="97" operator="equal">
      <formula>"SIM"</formula>
    </cfRule>
  </conditionalFormatting>
  <conditionalFormatting sqref="BK33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04" priority="94" operator="equal">
      <formula>"OPORTUNIDADE"</formula>
    </cfRule>
  </conditionalFormatting>
  <conditionalFormatting sqref="Y68:Y69">
    <cfRule type="cellIs" dxfId="203" priority="92" operator="equal">
      <formula>"NÃO"</formula>
    </cfRule>
    <cfRule type="cellIs" dxfId="202" priority="93" operator="equal">
      <formula>"SIM"</formula>
    </cfRule>
  </conditionalFormatting>
  <conditionalFormatting sqref="Z68">
    <cfRule type="cellIs" dxfId="201" priority="91" operator="equal">
      <formula>"OPORTUNIDADE"</formula>
    </cfRule>
  </conditionalFormatting>
  <conditionalFormatting sqref="Z68">
    <cfRule type="cellIs" dxfId="200" priority="89" operator="equal">
      <formula>"NÃO"</formula>
    </cfRule>
    <cfRule type="cellIs" dxfId="199" priority="90" operator="equal">
      <formula>"SIM"</formula>
    </cfRule>
  </conditionalFormatting>
  <conditionalFormatting sqref="Z68">
    <cfRule type="cellIs" dxfId="198" priority="88" operator="equal">
      <formula>"OPORTUNIDADE"</formula>
    </cfRule>
  </conditionalFormatting>
  <conditionalFormatting sqref="Z68">
    <cfRule type="cellIs" dxfId="197" priority="86" operator="equal">
      <formula>"NÃO"</formula>
    </cfRule>
    <cfRule type="cellIs" dxfId="196" priority="87" operator="equal">
      <formula>"SIM"</formula>
    </cfRule>
  </conditionalFormatting>
  <conditionalFormatting sqref="Z68">
    <cfRule type="cellIs" dxfId="195" priority="85" operator="equal">
      <formula>"OPORTUNIDADE"</formula>
    </cfRule>
  </conditionalFormatting>
  <conditionalFormatting sqref="Z68">
    <cfRule type="cellIs" dxfId="194" priority="83" operator="equal">
      <formula>"NÃO"</formula>
    </cfRule>
    <cfRule type="cellIs" dxfId="193" priority="84" operator="equal">
      <formula>"SIM"</formula>
    </cfRule>
  </conditionalFormatting>
  <conditionalFormatting sqref="Z68">
    <cfRule type="cellIs" dxfId="192" priority="82" operator="equal">
      <formula>"OPORTUNIDADE"</formula>
    </cfRule>
  </conditionalFormatting>
  <conditionalFormatting sqref="Z68">
    <cfRule type="cellIs" dxfId="191" priority="80" operator="equal">
      <formula>"NÃO"</formula>
    </cfRule>
    <cfRule type="cellIs" dxfId="190" priority="81" operator="equal">
      <formula>"SIM"</formula>
    </cfRule>
  </conditionalFormatting>
  <conditionalFormatting sqref="Z68">
    <cfRule type="cellIs" dxfId="189" priority="79" operator="equal">
      <formula>"OPORTUNIDADE"</formula>
    </cfRule>
  </conditionalFormatting>
  <conditionalFormatting sqref="Z68">
    <cfRule type="cellIs" dxfId="188" priority="77" operator="equal">
      <formula>"NÃO"</formula>
    </cfRule>
    <cfRule type="cellIs" dxfId="187" priority="78" operator="equal">
      <formula>"SIM"</formula>
    </cfRule>
  </conditionalFormatting>
  <conditionalFormatting sqref="Z68">
    <cfRule type="cellIs" dxfId="186" priority="76" operator="equal">
      <formula>"OPORTUNIDADE"</formula>
    </cfRule>
  </conditionalFormatting>
  <conditionalFormatting sqref="Z68">
    <cfRule type="cellIs" dxfId="185" priority="74" operator="equal">
      <formula>"NÃO"</formula>
    </cfRule>
    <cfRule type="cellIs" dxfId="184" priority="75" operator="equal">
      <formula>"SIM"</formula>
    </cfRule>
  </conditionalFormatting>
  <conditionalFormatting sqref="Z68">
    <cfRule type="cellIs" dxfId="183" priority="73" operator="equal">
      <formula>"OPORTUNIDADE"</formula>
    </cfRule>
  </conditionalFormatting>
  <conditionalFormatting sqref="Z68">
    <cfRule type="cellIs" dxfId="182" priority="71" operator="equal">
      <formula>"NÃO"</formula>
    </cfRule>
    <cfRule type="cellIs" dxfId="181" priority="72" operator="equal">
      <formula>"SIM"</formula>
    </cfRule>
  </conditionalFormatting>
  <conditionalFormatting sqref="Z68">
    <cfRule type="cellIs" dxfId="180" priority="70" operator="equal">
      <formula>"OPORTUNIDADE"</formula>
    </cfRule>
  </conditionalFormatting>
  <conditionalFormatting sqref="Z68">
    <cfRule type="cellIs" dxfId="179" priority="68" operator="equal">
      <formula>"NÃO"</formula>
    </cfRule>
    <cfRule type="cellIs" dxfId="178" priority="69" operator="equal">
      <formula>"SIM"</formula>
    </cfRule>
  </conditionalFormatting>
  <conditionalFormatting sqref="Y67:Y69">
    <cfRule type="cellIs" dxfId="177" priority="67" operator="equal">
      <formula>"OPORTUNIDADE"</formula>
    </cfRule>
  </conditionalFormatting>
  <conditionalFormatting sqref="Y67:Y69">
    <cfRule type="cellIs" dxfId="176" priority="65" operator="equal">
      <formula>"NÃO"</formula>
    </cfRule>
    <cfRule type="cellIs" dxfId="175" priority="66" operator="equal">
      <formula>"SIM"</formula>
    </cfRule>
  </conditionalFormatting>
  <conditionalFormatting sqref="Z67:Z68">
    <cfRule type="cellIs" dxfId="174" priority="64" operator="equal">
      <formula>"OPORTUNIDADE"</formula>
    </cfRule>
  </conditionalFormatting>
  <conditionalFormatting sqref="Z67:Z68">
    <cfRule type="cellIs" dxfId="173" priority="62" operator="equal">
      <formula>"NÃO"</formula>
    </cfRule>
    <cfRule type="cellIs" dxfId="172" priority="63" operator="equal">
      <formula>"SIM"</formula>
    </cfRule>
  </conditionalFormatting>
  <conditionalFormatting sqref="Z69">
    <cfRule type="cellIs" dxfId="171" priority="61" operator="equal">
      <formula>"OPORTUNIDADE"</formula>
    </cfRule>
  </conditionalFormatting>
  <conditionalFormatting sqref="Z69">
    <cfRule type="cellIs" dxfId="170" priority="59" operator="equal">
      <formula>"NÃO"</formula>
    </cfRule>
    <cfRule type="cellIs" dxfId="169" priority="60" operator="equal">
      <formula>"SIM"</formula>
    </cfRule>
  </conditionalFormatting>
  <conditionalFormatting sqref="Z69">
    <cfRule type="cellIs" dxfId="168" priority="58" operator="equal">
      <formula>"OPORTUNIDADE"</formula>
    </cfRule>
  </conditionalFormatting>
  <conditionalFormatting sqref="Z69">
    <cfRule type="cellIs" dxfId="167" priority="56" operator="equal">
      <formula>"NÃO"</formula>
    </cfRule>
    <cfRule type="cellIs" dxfId="166" priority="57" operator="equal">
      <formula>"SIM"</formula>
    </cfRule>
  </conditionalFormatting>
  <conditionalFormatting sqref="Z69">
    <cfRule type="cellIs" dxfId="165" priority="55" operator="equal">
      <formula>"OPORTUNIDADE"</formula>
    </cfRule>
  </conditionalFormatting>
  <conditionalFormatting sqref="Z69">
    <cfRule type="cellIs" dxfId="164" priority="53" operator="equal">
      <formula>"NÃO"</formula>
    </cfRule>
    <cfRule type="cellIs" dxfId="163" priority="54" operator="equal">
      <formula>"SIM"</formula>
    </cfRule>
  </conditionalFormatting>
  <conditionalFormatting sqref="Z69">
    <cfRule type="cellIs" dxfId="162" priority="52" operator="equal">
      <formula>"OPORTUNIDADE"</formula>
    </cfRule>
  </conditionalFormatting>
  <conditionalFormatting sqref="Z69">
    <cfRule type="cellIs" dxfId="161" priority="50" operator="equal">
      <formula>"NÃO"</formula>
    </cfRule>
    <cfRule type="cellIs" dxfId="160" priority="51" operator="equal">
      <formula>"SIM"</formula>
    </cfRule>
  </conditionalFormatting>
  <conditionalFormatting sqref="BK37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59" priority="24" operator="equal">
      <formula>"OPORTUNIDADE"</formula>
    </cfRule>
  </conditionalFormatting>
  <conditionalFormatting sqref="Z91:Z92">
    <cfRule type="cellIs" dxfId="158" priority="22" operator="equal">
      <formula>"NÃO"</formula>
    </cfRule>
    <cfRule type="cellIs" dxfId="157" priority="23" operator="equal">
      <formula>"SIM"</formula>
    </cfRule>
  </conditionalFormatting>
  <conditionalFormatting sqref="Y91:Y100">
    <cfRule type="cellIs" dxfId="156" priority="21" operator="equal">
      <formula>"OPORTUNIDADE"</formula>
    </cfRule>
  </conditionalFormatting>
  <conditionalFormatting sqref="Y91:Y100">
    <cfRule type="cellIs" dxfId="155" priority="19" operator="equal">
      <formula>"NÃO"</formula>
    </cfRule>
    <cfRule type="cellIs" dxfId="154" priority="20" operator="equal">
      <formula>"SIM"</formula>
    </cfRule>
  </conditionalFormatting>
  <conditionalFormatting sqref="BK81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3" priority="15" operator="equal">
      <formula>"OPORTUNIDADE"</formula>
    </cfRule>
  </conditionalFormatting>
  <conditionalFormatting sqref="Z96">
    <cfRule type="cellIs" dxfId="152" priority="13" operator="equal">
      <formula>"NÃO"</formula>
    </cfRule>
    <cfRule type="cellIs" dxfId="151" priority="14" operator="equal">
      <formula>"SIM"</formula>
    </cfRule>
  </conditionalFormatting>
  <conditionalFormatting sqref="BP84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workbookViewId="0">
      <selection activeCell="J1005" sqref="J1005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1437</v>
      </c>
      <c r="D5" s="307"/>
      <c r="E5" s="307"/>
      <c r="F5" s="307"/>
      <c r="G5" s="307"/>
      <c r="H5" s="307"/>
      <c r="I5" s="307"/>
      <c r="J5" s="308"/>
      <c r="K5" s="309" t="s">
        <v>1438</v>
      </c>
      <c r="L5" s="310"/>
      <c r="M5" s="310"/>
      <c r="N5" s="310"/>
      <c r="O5" s="311" t="s">
        <v>1439</v>
      </c>
      <c r="P5" s="311"/>
      <c r="Q5" s="312"/>
    </row>
    <row r="6" spans="1:17" s="102" customFormat="1" ht="15" customHeight="1">
      <c r="A6" s="96" t="s">
        <v>1440</v>
      </c>
      <c r="B6" s="103" t="s">
        <v>1441</v>
      </c>
      <c r="C6" s="104" t="s">
        <v>1166</v>
      </c>
      <c r="D6" s="105" t="s">
        <v>1167</v>
      </c>
      <c r="E6" s="104" t="s">
        <v>1442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1443</v>
      </c>
      <c r="M6" s="150" t="s">
        <v>30</v>
      </c>
      <c r="N6" s="151" t="s">
        <v>1161</v>
      </c>
      <c r="O6" s="170" t="s">
        <v>1204</v>
      </c>
      <c r="P6" s="170"/>
      <c r="Q6" s="219" t="s">
        <v>1444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 xml:space="preserve">Realizado o intervalo no KM 1496/ Sem inf. da produção 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 t="str">
        <f>IF(FN_MC!BH91="","*",FN_MC!BH91)</f>
        <v>*</v>
      </c>
      <c r="P92" s="99"/>
      <c r="Q92" s="157" t="str">
        <f>IF($A$2=1,IF(FN_MC!BJ92="","*",FN_MC!BJ92),IF(FN_MC!BK91="","*",FN_MC!BK91))</f>
        <v>*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 t="str">
        <f>IF(FN_MC!BH92="","*",FN_MC!BH92)</f>
        <v>*</v>
      </c>
      <c r="P93" s="99"/>
      <c r="Q93" s="157" t="str">
        <f>IF($A$2=1,IF(FN_MC!BJ92="","*",FN_MC!BJ92),IF(FN_MC!BK92="","*",FN_MC!BK92))</f>
        <v>*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 t="str">
        <f>IF(FN_MC!BH93="","*",FN_MC!BH93)</f>
        <v>*</v>
      </c>
      <c r="P94" s="99"/>
      <c r="Q94" s="157" t="str">
        <f>IF($A$2=1,IF(FN_MC!BJ93="","*",FN_MC!BJ93),IF(FN_MC!BK93="","*",FN_MC!BK93))</f>
        <v>*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 t="str">
        <f>IF(FN_MC!BH94="","*",FN_MC!BH94)</f>
        <v>*</v>
      </c>
      <c r="P95" s="99"/>
      <c r="Q95" s="157" t="str">
        <f>IF($A$2=1,IF(FN_MC!BJ94="","*",FN_MC!BJ94),IF(FN_MC!BK94="","*",FN_MC!BK94))</f>
        <v>*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 t="str">
        <f>IF(FN_MC!BH95="","*",FN_MC!BH95)</f>
        <v>*</v>
      </c>
      <c r="P96" s="99"/>
      <c r="Q96" s="157" t="str">
        <f>IF($A$2=1,IF(FN_MC!BJ95="","*",FN_MC!BJ95),IF(FN_MC!BK95="","*",FN_MC!BK95))</f>
        <v>*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 t="str">
        <f>IF(FN_MC!BH96="","*",FN_MC!BH96)</f>
        <v>*</v>
      </c>
      <c r="P97" s="99"/>
      <c r="Q97" s="157" t="str">
        <f>IF($A$2=1,IF(FN_MC!BJ96="","*",FN_MC!BJ96),IF(FN_MC!BK96="","*",FN_MC!BK96))</f>
        <v>*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-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-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 t="str">
        <f>IF(FN_MC!BH97="","*",FN_MC!BH97)</f>
        <v>*</v>
      </c>
      <c r="P98" s="99"/>
      <c r="Q98" s="157" t="str">
        <f>IF($A$2=1,IF(FN_MC!BJ97="","*",FN_MC!BJ97),IF(FN_MC!BK97="","*",FN_MC!BK97))</f>
        <v>*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 t="str">
        <f>IF(FN_MC!BH98="","*",FN_MC!BH98)</f>
        <v>*</v>
      </c>
      <c r="P99" s="99"/>
      <c r="Q99" s="157" t="str">
        <f>IF($A$2=1,IF(FN_MC!BJ98="","*",FN_MC!BJ98),IF(FN_MC!BK98="","*",FN_MC!BK98))</f>
        <v>*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 t="str">
        <f>IF(FN_MC!BH99="","*",FN_MC!BH99)</f>
        <v>*</v>
      </c>
      <c r="P100" s="99"/>
      <c r="Q100" s="157" t="str">
        <f>IF($A$2=1,IF(FN_MC!BJ99="","*",FN_MC!BJ99),IF(FN_MC!BK99="","*",FN_MC!BK99))</f>
        <v>*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 t="str">
        <f>IF(FN_MC!BH100="","*",FN_MC!BH100)</f>
        <v>*</v>
      </c>
      <c r="P101" s="99"/>
      <c r="Q101" s="157" t="str">
        <f>IF($A$2=1,IF(FN_MC!BJ100="","*",FN_MC!BJ100),IF(FN_MC!BK100="","*",FN_MC!BK100))</f>
        <v>*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IF($A$2=1,IF(FN_MC!BJ544="","*",FN_MC!BJ544),IF(FN_MC!BK544="","*",FN_MC!BK544))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29"/>
      <c r="B1003" s="229"/>
      <c r="C1003" s="229"/>
      <c r="D1003" s="229"/>
      <c r="E1003" s="229"/>
      <c r="F1003" s="229"/>
      <c r="G1003" s="229"/>
      <c r="H1003" s="229"/>
      <c r="I1003" s="229"/>
      <c r="J1003" s="229"/>
      <c r="K1003" s="229"/>
      <c r="L1003" s="229"/>
      <c r="M1003" s="229"/>
      <c r="N1003" s="229"/>
      <c r="O1003" s="229"/>
      <c r="P1003" s="258"/>
      <c r="Q1003" s="157"/>
    </row>
    <row r="1004" spans="1:17">
      <c r="A1004" s="229"/>
      <c r="B1004" s="229"/>
      <c r="C1004" s="229"/>
      <c r="D1004" s="229"/>
      <c r="E1004" s="229"/>
      <c r="F1004" s="229"/>
      <c r="G1004" s="229"/>
      <c r="H1004" s="229"/>
      <c r="I1004" s="229"/>
      <c r="J1004" s="229"/>
      <c r="K1004" s="229"/>
      <c r="L1004" s="229"/>
      <c r="M1004" s="229"/>
      <c r="N1004" s="229"/>
      <c r="O1004" s="229"/>
      <c r="P1004" s="219" t="s">
        <v>1444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02 O1005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1445</v>
      </c>
      <c r="W1" s="318"/>
      <c r="X1" s="318"/>
      <c r="Y1" s="113"/>
    </row>
    <row r="2" spans="1:25" s="109" customFormat="1" ht="11.25" customHeight="1">
      <c r="A2" s="114" t="s">
        <v>1446</v>
      </c>
      <c r="B2" s="114" t="s">
        <v>1441</v>
      </c>
      <c r="C2" s="114" t="s">
        <v>7</v>
      </c>
      <c r="D2" s="115" t="s">
        <v>1166</v>
      </c>
      <c r="E2" s="115" t="s">
        <v>1167</v>
      </c>
      <c r="F2" s="115" t="s">
        <v>1440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1447</v>
      </c>
      <c r="U2" s="117" t="s">
        <v>1169</v>
      </c>
      <c r="V2" s="112">
        <f ca="1">TODAY()-1</f>
        <v>45936</v>
      </c>
      <c r="W2" s="112">
        <f ca="1">V2-1</f>
        <v>45935</v>
      </c>
      <c r="X2" s="112">
        <f ca="1">W2-1</f>
        <v>45934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0</v>
      </c>
      <c r="W3" s="121" t="str">
        <f ca="1">_xlfn.XLOOKUP(G3&amp;$W$2,BS_CONTROLE[CHAVE],BS_CONTROLE[Quantidade_11],"-")</f>
        <v>-</v>
      </c>
      <c r="X3" s="121">
        <f ca="1">_xlfn.XLOOKUP(G3&amp;$X$2,BS_CONTROLE[CHAVE],BS_CONTROLE[Quantidade_11],"-")</f>
        <v>28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0</v>
      </c>
      <c r="W4" s="121" t="str">
        <f ca="1">_xlfn.XLOOKUP(G4&amp;$W$2,BS_CONTROLE[CHAVE],BS_CONTROLE[Quantidade_11],"-")</f>
        <v>-</v>
      </c>
      <c r="X4" s="121">
        <f ca="1">_xlfn.XLOOKUP(G4&amp;$X$2,BS_CONTROLE[CHAVE],BS_CONTROLE[Quantidade_11],"-")</f>
        <v>4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 t="str">
        <f ca="1">_xlfn.XLOOKUP(G5&amp;$V$2,BS_CONTROLE[CHAVE],BS_CONTROLE[Quantidade_11],"-")</f>
        <v>-</v>
      </c>
      <c r="W5" s="121" t="str">
        <f ca="1">_xlfn.XLOOKUP(G5&amp;$W$2,BS_CONTROLE[CHAVE],BS_CONTROLE[Quantidade_11],"-")</f>
        <v>-</v>
      </c>
      <c r="X5" s="121">
        <f ca="1">_xlfn.XLOOKUP(G5&amp;$X$2,BS_CONTROLE[CHAVE],BS_CONTROLE[Quantidade_11],"-")</f>
        <v>1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 t="str">
        <f ca="1">_xlfn.XLOOKUP(G6&amp;$V$2,BS_CONTROLE[CHAVE],BS_CONTROLE[Quantidade_11],"-")</f>
        <v>-</v>
      </c>
      <c r="W6" s="121" t="str">
        <f ca="1">_xlfn.XLOOKUP(G6&amp;$W$2,BS_CONTROLE[CHAVE],BS_CONTROLE[Quantidade_11],"-")</f>
        <v>-</v>
      </c>
      <c r="X6" s="121">
        <f ca="1">_xlfn.XLOOKUP(G6&amp;$X$2,BS_CONTROLE[CHAVE],BS_CONTROLE[Quantidade_11],"-")</f>
        <v>4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28220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54610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>
        <f ca="1">_xlfn.XLOOKUP(G8&amp;$V$2,BS_CONTROLE[CHAVE],BS_CONTROLE[Quantidade_11],"-")</f>
        <v>1</v>
      </c>
      <c r="W8" s="121">
        <f ca="1">_xlfn.XLOOKUP(G8&amp;$W$2,BS_CONTROLE[CHAVE],BS_CONTROLE[Quantidade_11],"-")</f>
        <v>0</v>
      </c>
      <c r="X8" s="121">
        <f ca="1">_xlfn.XLOOKUP(G8&amp;$X$2,BS_CONTROLE[CHAVE],BS_CONTROLE[Quantidade_11],"-")</f>
        <v>1128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 t="str">
        <f ca="1">_xlfn.XLOOKUP(G9&amp;$W$2,BS_CONTROLE[CHAVE],BS_CONTROLE[Quantidade_11],"-")</f>
        <v>-</v>
      </c>
      <c r="X9" s="121">
        <f ca="1">_xlfn.XLOOKUP(G9&amp;$X$2,BS_CONTROLE[CHAVE],BS_CONTROLE[Quantidade_11],"-")</f>
        <v>200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0</v>
      </c>
      <c r="W11" s="121" t="str">
        <f ca="1">_xlfn.XLOOKUP(G11&amp;$W$2,BS_CONTROLE[CHAVE],BS_CONTROLE[Quantidade_11],"-")</f>
        <v>-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>
        <f ca="1">_xlfn.XLOOKUP(G13&amp;$X$2,BS_CONTROLE[CHAVE],BS_CONTROLE[Quantidade_11],"-")</f>
        <v>2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0</v>
      </c>
      <c r="W15" s="121" t="str">
        <f ca="1">_xlfn.XLOOKUP(G15&amp;$W$2,BS_CONTROLE[CHAVE],BS_CONTROLE[Quantidade_11],"-")</f>
        <v>-</v>
      </c>
      <c r="X15" s="121">
        <f ca="1">_xlfn.XLOOKUP(G15&amp;$X$2,BS_CONTROLE[CHAVE],BS_CONTROLE[Quantidade_11],"-")</f>
        <v>28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 t="str">
        <f ca="1">_xlfn.XLOOKUP(G16&amp;$V$2,BS_CONTROLE[CHAVE],BS_CONTROLE[Quantidade_11],"-")</f>
        <v>-</v>
      </c>
      <c r="W16" s="121" t="str">
        <f ca="1">_xlfn.XLOOKUP(G16&amp;$W$2,BS_CONTROLE[CHAVE],BS_CONTROLE[Quantidade_11],"-")</f>
        <v>-</v>
      </c>
      <c r="X16" s="121">
        <f ca="1">_xlfn.XLOOKUP(G16&amp;$X$2,BS_CONTROLE[CHAVE],BS_CONTROLE[Quantidade_11],"-")</f>
        <v>1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0</v>
      </c>
      <c r="W17" s="121" t="str">
        <f ca="1">_xlfn.XLOOKUP(G17&amp;$W$2,BS_CONTROLE[CHAVE],BS_CONTROLE[Quantidade_11],"-")</f>
        <v>-</v>
      </c>
      <c r="X17" s="121">
        <f ca="1">_xlfn.XLOOKUP(G17&amp;$X$2,BS_CONTROLE[CHAVE],BS_CONTROLE[Quantidade_11],"-")</f>
        <v>4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0</v>
      </c>
      <c r="X18" s="121" t="str">
        <f ca="1">_xlfn.XLOOKUP(G18&amp;$X$2,BS_CONTROLE[CHAVE],BS_CONTROLE[Quantidade_11],"-")</f>
        <v>-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28220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54610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 t="str">
        <f ca="1">_xlfn.XLOOKUP(G20&amp;$V$2,BS_CONTROLE[CHAVE],BS_CONTROLE[Quantidade_11],"-")</f>
        <v>-</v>
      </c>
      <c r="W20" s="121" t="str">
        <f ca="1">_xlfn.XLOOKUP(G20&amp;$W$2,BS_CONTROLE[CHAVE],BS_CONTROLE[Quantidade_11],"-")</f>
        <v>-</v>
      </c>
      <c r="X20" s="121">
        <f ca="1">_xlfn.XLOOKUP(G20&amp;$X$2,BS_CONTROLE[CHAVE],BS_CONTROLE[Quantidade_11],"-")</f>
        <v>4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 t="str">
        <f ca="1">_xlfn.XLOOKUP(G21&amp;$W$2,BS_CONTROLE[CHAVE],BS_CONTROLE[Quantidade_11],"-")</f>
        <v>-</v>
      </c>
      <c r="X21" s="121">
        <f ca="1">_xlfn.XLOOKUP(G21&amp;$X$2,BS_CONTROLE[CHAVE],BS_CONTROLE[Quantidade_11],"-")</f>
        <v>200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>
        <f ca="1">_xlfn.XLOOKUP(G23&amp;$V$2,BS_CONTROLE[CHAVE],BS_CONTROLE[Quantidade_11],"-")</f>
        <v>1</v>
      </c>
      <c r="W23" s="121">
        <f ca="1">_xlfn.XLOOKUP(G23&amp;$W$2,BS_CONTROLE[CHAVE],BS_CONTROLE[Quantidade_11],"-")</f>
        <v>0</v>
      </c>
      <c r="X23" s="121">
        <f ca="1">_xlfn.XLOOKUP(G23&amp;$X$2,BS_CONTROLE[CHAVE],BS_CONTROLE[Quantidade_11],"-")</f>
        <v>1128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>
        <f ca="1">_xlfn.XLOOKUP(G26&amp;$X$2,BS_CONTROLE[CHAVE],BS_CONTROLE[Quantidade_11],"-")</f>
        <v>2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 t="str">
        <f ca="1">_xlfn.XLOOKUP(G31&amp;$V$2,BS_CONTROLE[CHAVE],BS_CONTROLE[Quantidade_11],"-")</f>
        <v>-</v>
      </c>
      <c r="W31" s="121" t="str">
        <f ca="1">_xlfn.XLOOKUP(G31&amp;$W$2,BS_CONTROLE[CHAVE],BS_CONTROLE[Quantidade_11],"-")</f>
        <v>-</v>
      </c>
      <c r="X31" s="121">
        <f ca="1">_xlfn.XLOOKUP(G31&amp;$X$2,BS_CONTROLE[CHAVE],BS_CONTROLE[Quantidade_11],"-")</f>
        <v>1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0</v>
      </c>
      <c r="W32" s="121" t="str">
        <f ca="1">_xlfn.XLOOKUP(G32&amp;$W$2,BS_CONTROLE[CHAVE],BS_CONTROLE[Quantidade_11],"-")</f>
        <v>-</v>
      </c>
      <c r="X32" s="121">
        <f ca="1">_xlfn.XLOOKUP(G32&amp;$X$2,BS_CONTROLE[CHAVE],BS_CONTROLE[Quantidade_11],"-")</f>
        <v>4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0</v>
      </c>
      <c r="W33" s="121" t="str">
        <f ca="1">_xlfn.XLOOKUP(G33&amp;$W$2,BS_CONTROLE[CHAVE],BS_CONTROLE[Quantidade_11],"-")</f>
        <v>-</v>
      </c>
      <c r="X33" s="121">
        <f ca="1">_xlfn.XLOOKUP(G33&amp;$X$2,BS_CONTROLE[CHAVE],BS_CONTROLE[Quantidade_11],"-")</f>
        <v>28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28220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54610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 t="str">
        <f ca="1">_xlfn.XLOOKUP(G35&amp;$V$2,BS_CONTROLE[CHAVE],BS_CONTROLE[Quantidade_11],"-")</f>
        <v>-</v>
      </c>
      <c r="W35" s="121" t="str">
        <f ca="1">_xlfn.XLOOKUP(G35&amp;$W$2,BS_CONTROLE[CHAVE],BS_CONTROLE[Quantidade_11],"-")</f>
        <v>-</v>
      </c>
      <c r="X35" s="121">
        <f ca="1">_xlfn.XLOOKUP(G35&amp;$X$2,BS_CONTROLE[CHAVE],BS_CONTROLE[Quantidade_11],"-")</f>
        <v>4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>
        <f ca="1">_xlfn.XLOOKUP(G36&amp;$V$2,BS_CONTROLE[CHAVE],BS_CONTROLE[Quantidade_11],"-")</f>
        <v>1</v>
      </c>
      <c r="W36" s="121">
        <f ca="1">_xlfn.XLOOKUP(G36&amp;$W$2,BS_CONTROLE[CHAVE],BS_CONTROLE[Quantidade_11],"-")</f>
        <v>0</v>
      </c>
      <c r="X36" s="121">
        <f ca="1">_xlfn.XLOOKUP(G36&amp;$X$2,BS_CONTROLE[CHAVE],BS_CONTROLE[Quantidade_11],"-")</f>
        <v>1128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 t="str">
        <f ca="1">_xlfn.XLOOKUP(G37&amp;$W$2,BS_CONTROLE[CHAVE],BS_CONTROLE[Quantidade_11],"-")</f>
        <v>-</v>
      </c>
      <c r="X37" s="121">
        <f ca="1">_xlfn.XLOOKUP(G37&amp;$X$2,BS_CONTROLE[CHAVE],BS_CONTROLE[Quantidade_11],"-")</f>
        <v>200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>
        <f ca="1">_xlfn.XLOOKUP(G39&amp;$V$2,BS_CONTROLE[CHAVE],BS_CONTROLE[Quantidade_11],"-")</f>
        <v>1</v>
      </c>
      <c r="W39" s="121" t="str">
        <f ca="1">_xlfn.XLOOKUP(G39&amp;$W$2,BS_CONTROLE[CHAVE],BS_CONTROLE[Quantidade_11],"-")</f>
        <v>-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0</v>
      </c>
      <c r="W40" s="121" t="str">
        <f ca="1">_xlfn.XLOOKUP(G40&amp;$W$2,BS_CONTROLE[CHAVE],BS_CONTROLE[Quantidade_11],"-")</f>
        <v>-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>
        <f ca="1">_xlfn.XLOOKUP(G42&amp;$X$2,BS_CONTROLE[CHAVE],BS_CONTROLE[Quantidade_11],"-")</f>
        <v>2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0</v>
      </c>
      <c r="W44" s="121" t="str">
        <f ca="1">_xlfn.XLOOKUP(G44&amp;$W$2,BS_CONTROLE[CHAVE],BS_CONTROLE[Quantidade_11],"-")</f>
        <v>-</v>
      </c>
      <c r="X44" s="121">
        <f ca="1">_xlfn.XLOOKUP(G44&amp;$X$2,BS_CONTROLE[CHAVE],BS_CONTROLE[Quantidade_11],"-")</f>
        <v>28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0</v>
      </c>
      <c r="W45" s="121" t="str">
        <f ca="1">_xlfn.XLOOKUP(G45&amp;$W$2,BS_CONTROLE[CHAVE],BS_CONTROLE[Quantidade_11],"-")</f>
        <v>-</v>
      </c>
      <c r="X45" s="121">
        <f ca="1">_xlfn.XLOOKUP(G45&amp;$X$2,BS_CONTROLE[CHAVE],BS_CONTROLE[Quantidade_11],"-")</f>
        <v>28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 t="str">
        <f ca="1">_xlfn.XLOOKUP(G46&amp;$V$2,BS_CONTROLE[CHAVE],BS_CONTROLE[Quantidade_11],"-")</f>
        <v>-</v>
      </c>
      <c r="W46" s="121" t="str">
        <f ca="1">_xlfn.XLOOKUP(G46&amp;$W$2,BS_CONTROLE[CHAVE],BS_CONTROLE[Quantidade_11],"-")</f>
        <v>-</v>
      </c>
      <c r="X46" s="121">
        <f ca="1">_xlfn.XLOOKUP(G46&amp;$X$2,BS_CONTROLE[CHAVE],BS_CONTROLE[Quantidade_11],"-")</f>
        <v>1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28220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54610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0</v>
      </c>
      <c r="X48" s="121" t="str">
        <f ca="1">_xlfn.XLOOKUP(G48&amp;$X$2,BS_CONTROLE[CHAVE],BS_CONTROLE[Quantidade_11],"-")</f>
        <v>-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>
        <f ca="1">_xlfn.XLOOKUP(G49&amp;$X$2,BS_CONTROLE[CHAVE],BS_CONTROLE[Quantidade_11],"-")</f>
        <v>45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>
        <f ca="1">_xlfn.XLOOKUP(G50&amp;$X$2,BS_CONTROLE[CHAVE],BS_CONTROLE[Quantidade_11],"-")</f>
        <v>45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>
        <f ca="1">_xlfn.XLOOKUP(G51&amp;$X$2,BS_CONTROLE[CHAVE],BS_CONTROLE[Quantidade_11],"-")</f>
        <v>100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0</v>
      </c>
      <c r="W52" s="121" t="str">
        <f ca="1">_xlfn.XLOOKUP(G52&amp;$W$2,BS_CONTROLE[CHAVE],BS_CONTROLE[Quantidade_11],"-")</f>
        <v>-</v>
      </c>
      <c r="X52" s="121">
        <f ca="1">_xlfn.XLOOKUP(G52&amp;$X$2,BS_CONTROLE[CHAVE],BS_CONTROLE[Quantidade_11],"-")</f>
        <v>4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 t="str">
        <f ca="1">_xlfn.XLOOKUP(G53&amp;$W$2,BS_CONTROLE[CHAVE],BS_CONTROLE[Quantidade_11],"-")</f>
        <v>-</v>
      </c>
      <c r="X53" s="121">
        <f ca="1">_xlfn.XLOOKUP(G53&amp;$X$2,BS_CONTROLE[CHAVE],BS_CONTROLE[Quantidade_11],"-")</f>
        <v>200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>
        <f ca="1">_xlfn.XLOOKUP(G54&amp;$V$2,BS_CONTROLE[CHAVE],BS_CONTROLE[Quantidade_11],"-")</f>
        <v>1</v>
      </c>
      <c r="W54" s="121">
        <f ca="1">_xlfn.XLOOKUP(G54&amp;$W$2,BS_CONTROLE[CHAVE],BS_CONTROLE[Quantidade_11],"-")</f>
        <v>0</v>
      </c>
      <c r="X54" s="121">
        <f ca="1">_xlfn.XLOOKUP(G54&amp;$X$2,BS_CONTROLE[CHAVE],BS_CONTROLE[Quantidade_11],"-")</f>
        <v>1128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 t="str">
        <f ca="1">_xlfn.XLOOKUP(G55&amp;$V$2,BS_CONTROLE[CHAVE],BS_CONTROLE[Quantidade_11],"-")</f>
        <v>-</v>
      </c>
      <c r="W55" s="121" t="str">
        <f ca="1">_xlfn.XLOOKUP(G55&amp;$W$2,BS_CONTROLE[CHAVE],BS_CONTROLE[Quantidade_11],"-")</f>
        <v>-</v>
      </c>
      <c r="X55" s="121">
        <f ca="1">_xlfn.XLOOKUP(G55&amp;$X$2,BS_CONTROLE[CHAVE],BS_CONTROLE[Quantidade_11],"-")</f>
        <v>4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>
        <f ca="1">_xlfn.XLOOKUP(G56&amp;$X$2,BS_CONTROLE[CHAVE],BS_CONTROLE[Quantidade_11],"-")</f>
        <v>672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>
        <f ca="1">_xlfn.XLOOKUP(G57&amp;$X$2,BS_CONTROLE[CHAVE],BS_CONTROLE[Quantidade_11],"-")</f>
        <v>2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28220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54610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0</v>
      </c>
      <c r="X62" s="121" t="str">
        <f ca="1">_xlfn.XLOOKUP(G62&amp;$X$2,BS_CONTROLE[CHAVE],BS_CONTROLE[Quantidade_11],"-")</f>
        <v>-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>
        <f ca="1">_xlfn.XLOOKUP(G63&amp;$V$2,BS_CONTROLE[CHAVE],BS_CONTROLE[Quantidade_11],"-")</f>
        <v>1</v>
      </c>
      <c r="W63" s="121">
        <f ca="1">_xlfn.XLOOKUP(G63&amp;$W$2,BS_CONTROLE[CHAVE],BS_CONTROLE[Quantidade_11],"-")</f>
        <v>0</v>
      </c>
      <c r="X63" s="121">
        <f ca="1">_xlfn.XLOOKUP(G63&amp;$X$2,BS_CONTROLE[CHAVE],BS_CONTROLE[Quantidade_11],"-")</f>
        <v>1128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28220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54610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 t="str">
        <f ca="1">_xlfn.XLOOKUP(G65&amp;$V$2,BS_CONTROLE[CHAVE],BS_CONTROLE[Quantidade_11],"-")</f>
        <v>-</v>
      </c>
      <c r="W65" s="121" t="str">
        <f ca="1">_xlfn.XLOOKUP(G65&amp;$W$2,BS_CONTROLE[CHAVE],BS_CONTROLE[Quantidade_11],"-")</f>
        <v>-</v>
      </c>
      <c r="X65" s="121">
        <f ca="1">_xlfn.XLOOKUP(G65&amp;$X$2,BS_CONTROLE[CHAVE],BS_CONTROLE[Quantidade_11],"-")</f>
        <v>1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0</v>
      </c>
      <c r="W66" s="121" t="str">
        <f ca="1">_xlfn.XLOOKUP(G66&amp;$W$2,BS_CONTROLE[CHAVE],BS_CONTROLE[Quantidade_11],"-")</f>
        <v>-</v>
      </c>
      <c r="X66" s="121">
        <f ca="1">_xlfn.XLOOKUP(G66&amp;$X$2,BS_CONTROLE[CHAVE],BS_CONTROLE[Quantidade_11],"-")</f>
        <v>28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0</v>
      </c>
      <c r="W67" s="121" t="str">
        <f ca="1">_xlfn.XLOOKUP(G67&amp;$W$2,BS_CONTROLE[CHAVE],BS_CONTROLE[Quantidade_11],"-")</f>
        <v>-</v>
      </c>
      <c r="X67" s="121">
        <f ca="1">_xlfn.XLOOKUP(G67&amp;$X$2,BS_CONTROLE[CHAVE],BS_CONTROLE[Quantidade_11],"-")</f>
        <v>4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0</v>
      </c>
      <c r="X68" s="121" t="str">
        <f ca="1">_xlfn.XLOOKUP(G68&amp;$X$2,BS_CONTROLE[CHAVE],BS_CONTROLE[Quantidade_11],"-")</f>
        <v>-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 t="str">
        <f ca="1">_xlfn.XLOOKUP(G69&amp;$W$2,BS_CONTROLE[CHAVE],BS_CONTROLE[Quantidade_11],"-")</f>
        <v>-</v>
      </c>
      <c r="X69" s="121">
        <f ca="1">_xlfn.XLOOKUP(G69&amp;$X$2,BS_CONTROLE[CHAVE],BS_CONTROLE[Quantidade_11],"-")</f>
        <v>200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290</v>
      </c>
      <c r="W70" s="121" t="str">
        <f ca="1">_xlfn.XLOOKUP(G70&amp;$W$2,BS_CONTROLE[CHAVE],BS_CONTROLE[Quantidade_11],"-")</f>
        <v>-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>
        <f ca="1">_xlfn.XLOOKUP(G71&amp;$V$2,BS_CONTROLE[CHAVE],BS_CONTROLE[Quantidade_11],"-")</f>
        <v>1</v>
      </c>
      <c r="W71" s="121">
        <f ca="1">_xlfn.XLOOKUP(G71&amp;$W$2,BS_CONTROLE[CHAVE],BS_CONTROLE[Quantidade_11],"-")</f>
        <v>0</v>
      </c>
      <c r="X71" s="121">
        <f ca="1">_xlfn.XLOOKUP(G71&amp;$X$2,BS_CONTROLE[CHAVE],BS_CONTROLE[Quantidade_11],"-")</f>
        <v>1128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>
        <f ca="1">_xlfn.XLOOKUP(G72&amp;$V$2,BS_CONTROLE[CHAVE],BS_CONTROLE[Quantidade_11],"-")</f>
        <v>1</v>
      </c>
      <c r="W72" s="121" t="str">
        <f ca="1">_xlfn.XLOOKUP(G72&amp;$W$2,BS_CONTROLE[CHAVE],BS_CONTROLE[Quantidade_11],"-")</f>
        <v>-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0</v>
      </c>
      <c r="W73" s="121" t="str">
        <f ca="1">_xlfn.XLOOKUP(G73&amp;$W$2,BS_CONTROLE[CHAVE],BS_CONTROLE[Quantidade_11],"-")</f>
        <v>-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200</v>
      </c>
      <c r="W74" s="121" t="str">
        <f ca="1">_xlfn.XLOOKUP(G74&amp;$W$2,BS_CONTROLE[CHAVE],BS_CONTROLE[Quantidade_11],"-")</f>
        <v>-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28220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54610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 t="str">
        <f ca="1">_xlfn.XLOOKUP(G76&amp;$V$2,BS_CONTROLE[CHAVE],BS_CONTROLE[Quantidade_11],"-")</f>
        <v>-</v>
      </c>
      <c r="W76" s="121" t="str">
        <f ca="1">_xlfn.XLOOKUP(G76&amp;$W$2,BS_CONTROLE[CHAVE],BS_CONTROLE[Quantidade_11],"-")</f>
        <v>-</v>
      </c>
      <c r="X76" s="121">
        <f ca="1">_xlfn.XLOOKUP(G76&amp;$X$2,BS_CONTROLE[CHAVE],BS_CONTROLE[Quantidade_11],"-")</f>
        <v>1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0</v>
      </c>
      <c r="W77" s="121" t="str">
        <f ca="1">_xlfn.XLOOKUP(G77&amp;$W$2,BS_CONTROLE[CHAVE],BS_CONTROLE[Quantidade_11],"-")</f>
        <v>-</v>
      </c>
      <c r="X77" s="121">
        <f ca="1">_xlfn.XLOOKUP(G77&amp;$X$2,BS_CONTROLE[CHAVE],BS_CONTROLE[Quantidade_11],"-")</f>
        <v>28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0</v>
      </c>
      <c r="W78" s="121" t="str">
        <f ca="1">_xlfn.XLOOKUP(G78&amp;$W$2,BS_CONTROLE[CHAVE],BS_CONTROLE[Quantidade_11],"-")</f>
        <v>-</v>
      </c>
      <c r="X78" s="121">
        <f ca="1">_xlfn.XLOOKUP(G78&amp;$X$2,BS_CONTROLE[CHAVE],BS_CONTROLE[Quantidade_11],"-")</f>
        <v>4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 t="str">
        <f ca="1">_xlfn.XLOOKUP(G79&amp;$V$2,BS_CONTROLE[CHAVE],BS_CONTROLE[Quantidade_11],"-")</f>
        <v>-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0</v>
      </c>
      <c r="X80" s="121" t="str">
        <f ca="1">_xlfn.XLOOKUP(G80&amp;$X$2,BS_CONTROLE[CHAVE],BS_CONTROLE[Quantidade_11],"-")</f>
        <v>-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 t="str">
        <f ca="1">_xlfn.XLOOKUP(G81&amp;$V$2,BS_CONTROLE[CHAVE],BS_CONTROLE[Quantidade_11],"-")</f>
        <v>-</v>
      </c>
      <c r="W81" s="121" t="str">
        <f ca="1">_xlfn.XLOOKUP(G81&amp;$W$2,BS_CONTROLE[CHAVE],BS_CONTROLE[Quantidade_11],"-")</f>
        <v>-</v>
      </c>
      <c r="X81" s="121">
        <f ca="1">_xlfn.XLOOKUP(G81&amp;$X$2,BS_CONTROLE[CHAVE],BS_CONTROLE[Quantidade_11],"-")</f>
        <v>4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 t="str">
        <f ca="1">_xlfn.XLOOKUP(G82&amp;$V$2,BS_CONTROLE[CHAVE],BS_CONTROLE[Quantidade_11],"-")</f>
        <v>-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 t="str">
        <f ca="1">_xlfn.XLOOKUP(G83&amp;$W$2,BS_CONTROLE[CHAVE],BS_CONTROLE[Quantidade_11],"-")</f>
        <v>-</v>
      </c>
      <c r="X83" s="121">
        <f ca="1">_xlfn.XLOOKUP(G83&amp;$X$2,BS_CONTROLE[CHAVE],BS_CONTROLE[Quantidade_11],"-")</f>
        <v>200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0</v>
      </c>
      <c r="W84" s="121" t="str">
        <f ca="1">_xlfn.XLOOKUP(G84&amp;$W$2,BS_CONTROLE[CHAVE],BS_CONTROLE[Quantidade_11],"-")</f>
        <v>-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200</v>
      </c>
      <c r="W86" s="121" t="str">
        <f ca="1">_xlfn.XLOOKUP(G86&amp;$W$2,BS_CONTROLE[CHAVE],BS_CONTROLE[Quantidade_11],"-")</f>
        <v>-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0</v>
      </c>
      <c r="W88" s="121" t="str">
        <f ca="1">_xlfn.XLOOKUP(G88&amp;$W$2,BS_CONTROLE[CHAVE],BS_CONTROLE[Quantidade_11],"-")</f>
        <v>-</v>
      </c>
      <c r="X88" s="121">
        <f ca="1">_xlfn.XLOOKUP(G88&amp;$X$2,BS_CONTROLE[CHAVE],BS_CONTROLE[Quantidade_11],"-")</f>
        <v>28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28220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54610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*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 t="str">
        <f ca="1">_xlfn.XLOOKUP(G90&amp;$V$2,BS_CONTROLE[CHAVE],BS_CONTROLE[Quantidade_11],"-")</f>
        <v>-</v>
      </c>
      <c r="W90" s="121" t="str">
        <f ca="1">_xlfn.XLOOKUP(G90&amp;$W$2,BS_CONTROLE[CHAVE],BS_CONTROLE[Quantidade_11],"-")</f>
        <v>-</v>
      </c>
      <c r="X90" s="121">
        <f ca="1">_xlfn.XLOOKUP(G90&amp;$X$2,BS_CONTROLE[CHAVE],BS_CONTROLE[Quantidade_11],"-")</f>
        <v>1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0</v>
      </c>
      <c r="W91" s="121" t="str">
        <f ca="1">_xlfn.XLOOKUP(G91&amp;$W$2,BS_CONTROLE[CHAVE],BS_CONTROLE[Quantidade_11],"-")</f>
        <v>-</v>
      </c>
      <c r="X91" s="121">
        <f ca="1">_xlfn.XLOOKUP(G91&amp;$X$2,BS_CONTROLE[CHAVE],BS_CONTROLE[Quantidade_11],"-")</f>
        <v>4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 t="str">
        <f ca="1">_xlfn.XLOOKUP(G92&amp;$V$2,BS_CONTROLE[CHAVE],BS_CONTROLE[Quantidade_11],"-")</f>
        <v>-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290</v>
      </c>
      <c r="W93" s="121" t="str">
        <f ca="1">_xlfn.XLOOKUP(G93&amp;$W$2,BS_CONTROLE[CHAVE],BS_CONTROLE[Quantidade_11],"-")</f>
        <v>-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-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 t="str">
        <f ca="1">_xlfn.XLOOKUP(G94&amp;$V$2,BS_CONTROLE[CHAVE],BS_CONTROLE[Quantidade_11],"-")</f>
        <v>-</v>
      </c>
      <c r="W94" s="121" t="str">
        <f ca="1">_xlfn.XLOOKUP(G94&amp;$W$2,BS_CONTROLE[CHAVE],BS_CONTROLE[Quantidade_11],"-")</f>
        <v>-</v>
      </c>
      <c r="X94" s="121">
        <f ca="1">_xlfn.XLOOKUP(G94&amp;$X$2,BS_CONTROLE[CHAVE],BS_CONTROLE[Quantidade_11],"-")</f>
        <v>4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 t="str">
        <f ca="1">_xlfn.XLOOKUP(G95&amp;$V$2,BS_CONTROLE[CHAVE],BS_CONTROLE[Quantidade_11],"-")</f>
        <v>-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200</v>
      </c>
      <c r="W96" s="121" t="str">
        <f ca="1">_xlfn.XLOOKUP(G96&amp;$W$2,BS_CONTROLE[CHAVE],BS_CONTROLE[Quantidade_11],"-")</f>
        <v>-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1448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1449</v>
      </c>
      <c r="C2" s="104" t="s">
        <v>1151</v>
      </c>
      <c r="D2" s="104" t="s">
        <v>1153</v>
      </c>
      <c r="E2" s="104" t="s">
        <v>1450</v>
      </c>
      <c r="F2" s="104" t="s">
        <v>1451</v>
      </c>
      <c r="G2" s="104" t="s">
        <v>1452</v>
      </c>
      <c r="H2" s="104" t="s">
        <v>1453</v>
      </c>
      <c r="I2" s="104" t="s">
        <v>1454</v>
      </c>
      <c r="J2" s="104" t="s">
        <v>1455</v>
      </c>
      <c r="K2" s="140" t="s">
        <v>1456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-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FE173240-9C3E-47ED-AF9C-6121B693788F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2025-10-07T23:09:12Z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