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683" documentId="120_S{118792C3-22EF-5104-A093-F22BFE3913F3}" xr6:coauthVersionLast="47" xr6:coauthVersionMax="47" xr10:uidLastSave="{989920AD-8EE9-40F6-8956-A9182920EE3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1" i="1" l="1"/>
  <c r="G41" i="1"/>
  <c r="BS27" i="1"/>
  <c r="BQ26" i="1"/>
  <c r="BQ27" i="1"/>
  <c r="BQ28" i="1"/>
  <c r="BQ29" i="1"/>
  <c r="BQ30" i="1"/>
  <c r="BQ31" i="1"/>
  <c r="BQ32" i="1"/>
  <c r="BQ33" i="1"/>
  <c r="BQ14" i="1"/>
  <c r="BQ15" i="1"/>
  <c r="BQ16" i="1"/>
  <c r="BQ9" i="1"/>
  <c r="BQ10" i="1"/>
  <c r="BB14" i="1"/>
  <c r="BB9" i="1"/>
  <c r="AY32" i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AQ27" i="1"/>
  <c r="AP27" i="1"/>
  <c r="AO27" i="1"/>
  <c r="AN27" i="1"/>
  <c r="AM27" i="1"/>
  <c r="AL27" i="1"/>
  <c r="AK27" i="1"/>
  <c r="AJ27" i="1"/>
  <c r="AI27" i="1"/>
  <c r="BB27" i="1" s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AQ26" i="1"/>
  <c r="AP26" i="1"/>
  <c r="AO26" i="1"/>
  <c r="AN26" i="1"/>
  <c r="AM26" i="1"/>
  <c r="AL26" i="1"/>
  <c r="AK26" i="1"/>
  <c r="AJ26" i="1"/>
  <c r="AI26" i="1"/>
  <c r="BB26" i="1" s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AI33" i="1"/>
  <c r="BB33" i="1" s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AI32" i="1"/>
  <c r="BB32" i="1" s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AQ30" i="1"/>
  <c r="AP30" i="1"/>
  <c r="AO30" i="1"/>
  <c r="AL30" i="1"/>
  <c r="AK30" i="1"/>
  <c r="AJ30" i="1"/>
  <c r="AI30" i="1"/>
  <c r="BB30" i="1" s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AQ29" i="1"/>
  <c r="AP29" i="1"/>
  <c r="AO29" i="1"/>
  <c r="AL29" i="1"/>
  <c r="AK29" i="1"/>
  <c r="AJ29" i="1"/>
  <c r="AI29" i="1"/>
  <c r="BB29" i="1" s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M56" i="1" a="1"/>
  <c r="M56" i="1"/>
  <c r="K53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3" i="1" a="1"/>
  <c r="M63" i="1"/>
  <c r="K60" i="11" s="1"/>
  <c r="M64" i="1" a="1"/>
  <c r="M64" i="1"/>
  <c r="K61" i="11" s="1"/>
  <c r="M65" i="1" a="1"/>
  <c r="M65" i="1"/>
  <c r="K62" i="11" s="1"/>
  <c r="M66" i="1" a="1"/>
  <c r="M66" i="1"/>
  <c r="K63" i="11" s="1"/>
  <c r="M67" i="1" a="1"/>
  <c r="M67" i="1"/>
  <c r="K64" i="11" s="1"/>
  <c r="M68" i="1" a="1"/>
  <c r="M68" i="1"/>
  <c r="K65" i="11" s="1"/>
  <c r="M69" i="1" a="1"/>
  <c r="M69" i="1"/>
  <c r="K66" i="11" s="1"/>
  <c r="M70" i="1" a="1"/>
  <c r="M70" i="1"/>
  <c r="K67" i="11" s="1"/>
  <c r="M71" i="1" a="1"/>
  <c r="M71" i="1"/>
  <c r="K68" i="11" s="1"/>
  <c r="M72" i="1" a="1"/>
  <c r="M72" i="1"/>
  <c r="K69" i="11" s="1"/>
  <c r="M73" i="1" a="1"/>
  <c r="M73" i="1"/>
  <c r="K70" i="11" s="1"/>
  <c r="M74" i="1" a="1"/>
  <c r="M74" i="1"/>
  <c r="K71" i="11" s="1"/>
  <c r="M75" i="1" a="1"/>
  <c r="M75" i="1"/>
  <c r="K72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 s="1"/>
  <c r="M510" i="1" a="1"/>
  <c r="M510" i="1" s="1"/>
  <c r="M511" i="1" a="1"/>
  <c r="M511" i="1"/>
  <c r="M512" i="1" a="1"/>
  <c r="M512" i="1" s="1"/>
  <c r="M513" i="1" a="1"/>
  <c r="M513" i="1" s="1"/>
  <c r="M514" i="1" a="1"/>
  <c r="M514" i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/>
  <c r="M524" i="1" a="1"/>
  <c r="M524" i="1" s="1"/>
  <c r="M525" i="1" a="1"/>
  <c r="M525" i="1" s="1"/>
  <c r="M526" i="1" a="1"/>
  <c r="M526" i="1"/>
  <c r="M527" i="1" a="1"/>
  <c r="M527" i="1" s="1"/>
  <c r="M528" i="1" a="1"/>
  <c r="M528" i="1"/>
  <c r="M529" i="1" a="1"/>
  <c r="M529" i="1"/>
  <c r="M530" i="1" a="1"/>
  <c r="M530" i="1" s="1"/>
  <c r="M531" i="1" a="1"/>
  <c r="M531" i="1"/>
  <c r="M532" i="1" a="1"/>
  <c r="M532" i="1"/>
  <c r="M533" i="1" a="1"/>
  <c r="M533" i="1" s="1"/>
  <c r="M534" i="1" a="1"/>
  <c r="M534" i="1"/>
  <c r="M535" i="1" a="1"/>
  <c r="M535" i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/>
  <c r="M558" i="1" a="1"/>
  <c r="M558" i="1" s="1"/>
  <c r="AM558" i="1" s="1"/>
  <c r="M559" i="1" a="1"/>
  <c r="M559" i="1" s="1"/>
  <c r="AM559" i="1" s="1"/>
  <c r="M560" i="1" a="1"/>
  <c r="M560" i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/>
  <c r="M567" i="1" a="1"/>
  <c r="M567" i="1" s="1"/>
  <c r="M568" i="1" a="1"/>
  <c r="M568" i="1" s="1"/>
  <c r="AM568" i="1" s="1"/>
  <c r="M569" i="1" a="1"/>
  <c r="M569" i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/>
  <c r="M585" i="1" a="1"/>
  <c r="M585" i="1" s="1"/>
  <c r="AM585" i="1" s="1"/>
  <c r="M586" i="1" a="1"/>
  <c r="M586" i="1" s="1"/>
  <c r="AM586" i="1" s="1"/>
  <c r="M587" i="1" a="1"/>
  <c r="M587" i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/>
  <c r="M594" i="1" a="1"/>
  <c r="M594" i="1" s="1"/>
  <c r="AM594" i="1" s="1"/>
  <c r="M595" i="1" a="1"/>
  <c r="M595" i="1" s="1"/>
  <c r="AM595" i="1" s="1"/>
  <c r="M596" i="1" a="1"/>
  <c r="M596" i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/>
  <c r="M603" i="1" a="1"/>
  <c r="M603" i="1" s="1"/>
  <c r="AM603" i="1" s="1"/>
  <c r="M604" i="1" a="1"/>
  <c r="M604" i="1" s="1"/>
  <c r="AM604" i="1" s="1"/>
  <c r="M605" i="1" a="1"/>
  <c r="M605" i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/>
  <c r="M612" i="1" a="1"/>
  <c r="M612" i="1" s="1"/>
  <c r="AM612" i="1" s="1"/>
  <c r="M613" i="1" a="1"/>
  <c r="M613" i="1" s="1"/>
  <c r="AM613" i="1" s="1"/>
  <c r="M614" i="1" a="1"/>
  <c r="M614" i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N67" i="1" a="1"/>
  <c r="N67" i="1" s="1"/>
  <c r="L64" i="11" s="1"/>
  <c r="N68" i="1" a="1"/>
  <c r="N68" i="1" s="1"/>
  <c r="L65" i="11" s="1"/>
  <c r="N69" i="1" a="1"/>
  <c r="N69" i="1" s="1"/>
  <c r="L66" i="11" s="1"/>
  <c r="N70" i="1" a="1"/>
  <c r="N70" i="1" s="1"/>
  <c r="L67" i="11" s="1"/>
  <c r="N71" i="1" a="1"/>
  <c r="N71" i="1" s="1"/>
  <c r="L68" i="11" s="1"/>
  <c r="N72" i="1" a="1"/>
  <c r="N72" i="1" s="1"/>
  <c r="L69" i="11" s="1"/>
  <c r="N73" i="1" a="1"/>
  <c r="N73" i="1" s="1"/>
  <c r="L70" i="11" s="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T774" i="1" a="1"/>
  <c r="T774" i="1" s="1"/>
  <c r="T775" i="1" a="1"/>
  <c r="T775" i="1" s="1"/>
  <c r="E768" i="11" s="1"/>
  <c r="T776" i="1" a="1"/>
  <c r="T776" i="1" s="1"/>
  <c r="T777" i="1" a="1"/>
  <c r="T777" i="1" s="1"/>
  <c r="T778" i="1" a="1"/>
  <c r="T778" i="1" s="1"/>
  <c r="E771" i="11" s="1"/>
  <c r="T779" i="1" a="1"/>
  <c r="T779" i="1" s="1"/>
  <c r="T780" i="1" a="1"/>
  <c r="T780" i="1" s="1"/>
  <c r="T781" i="1" a="1"/>
  <c r="T781" i="1" s="1"/>
  <c r="E774" i="11" s="1"/>
  <c r="T782" i="1" a="1"/>
  <c r="T782" i="1" s="1"/>
  <c r="T783" i="1" a="1"/>
  <c r="T783" i="1" s="1"/>
  <c r="T784" i="1" a="1"/>
  <c r="T784" i="1" s="1"/>
  <c r="E777" i="1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11" i="1"/>
  <c r="AM514" i="1"/>
  <c r="AM517" i="1"/>
  <c r="AM520" i="1"/>
  <c r="AM523" i="1"/>
  <c r="AM526" i="1"/>
  <c r="AM528" i="1"/>
  <c r="AM529" i="1"/>
  <c r="AM531" i="1"/>
  <c r="AM532" i="1"/>
  <c r="AM534" i="1"/>
  <c r="AM535" i="1"/>
  <c r="AM539" i="1"/>
  <c r="AM542" i="1"/>
  <c r="AM548" i="1"/>
  <c r="AM551" i="1"/>
  <c r="AM557" i="1"/>
  <c r="AM560" i="1"/>
  <c r="AM566" i="1"/>
  <c r="AM569" i="1"/>
  <c r="AM575" i="1"/>
  <c r="AM578" i="1"/>
  <c r="AM584" i="1"/>
  <c r="AM587" i="1"/>
  <c r="AM593" i="1"/>
  <c r="AM596" i="1"/>
  <c r="AM602" i="1"/>
  <c r="AM605" i="1"/>
  <c r="AM611" i="1"/>
  <c r="AM614" i="1"/>
  <c r="AM636" i="1"/>
  <c r="AM645" i="1"/>
  <c r="AM663" i="1"/>
  <c r="AM672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AY16" i="1"/>
  <c r="AY17" i="1"/>
  <c r="AY18" i="1"/>
  <c r="AY19" i="1"/>
  <c r="AY20" i="1"/>
  <c r="BQ20" i="1" s="1"/>
  <c r="AY22" i="1"/>
  <c r="BQ22" i="1" s="1"/>
  <c r="AY23" i="1"/>
  <c r="AY24" i="1"/>
  <c r="AY25" i="1"/>
  <c r="AY28" i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D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E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8" i="11"/>
  <c r="E776" i="11"/>
  <c r="E775" i="11"/>
  <c r="E773" i="11"/>
  <c r="E772" i="11"/>
  <c r="E770" i="11"/>
  <c r="E769" i="11"/>
  <c r="E767" i="11"/>
  <c r="E766" i="11"/>
  <c r="E764" i="11"/>
  <c r="E763" i="11"/>
  <c r="E761" i="11"/>
  <c r="E760" i="11"/>
  <c r="E758" i="11"/>
  <c r="E757" i="11"/>
  <c r="E755" i="11"/>
  <c r="E754" i="11"/>
  <c r="E752" i="11"/>
  <c r="E751" i="11"/>
  <c r="E749" i="11"/>
  <c r="E748" i="11"/>
  <c r="E746" i="11"/>
  <c r="E745" i="11"/>
  <c r="E743" i="11"/>
  <c r="E742" i="11"/>
  <c r="E740" i="11"/>
  <c r="E739" i="11"/>
  <c r="E737" i="11"/>
  <c r="E736" i="11"/>
  <c r="E734" i="11"/>
  <c r="E733" i="11"/>
  <c r="E731" i="11"/>
  <c r="E730" i="11"/>
  <c r="E728" i="11"/>
  <c r="E727" i="11"/>
  <c r="E725" i="11"/>
  <c r="E724" i="11"/>
  <c r="E722" i="11"/>
  <c r="E721" i="11"/>
  <c r="E719" i="11"/>
  <c r="E718" i="11"/>
  <c r="E716" i="11"/>
  <c r="E715" i="11"/>
  <c r="E713" i="11"/>
  <c r="E712" i="11"/>
  <c r="E710" i="11"/>
  <c r="E709" i="11"/>
  <c r="E707" i="11"/>
  <c r="E706" i="11"/>
  <c r="E704" i="11"/>
  <c r="E703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L502" i="11"/>
  <c r="L503" i="11"/>
  <c r="K504" i="11"/>
  <c r="L504" i="11"/>
  <c r="L505" i="11"/>
  <c r="L506" i="11"/>
  <c r="K507" i="11"/>
  <c r="L508" i="11"/>
  <c r="L509" i="11"/>
  <c r="K510" i="11"/>
  <c r="L510" i="11"/>
  <c r="L511" i="11"/>
  <c r="L512" i="11"/>
  <c r="K513" i="11"/>
  <c r="L513" i="11"/>
  <c r="L514" i="11"/>
  <c r="L515" i="11"/>
  <c r="K516" i="11"/>
  <c r="L517" i="11"/>
  <c r="L518" i="11"/>
  <c r="K519" i="11"/>
  <c r="L520" i="11"/>
  <c r="K521" i="11"/>
  <c r="L521" i="11"/>
  <c r="K522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K544" i="11"/>
  <c r="L544" i="11"/>
  <c r="L545" i="11"/>
  <c r="K546" i="11"/>
  <c r="L546" i="11"/>
  <c r="L547" i="11"/>
  <c r="L548" i="11"/>
  <c r="K549" i="11"/>
  <c r="K550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K559" i="11"/>
  <c r="L559" i="11"/>
  <c r="L560" i="11"/>
  <c r="K561" i="11"/>
  <c r="K562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K571" i="11"/>
  <c r="L571" i="11"/>
  <c r="L572" i="11"/>
  <c r="K573" i="11"/>
  <c r="L573" i="11"/>
  <c r="L574" i="11"/>
  <c r="L575" i="11"/>
  <c r="K576" i="11"/>
  <c r="K577" i="11"/>
  <c r="L577" i="11"/>
  <c r="K578" i="11"/>
  <c r="L578" i="11"/>
  <c r="K191" i="11"/>
  <c r="K626" i="11"/>
  <c r="L626" i="11"/>
  <c r="L628" i="11"/>
  <c r="K629" i="11"/>
  <c r="L629" i="11"/>
  <c r="L630" i="11"/>
  <c r="L631" i="11"/>
  <c r="L632" i="11"/>
  <c r="L633" i="11"/>
  <c r="L634" i="11"/>
  <c r="K635" i="11"/>
  <c r="L635" i="11"/>
  <c r="L636" i="11"/>
  <c r="L637" i="11"/>
  <c r="K638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K656" i="11"/>
  <c r="L656" i="11"/>
  <c r="L657" i="11"/>
  <c r="L658" i="11"/>
  <c r="K659" i="11"/>
  <c r="L659" i="11"/>
  <c r="L660" i="11"/>
  <c r="L661" i="11"/>
  <c r="K662" i="11"/>
  <c r="L662" i="11"/>
  <c r="L663" i="11"/>
  <c r="L664" i="11"/>
  <c r="K665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2" i="11"/>
  <c r="K593" i="11"/>
  <c r="L593" i="11"/>
  <c r="K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L601" i="11"/>
  <c r="K602" i="11"/>
  <c r="L602" i="11"/>
  <c r="K603" i="11"/>
  <c r="L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D795" i="10" l="1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N79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789" i="10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5" i="10"/>
  <c r="N790" i="10"/>
  <c r="L796" i="10"/>
  <c r="N796" i="10"/>
  <c r="L787" i="10"/>
  <c r="N287" i="10"/>
  <c r="N53" i="10"/>
  <c r="N190" i="10"/>
  <c r="L190" i="10"/>
  <c r="N34" i="10"/>
  <c r="L34" i="10"/>
  <c r="N350" i="10"/>
  <c r="N25" i="10"/>
  <c r="L25" i="10"/>
  <c r="L793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L797" i="10"/>
  <c r="BD436" i="1" a="1"/>
  <c r="BD436" i="1" s="1"/>
  <c r="BD403" i="1" a="1"/>
  <c r="BD403" i="1" s="1"/>
  <c r="BD394" i="1" a="1"/>
  <c r="BD394" i="1" s="1"/>
  <c r="BD373" i="1" a="1"/>
  <c r="BD373" i="1" s="1"/>
  <c r="N800" i="10"/>
  <c r="L800" i="10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L792" i="10" l="1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<sst xmlns="http://schemas.openxmlformats.org/spreadsheetml/2006/main" count="4733" uniqueCount="1216">
  <si>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</si>
  <si>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</si>
  <si>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</si>
  <si>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</si>
  <si>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</si>
  <si>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</si>
  <si>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</si>
  <si>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</si>
  <si>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</si>
  <si>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</si>
  <si>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</si>
  <si>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</si>
  <si>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</si>
  <si>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</si>
  <si>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</si>
  <si>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</si>
  <si>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</si>
  <si>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</si>
  <si>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</si>
  <si>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</si>
  <si>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</si>
  <si>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</si>
  <si>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</si>
  <si>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</si>
  <si>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</si>
  <si>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</si>
  <si>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</si>
  <si>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</si>
  <si>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</si>
  <si>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</si>
  <si>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</si>
  <si>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</si>
  <si>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</si>
  <si>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</si>
  <si>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</si>
  <si>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</si>
  <si>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</si>
  <si>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</si>
  <si>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</si>
  <si>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</si>
  <si>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</si>
  <si>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</si>
  <si>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</si>
  <si>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</si>
  <si>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</si>
  <si>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</si>
  <si>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</si>
  <si>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</si>
  <si>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</si>
  <si>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</si>
  <si>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</si>
  <si>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</si>
  <si>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</si>
  <si>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</si>
  <si>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</si>
  <si>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</si>
  <si>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</si>
  <si>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</si>
  <si>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</si>
  <si>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</si>
  <si>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</si>
  <si>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</si>
  <si>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</si>
  <si>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</si>
  <si>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</si>
  <si>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</si>
  <si>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</si>
  <si>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</si>
  <si>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</si>
  <si>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</si>
  <si>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</si>
  <si>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</si>
  <si>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</si>
  <si>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</si>
  <si>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</si>
  <si>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</si>
  <si>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</si>
  <si>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</si>
  <si>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</si>
  <si>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</si>
  <si>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</si>
  <si>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</si>
  <si>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</si>
  <si>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</si>
  <si>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</si>
  <si>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</si>
  <si>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</si>
  <si>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</si>
  <si>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</si>
  <si>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</si>
  <si>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</si>
  <si>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</si>
  <si>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</si>
  <si>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</si>
  <si>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</si>
  <si>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</si>
  <si>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</si>
  <si>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</si>
  <si>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</si>
  <si>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</si>
  <si>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</si>
  <si>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</si>
  <si>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</si>
  <si>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</si>
  <si>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</si>
  <si>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</si>
  <si>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</si>
  <si>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</si>
  <si>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</si>
  <si>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</si>
  <si>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</si>
  <si>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</si>
  <si>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</si>
  <si>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</si>
  <si>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</si>
  <si>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</si>
  <si>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</si>
  <si>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</si>
  <si>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</si>
  <si>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</si>
  <si>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</si>
  <si>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</si>
  <si>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</si>
  <si>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</si>
  <si>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</si>
  <si>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</si>
  <si>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</si>
  <si>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</si>
  <si>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</si>
  <si>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</si>
  <si>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</si>
  <si>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</si>
  <si>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</si>
  <si>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</si>
  <si>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</si>
  <si>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</si>
  <si>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</si>
  <si>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</si>
  <si>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</si>
  <si>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</si>
  <si>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</si>
  <si>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</si>
  <si>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</si>
  <si>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</si>
  <si>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</si>
  <si>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</si>
  <si>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</si>
  <si>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</si>
  <si>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</si>
  <si>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</si>
  <si>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</si>
  <si>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</si>
  <si>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</si>
  <si>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</si>
  <si>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</si>
  <si>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</si>
  <si>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</si>
  <si>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</si>
  <si>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</si>
  <si>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</si>
  <si>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</si>
  <si>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</si>
  <si>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</si>
  <si>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</si>
  <si>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</si>
  <si>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</si>
  <si>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</si>
  <si>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</si>
  <si>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</si>
  <si>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</si>
  <si>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</si>
  <si>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</si>
  <si>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</si>
  <si>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</si>
  <si>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</si>
  <si>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</si>
  <si>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</si>
  <si>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</si>
  <si>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</si>
  <si>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</si>
  <si>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</si>
  <si>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</si>
  <si>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</si>
  <si>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</si>
  <si>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</si>
  <si>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</si>
  <si>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</si>
  <si>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</si>
  <si>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</si>
  <si>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</si>
  <si>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</si>
  <si>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</si>
  <si>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</si>
  <si>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</si>
  <si>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</si>
  <si>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</si>
  <si>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</si>
  <si>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</si>
  <si>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</si>
  <si>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</si>
  <si>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</si>
  <si>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</si>
  <si>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</si>
  <si>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</si>
  <si>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</si>
  <si>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</si>
  <si>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</si>
  <si>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</si>
  <si>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</si>
  <si>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</si>
  <si>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</si>
  <si>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</si>
  <si>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</si>
  <si>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</si>
  <si>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</si>
  <si>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</si>
  <si>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</si>
  <si>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</si>
  <si>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</si>
  <si>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</si>
  <si>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</si>
  <si>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</si>
  <si>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</si>
  <si>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</si>
  <si>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</si>
  <si>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</si>
  <si>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</si>
  <si>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</si>
  <si>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</si>
  <si>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</si>
  <si>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</si>
  <si>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</si>
  <si>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</si>
  <si>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</si>
  <si>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</si>
  <si>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</si>
  <si>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</si>
  <si>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</si>
  <si>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</si>
  <si>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</si>
  <si>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</si>
  <si>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</si>
  <si>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</si>
  <si>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</si>
  <si>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</si>
  <si>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</si>
  <si>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</si>
  <si>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</si>
  <si>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</si>
  <si>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</si>
  <si>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</si>
  <si>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</si>
  <si>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</si>
  <si>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</si>
  <si>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</si>
  <si>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</si>
  <si>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</si>
  <si>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</si>
  <si>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</si>
  <si>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</si>
  <si>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</si>
  <si>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</si>
  <si>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</si>
  <si>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</si>
  <si>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</si>
  <si>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</si>
  <si>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</si>
  <si>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</si>
  <si>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</si>
  <si>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</si>
  <si>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</si>
  <si>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</si>
  <si>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</si>
  <si>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</si>
  <si>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</si>
  <si>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</si>
  <si>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</si>
  <si>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</si>
  <si>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</si>
  <si>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</si>
  <si>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</si>
  <si>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</si>
  <si>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</si>
  <si>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</si>
  <si>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</si>
  <si>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</si>
  <si>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</si>
  <si>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</si>
  <si>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</si>
  <si>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</si>
  <si>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</si>
  <si>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</si>
  <si>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</si>
  <si>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</si>
  <si>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</si>
  <si>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</si>
  <si>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</si>
  <si>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</si>
  <si>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</si>
  <si>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</si>
  <si>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</si>
  <si>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</si>
  <si>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</si>
  <si>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</si>
  <si>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</si>
  <si>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</si>
  <si>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</si>
  <si>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</si>
  <si>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</si>
  <si>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</si>
  <si>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</si>
  <si>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</si>
  <si>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</si>
  <si>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</si>
  <si>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</si>
  <si>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</si>
  <si>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</si>
  <si>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</si>
  <si>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</si>
  <si>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</si>
  <si>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</si>
  <si>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</si>
  <si>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</si>
  <si>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</si>
  <si>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</si>
  <si>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</si>
  <si>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</si>
  <si>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</si>
  <si>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</si>
  <si>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</si>
  <si>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</si>
  <si>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</si>
  <si>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</si>
  <si>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</si>
  <si>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</si>
  <si>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</si>
  <si>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</si>
  <si>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</si>
  <si>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</si>
  <si>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</si>
  <si>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</si>
  <si>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</si>
  <si>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</si>
  <si>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</si>
  <si>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</si>
  <si>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</si>
  <si>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</si>
  <si>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</si>
  <si>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</si>
  <si>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</si>
  <si>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</si>
  <si>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</si>
  <si>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</si>
  <si>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</si>
  <si>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</si>
  <si>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</si>
  <si>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</si>
  <si>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</si>
  <si>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</si>
  <si>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</si>
  <si>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</si>
  <si>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</si>
  <si>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</si>
  <si>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</si>
  <si>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</si>
  <si>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</si>
  <si>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</si>
  <si>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</si>
  <si>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</si>
  <si>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</si>
  <si>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</si>
  <si>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</si>
  <si>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</si>
  <si>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</si>
  <si>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</si>
  <si>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</si>
  <si>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</si>
  <si>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</si>
  <si>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</si>
  <si>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</si>
  <si>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</si>
  <si>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</si>
  <si>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</si>
  <si>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</si>
  <si>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</si>
  <si>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</si>
  <si>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</si>
  <si>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</si>
  <si>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</si>
  <si>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</si>
  <si>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</si>
  <si>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</si>
  <si>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</si>
  <si>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</si>
  <si>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</si>
  <si>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</si>
  <si>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</si>
  <si>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</si>
  <si>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</si>
  <si>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</si>
  <si>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</si>
  <si>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</si>
  <si>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</si>
  <si>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</si>
  <si>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</si>
  <si>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</si>
  <si>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</si>
  <si>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</si>
  <si>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</si>
  <si>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</si>
  <si>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</si>
  <si>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</si>
  <si>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</si>
  <si>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</si>
  <si>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</si>
  <si>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</si>
  <si>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</si>
  <si>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</si>
  <si>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</si>
  <si>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</si>
  <si>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</si>
  <si>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</si>
  <si>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</si>
  <si>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</si>
  <si>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</si>
  <si>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</si>
  <si>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</si>
  <si>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</si>
  <si>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</si>
  <si>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</si>
  <si>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</si>
  <si>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</si>
  <si>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</si>
  <si>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</si>
  <si>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</si>
  <si>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</si>
  <si>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</si>
  <si>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</si>
  <si>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</si>
  <si>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</si>
  <si>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</si>
  <si>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</si>
  <si>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</si>
  <si>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</si>
  <si>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</si>
  <si>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</si>
  <si>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</si>
  <si>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</si>
  <si>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</si>
  <si>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</si>
  <si>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</si>
  <si>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</si>
  <si>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</si>
  <si>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</si>
  <si>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</si>
  <si>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</si>
  <si>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</si>
  <si>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</si>
  <si>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</si>
  <si>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</si>
  <si>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</si>
  <si>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</si>
  <si>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</si>
  <si>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</si>
  <si>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</si>
  <si>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</si>
  <si>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</si>
  <si>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</si>
  <si>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</si>
  <si>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</si>
  <si>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</si>
  <si>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</si>
  <si>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</si>
  <si>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</si>
  <si>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</si>
  <si>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</si>
  <si>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</si>
  <si>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</si>
  <si>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</si>
  <si>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</si>
  <si>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</si>
  <si>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</si>
  <si>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</si>
  <si>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</si>
  <si>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</si>
  <si>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</si>
  <si>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</si>
  <si>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</si>
  <si>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</si>
  <si>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</si>
  <si>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</si>
  <si>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</si>
  <si>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</si>
  <si>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</si>
  <si>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</si>
  <si>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</si>
  <si>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</si>
  <si>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</si>
  <si>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</si>
  <si>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</si>
  <si>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</si>
  <si>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</si>
  <si>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</si>
  <si>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</si>
  <si>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</si>
  <si>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</si>
  <si>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</si>
  <si>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</si>
  <si>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</si>
  <si>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</si>
  <si>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</si>
  <si>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</si>
  <si>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</si>
  <si>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</si>
  <si>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</si>
  <si>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</si>
  <si>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</si>
  <si>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</si>
  <si>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</si>
  <si>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</si>
  <si>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</si>
  <si>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</si>
  <si>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</si>
  <si>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</si>
  <si>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</si>
  <si>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</si>
  <si>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</si>
  <si>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</si>
  <si>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</si>
  <si>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</si>
  <si>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</si>
  <si>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</si>
  <si>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</si>
  <si>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</si>
  <si>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</si>
  <si>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</si>
  <si>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</si>
  <si>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</si>
  <si>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</si>
  <si>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</si>
  <si>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</si>
  <si>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</si>
  <si>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</si>
  <si>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</si>
  <si>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</si>
  <si>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</si>
  <si>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</si>
  <si>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</si>
  <si>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</si>
  <si>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</si>
  <si>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</si>
  <si>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</si>
  <si>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</si>
  <si>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</si>
  <si>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</si>
  <si>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</si>
  <si>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</si>
  <si>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</si>
  <si>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</si>
  <si>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</si>
  <si>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</si>
  <si>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</si>
  <si>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</si>
  <si>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</si>
  <si>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</si>
  <si>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</si>
  <si>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</si>
  <si>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</si>
  <si>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</si>
  <si>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</si>
  <si>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</si>
  <si>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</si>
  <si>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</si>
  <si>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</si>
  <si>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</si>
  <si>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</si>
  <si>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</si>
  <si>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</si>
  <si>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</si>
  <si>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</si>
  <si>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</si>
  <si>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</si>
  <si>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</si>
  <si>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</si>
  <si>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</si>
  <si>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</si>
  <si>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</si>
  <si>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</si>
  <si>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</si>
  <si>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</si>
  <si>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</si>
  <si>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</si>
  <si>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</si>
  <si>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</si>
  <si>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</si>
  <si>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</si>
  <si>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</si>
  <si>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</si>
  <si>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</si>
  <si>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</si>
  <si>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</si>
  <si>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</si>
  <si>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</si>
  <si>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</si>
  <si>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</si>
  <si>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</si>
  <si>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</si>
  <si>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</si>
  <si>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</si>
  <si>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</si>
  <si>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</si>
  <si>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</si>
  <si>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</si>
  <si>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</si>
  <si>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</si>
  <si>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</si>
  <si>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</si>
  <si>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</si>
  <si>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</si>
  <si>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</si>
  <si>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</si>
  <si>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</si>
  <si>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</si>
  <si>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</si>
  <si>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</si>
  <si>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</si>
  <si>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</si>
  <si>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</si>
  <si>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</si>
  <si>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</si>
  <si>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</si>
  <si>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</si>
  <si>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</si>
  <si>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</si>
  <si>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</si>
  <si>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</si>
  <si>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</si>
  <si>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</si>
  <si>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</si>
  <si>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</si>
  <si>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</si>
  <si>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</si>
  <si>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</si>
  <si>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</si>
  <si>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</si>
  <si>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</si>
  <si>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</si>
  <si>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</si>
  <si>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</si>
  <si>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</si>
  <si>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</si>
  <si>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</si>
  <si>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</si>
  <si>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</si>
  <si>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</si>
  <si>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</si>
  <si>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</si>
  <si>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</si>
  <si>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</si>
  <si>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</si>
  <si>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</si>
  <si>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</si>
  <si>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</si>
  <si>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</si>
  <si>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</si>
  <si>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</si>
  <si>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</si>
  <si>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</si>
  <si>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</si>
  <si>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</si>
  <si>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</si>
  <si>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</si>
  <si>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</si>
  <si>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</si>
  <si>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</si>
  <si>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</si>
  <si>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</si>
  <si>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</si>
  <si>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</si>
  <si>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</si>
  <si>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</si>
  <si>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</si>
  <si>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</si>
  <si>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</si>
  <si>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</si>
  <si>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</si>
  <si>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</si>
  <si>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</si>
  <si>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</si>
  <si>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</si>
  <si>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</si>
  <si>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</si>
  <si>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</si>
  <si>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</si>
  <si>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</si>
  <si>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</si>
  <si>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</si>
  <si>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</si>
  <si>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</si>
  <si>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</si>
  <si>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</si>
  <si>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</si>
  <si>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</si>
  <si>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</si>
  <si>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</si>
  <si>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</si>
  <si>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</si>
  <si>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</si>
  <si>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</si>
  <si>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</si>
  <si>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</si>
  <si>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</si>
  <si>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</si>
  <si>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</si>
  <si>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</si>
  <si>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</si>
  <si>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</si>
  <si>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</si>
  <si>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</si>
  <si>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</si>
  <si>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</si>
  <si>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</si>
  <si>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</si>
  <si>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</si>
  <si>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</si>
  <si>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</si>
  <si>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</si>
  <si>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</si>
  <si>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</si>
  <si>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</si>
  <si>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</si>
  <si>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</si>
  <si>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</si>
  <si>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</si>
  <si>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</si>
  <si>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</si>
  <si>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</si>
  <si>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</si>
  <si>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</si>
  <si>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</si>
  <si>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</si>
  <si>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</si>
  <si>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</si>
  <si>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</si>
  <si>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</si>
  <si>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</si>
  <si>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</si>
  <si>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</si>
  <si>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</si>
  <si>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</si>
  <si>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</si>
  <si>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</si>
  <si>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</si>
  <si>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</si>
  <si>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</si>
  <si>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</si>
  <si>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</si>
  <si>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</si>
  <si>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</si>
  <si>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</si>
  <si>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</si>
  <si>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</si>
  <si>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</si>
  <si>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</si>
  <si>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</si>
  <si>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</si>
  <si>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</si>
  <si>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</si>
  <si>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</si>
  <si>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</si>
  <si>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</si>
  <si>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</si>
  <si>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</si>
  <si>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</si>
  <si>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</si>
  <si>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</si>
  <si>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</si>
  <si>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</si>
  <si>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</si>
  <si>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</si>
  <si>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</si>
  <si>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</si>
  <si>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</si>
  <si>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</si>
  <si>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</si>
  <si>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</si>
  <si>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</si>
  <si>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</si>
  <si>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</si>
  <si>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</si>
  <si>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</si>
  <si>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</si>
  <si>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</si>
  <si>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</si>
  <si>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</si>
  <si>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</si>
  <si>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</si>
  <si>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</si>
  <si>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</si>
  <si>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</si>
  <si>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</si>
  <si>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</si>
  <si>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</si>
  <si>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</si>
  <si>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</si>
  <si>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</si>
  <si>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</si>
  <si>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</si>
  <si>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</si>
  <si>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</si>
  <si>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</si>
  <si>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</si>
  <si>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</si>
  <si>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</si>
  <si>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</si>
  <si>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</si>
  <si>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</si>
  <si>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</si>
  <si>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</si>
  <si>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</si>
  <si>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</si>
  <si>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</si>
  <si>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</si>
  <si>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</si>
  <si>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</si>
  <si>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</si>
  <si>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</si>
  <si>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</si>
  <si>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</si>
  <si>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</si>
  <si>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</si>
  <si>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</si>
  <si>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</si>
  <si>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</si>
  <si>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</si>
  <si>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</si>
  <si>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</si>
  <si>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</si>
  <si>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</si>
  <si>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</si>
  <si>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</si>
  <si>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</si>
  <si>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</si>
  <si>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</si>
  <si>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</si>
  <si>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</si>
  <si>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</si>
  <si>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</si>
  <si>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</si>
  <si>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</si>
  <si>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</si>
  <si>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</si>
  <si>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</si>
  <si>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</si>
  <si>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</si>
  <si>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</si>
  <si>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</si>
  <si>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</si>
  <si>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</si>
  <si>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</si>
  <si>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</si>
  <si>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</si>
  <si>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</si>
  <si>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</si>
  <si>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</si>
  <si>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</si>
  <si>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</si>
  <si>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</si>
  <si>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</si>
  <si>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</si>
  <si>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</si>
  <si>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</si>
  <si>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</si>
  <si>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</si>
  <si>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</si>
  <si>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</si>
  <si>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</si>
  <si>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</si>
  <si>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</si>
  <si>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</si>
  <si>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</si>
  <si>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</si>
  <si>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</si>
  <si>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</si>
  <si>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</si>
  <si>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</si>
  <si>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</si>
  <si>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</si>
  <si>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</si>
  <si>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</si>
  <si>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</si>
  <si>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</si>
  <si>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</si>
  <si>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</si>
  <si>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</si>
  <si>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</si>
  <si>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</si>
  <si>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</si>
  <si>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</si>
  <si>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</si>
  <si>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</si>
  <si>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</si>
  <si>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</si>
  <si>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</si>
  <si>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</si>
  <si>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</si>
  <si>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</si>
  <si>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</si>
  <si>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</si>
  <si>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</si>
  <si>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</si>
  <si>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</si>
  <si>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</si>
  <si>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</si>
  <si>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</si>
  <si>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</si>
  <si>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</si>
  <si>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</si>
  <si>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</si>
  <si>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</si>
  <si>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</si>
  <si>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</si>
  <si>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</si>
  <si>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</si>
  <si>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</si>
  <si>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</si>
  <si>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</si>
  <si>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</si>
  <si>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</si>
  <si>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</si>
  <si>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</si>
  <si>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</si>
  <si>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</si>
  <si>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</si>
  <si>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</si>
  <si>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</si>
  <si>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</si>
  <si>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</si>
  <si>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</si>
  <si>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</si>
  <si>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</si>
  <si>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</si>
  <si>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</si>
  <si>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</si>
  <si>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</si>
  <si>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</si>
  <si>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</si>
  <si>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</si>
  <si>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</si>
  <si>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</si>
  <si>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</si>
  <si>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</si>
  <si>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</si>
  <si>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</si>
  <si>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</si>
  <si>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</si>
  <si>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</si>
  <si>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</si>
  <si>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</si>
  <si>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</si>
  <si>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</si>
  <si>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</si>
  <si>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</si>
  <si>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</si>
  <si>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</si>
  <si>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</si>
  <si>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</si>
  <si>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</si>
  <si>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</si>
  <si>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</si>
  <si>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</si>
  <si>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</si>
  <si>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</si>
  <si>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</si>
  <si>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</si>
  <si>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</si>
  <si>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</si>
  <si>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</si>
  <si>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</si>
  <si>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</si>
  <si>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</si>
  <si>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</si>
  <si>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</si>
  <si>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</si>
  <si>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</si>
  <si>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</si>
  <si>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</si>
  <si>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</si>
  <si>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</si>
  <si>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</si>
  <si>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</si>
  <si>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</si>
  <si>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</si>
  <si>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</si>
  <si>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</si>
  <si>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</si>
  <si>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</si>
  <si>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</si>
  <si>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</si>
  <si>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</si>
  <si>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</si>
  <si>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</si>
  <si>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</si>
  <si>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</si>
  <si>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</si>
  <si>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</si>
  <si>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</si>
  <si>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</si>
  <si>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</si>
  <si>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</si>
  <si>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</si>
  <si>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</si>
  <si>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</si>
  <si>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</si>
  <si>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</si>
  <si>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</si>
  <si>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</si>
  <si>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</si>
  <si>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</si>
  <si>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</si>
  <si>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</si>
  <si>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</si>
  <si>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</si>
  <si>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</si>
  <si>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</si>
  <si>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</si>
  <si>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</si>
  <si>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</si>
  <si>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</si>
  <si>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</si>
  <si>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</si>
  <si>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</si>
  <si>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</si>
  <si>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</si>
  <si>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</si>
  <si>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</si>
  <si>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</si>
  <si>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</si>
  <si>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</si>
  <si>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</si>
  <si>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</si>
  <si>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</si>
  <si>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</si>
  <si>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</si>
  <si>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</si>
  <si>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</si>
  <si>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</si>
  <si>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</si>
  <si>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</si>
  <si>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</si>
  <si>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</si>
  <si>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</si>
  <si>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</si>
  <si>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</si>
  <si>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</si>
  <si>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</si>
  <si>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</si>
  <si>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</si>
  <si>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</si>
  <si>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</si>
  <si>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</si>
  <si>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</si>
  <si>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</si>
  <si>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</si>
  <si>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</si>
  <si>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</si>
  <si>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</si>
  <si>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</si>
  <si>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</si>
  <si>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</si>
  <si>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</si>
  <si>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</si>
  <si>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</si>
  <si>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</si>
  <si>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</si>
  <si>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</si>
  <si>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</si>
  <si>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</si>
  <si>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</si>
  <si>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</si>
  <si>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</si>
  <si>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</si>
  <si>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</si>
  <si>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</si>
  <si>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</si>
  <si>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</si>
  <si>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</si>
  <si>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</si>
  <si>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</si>
  <si>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</si>
  <si>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</si>
  <si>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</si>
  <si>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</si>
  <si>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</si>
  <si>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</si>
  <si>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</si>
  <si>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</si>
  <si>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</si>
  <si>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</si>
  <si>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</si>
  <si>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</si>
  <si>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</si>
  <si>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</si>
  <si>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</si>
  <si>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</si>
  <si>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</si>
  <si>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</si>
  <si>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</si>
  <si>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</si>
  <si>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</si>
  <si>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</si>
  <si>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</si>
  <si>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</si>
  <si>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</si>
  <si>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</si>
  <si>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</si>
  <si>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</si>
  <si>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</si>
  <si>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</si>
  <si>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</si>
  <si>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</si>
  <si>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</si>
  <si>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</si>
  <si>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</si>
  <si>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</si>
  <si>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</si>
  <si>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</si>
  <si>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</si>
  <si>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</si>
  <si>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</si>
  <si>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</si>
  <si>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</si>
  <si>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</si>
  <si>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</si>
  <si>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</si>
  <si>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</si>
  <si>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</si>
  <si>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</si>
  <si>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</si>
  <si>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</si>
  <si>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</si>
  <si>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</si>
  <si>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</si>
  <si>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</si>
  <si>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</si>
  <si>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</si>
  <si>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</si>
  <si>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</si>
  <si>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</si>
  <si>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</si>
  <si>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</si>
  <si>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</si>
  <si>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</si>
  <si>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</si>
  <si>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</si>
  <si>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</si>
  <si>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</si>
  <si>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</si>
  <si>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</si>
  <si>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</si>
  <si>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</si>
  <si>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</si>
  <si>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</si>
  <si>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</si>
  <si>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</si>
  <si>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</si>
  <si>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</si>
  <si>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</si>
  <si>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</si>
  <si>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</si>
  <si>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</si>
  <si>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</si>
  <si>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</si>
  <si>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</si>
  <si>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</si>
  <si>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</si>
  <si>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</si>
  <si>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</si>
  <si>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</si>
  <si>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</si>
  <si>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</si>
  <si>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</si>
  <si>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</si>
  <si>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</si>
  <si>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</si>
  <si>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</si>
  <si>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</si>
  <si>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ZDP-2</t>
  </si>
  <si>
    <t>ZPD-2</t>
  </si>
  <si>
    <t>PCM</t>
  </si>
  <si>
    <t>Descarga trilheiro (Necessário 40min antes da partida para formação cobra-cega)</t>
  </si>
  <si>
    <t>VARRIÇÃO</t>
  </si>
  <si>
    <t>IGOR</t>
  </si>
  <si>
    <t>ZACZSW / ZAC1/ZNOZAC1</t>
  </si>
  <si>
    <t>Recolhimento de dormentes</t>
  </si>
  <si>
    <t>Fabio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</si>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</sst>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1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17" dataDxfId="416" headerRowBorderDxfId="414" tableBorderDxfId="415" totalsRowBorderDxfId="413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12"/>
    <tableColumn id="11" xr3:uid="{33520CA5-F846-4E76-93B5-CB06B5FE2FAB}" name="Coordenação Cod" dataDxfId="411"/>
    <tableColumn id="2" xr3:uid="{C84FE88F-829A-43C2-9585-F43A9E153FAA}" name="Coordenação" dataDxfId="410"/>
    <tableColumn id="3" xr3:uid="{CF353A97-A9EF-46B5-8824-245D2CB759D0}" name="Gerência" dataDxfId="409"/>
    <tableColumn id="4" xr3:uid="{062C67FE-0D06-4582-BA9C-B087681F34EC}" name="SUB" dataDxfId="408"/>
    <tableColumn id="5" xr3:uid="{1DF130D1-4D15-4DFF-8266-F1B81CAA897E}" name="KM Inicio" dataDxfId="407"/>
    <tableColumn id="6" xr3:uid="{A344A0E9-F964-4FE5-9EB0-2661309404E9}" name="KM Fim" dataDxfId="406"/>
    <tableColumn id="7" xr3:uid="{B0ED4DF3-274E-46B6-A2D1-0985F47224C1}" name="Trecho" dataDxfId="405"/>
    <tableColumn id="8" xr3:uid="{1DE44FFC-B2F5-4DE5-A7E5-915DA69A16F8}" name="SB" dataDxfId="404"/>
    <tableColumn id="9" xr3:uid="{7841069B-E29E-4A5E-B561-931B24D14782}" name="NOME SUB" dataDxfId="403"/>
    <tableColumn id="10" xr3:uid="{01B251F8-5EA1-4C87-81E3-9BD14100B544}" name="Trecho Coordenação" dataDxfId="40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01"/>
    <tableColumn id="8" xr3:uid="{98E82858-1ECA-4DB3-8AE4-BBB972FC487D}" name="CORRELATO" dataDxfId="4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1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223" t="s">
        <v>901</v>
      </c>
      <c r="E75" s="223" t="s">
        <v>718</v>
      </c>
      <c r="F75" s="223" t="s">
        <v>692</v>
      </c>
      <c r="G75" s="223" t="s">
        <v>701</v>
      </c>
      <c r="H75" s="223" t="s">
        <v>520</v>
      </c>
      <c r="I75" s="223">
        <v>1</v>
      </c>
      <c r="J75" s="224">
        <v>1</v>
      </c>
      <c r="K75" s="224" t="s">
        <v>701</v>
      </c>
    </row>
    <row r="76" spans="1:11">
      <c r="A76" s="174" t="s">
        <v>902</v>
      </c>
    </row>
    <row r="77" spans="1:11">
      <c r="A77" s="174" t="s">
        <v>903</v>
      </c>
    </row>
    <row r="78" spans="1:11">
      <c r="A78" s="174" t="s">
        <v>904</v>
      </c>
    </row>
    <row r="79" spans="1:11">
      <c r="A79" s="174" t="s">
        <v>905</v>
      </c>
    </row>
    <row r="80" spans="1:11">
      <c r="A80" s="174" t="s">
        <v>906</v>
      </c>
    </row>
    <row r="81" spans="1:1">
      <c r="A81" s="174" t="s">
        <v>907</v>
      </c>
    </row>
    <row r="82" spans="1:1">
      <c r="A82" s="174" t="s">
        <v>908</v>
      </c>
    </row>
    <row r="83" spans="1:1">
      <c r="A83" s="174" t="s">
        <v>909</v>
      </c>
    </row>
    <row r="84" spans="1:1">
      <c r="A84" s="174" t="s">
        <v>910</v>
      </c>
    </row>
    <row r="85" spans="1:1">
      <c r="A85" s="174" t="s">
        <v>911</v>
      </c>
    </row>
    <row r="86" spans="1:1">
      <c r="A86" s="174" t="s">
        <v>912</v>
      </c>
    </row>
    <row r="87" spans="1:1">
      <c r="A87" s="174" t="s">
        <v>913</v>
      </c>
    </row>
    <row r="88" spans="1:1">
      <c r="A88" s="174" t="s">
        <v>914</v>
      </c>
    </row>
    <row r="89" spans="1:1">
      <c r="A89" s="174" t="s">
        <v>915</v>
      </c>
    </row>
    <row r="90" spans="1:1">
      <c r="A90" s="174" t="s">
        <v>916</v>
      </c>
    </row>
    <row r="91" spans="1:1">
      <c r="A91" s="174" t="s">
        <v>917</v>
      </c>
    </row>
    <row r="92" spans="1:1">
      <c r="A92" s="174" t="s">
        <v>918</v>
      </c>
    </row>
    <row r="93" spans="1:1">
      <c r="A93" s="174" t="s">
        <v>919</v>
      </c>
    </row>
    <row r="94" spans="1:1">
      <c r="A94" s="174" t="s">
        <v>920</v>
      </c>
    </row>
    <row r="95" spans="1:1">
      <c r="A95" s="174" t="s">
        <v>921</v>
      </c>
    </row>
    <row r="96" spans="1:1">
      <c r="A96" s="174" t="s">
        <v>922</v>
      </c>
    </row>
    <row r="97" spans="1:1">
      <c r="A97" s="174" t="s">
        <v>923</v>
      </c>
    </row>
    <row r="98" spans="1:1">
      <c r="A98" s="174" t="s">
        <v>924</v>
      </c>
    </row>
    <row r="99" spans="1:1">
      <c r="A99" s="174" t="s">
        <v>925</v>
      </c>
    </row>
    <row r="100" spans="1:1">
      <c r="A100" s="174" t="s">
        <v>926</v>
      </c>
    </row>
    <row r="101" spans="1:1">
      <c r="A101" s="174" t="s">
        <v>927</v>
      </c>
    </row>
    <row r="102" spans="1:1">
      <c r="A102" s="174" t="s">
        <v>928</v>
      </c>
    </row>
    <row r="103" spans="1:1">
      <c r="A103" s="174" t="s">
        <v>835</v>
      </c>
    </row>
    <row r="104" spans="1:1">
      <c r="A104" s="174" t="s">
        <v>929</v>
      </c>
    </row>
    <row r="105" spans="1:1">
      <c r="A105" s="174" t="s">
        <v>930</v>
      </c>
    </row>
    <row r="106" spans="1:1">
      <c r="A106" s="174" t="s">
        <v>931</v>
      </c>
    </row>
    <row r="107" spans="1:1">
      <c r="A107" s="174" t="s">
        <v>932</v>
      </c>
    </row>
    <row r="108" spans="1:1">
      <c r="A108" s="174" t="s">
        <v>933</v>
      </c>
    </row>
    <row r="109" spans="1:1">
      <c r="A109" s="174" t="s">
        <v>934</v>
      </c>
    </row>
    <row r="110" spans="1:1">
      <c r="A110" s="174" t="s">
        <v>935</v>
      </c>
    </row>
    <row r="111" spans="1:1">
      <c r="A111" s="174" t="s">
        <v>936</v>
      </c>
    </row>
    <row r="112" spans="1:1">
      <c r="A112" s="174" t="s">
        <v>937</v>
      </c>
    </row>
    <row r="113" spans="1:1">
      <c r="A113" s="174" t="s">
        <v>938</v>
      </c>
    </row>
    <row r="114" spans="1:1">
      <c r="A114" s="174" t="s">
        <v>939</v>
      </c>
    </row>
    <row r="115" spans="1:1">
      <c r="A115" s="174" t="s">
        <v>940</v>
      </c>
    </row>
    <row r="116" spans="1:1">
      <c r="A116" s="174" t="s">
        <v>941</v>
      </c>
    </row>
    <row r="117" spans="1:1">
      <c r="A117" s="174" t="s">
        <v>942</v>
      </c>
    </row>
    <row r="118" spans="1:1">
      <c r="A118" s="174" t="s">
        <v>943</v>
      </c>
    </row>
    <row r="119" spans="1:1">
      <c r="A119" s="174" t="s">
        <v>944</v>
      </c>
    </row>
    <row r="120" spans="1:1">
      <c r="A120" s="174" t="s">
        <v>945</v>
      </c>
    </row>
    <row r="121" spans="1:1">
      <c r="A121" s="174" t="s">
        <v>946</v>
      </c>
    </row>
    <row r="122" spans="1:1">
      <c r="A122" s="174" t="s">
        <v>947</v>
      </c>
    </row>
    <row r="123" spans="1:1">
      <c r="A123" s="174" t="s">
        <v>948</v>
      </c>
    </row>
    <row r="124" spans="1:1">
      <c r="A124" s="174" t="s">
        <v>949</v>
      </c>
    </row>
    <row r="125" spans="1:1">
      <c r="A125" s="174" t="s">
        <v>950</v>
      </c>
    </row>
    <row r="126" spans="1:1">
      <c r="A126" s="174" t="s">
        <v>951</v>
      </c>
    </row>
    <row r="127" spans="1:1">
      <c r="A127" s="174" t="s">
        <v>952</v>
      </c>
    </row>
    <row r="128" spans="1:1">
      <c r="A128" s="174" t="s">
        <v>953</v>
      </c>
    </row>
    <row r="129" spans="1:1">
      <c r="A129" s="174" t="s">
        <v>954</v>
      </c>
    </row>
    <row r="130" spans="1:1">
      <c r="A130" s="174" t="s">
        <v>955</v>
      </c>
    </row>
    <row r="131" spans="1:1">
      <c r="A131" s="174" t="s">
        <v>956</v>
      </c>
    </row>
    <row r="132" spans="1:1">
      <c r="A132" s="174" t="s">
        <v>957</v>
      </c>
    </row>
    <row r="133" spans="1:1">
      <c r="A133" s="174" t="s">
        <v>958</v>
      </c>
    </row>
    <row r="134" spans="1:1">
      <c r="A134" s="174" t="s">
        <v>959</v>
      </c>
    </row>
    <row r="135" spans="1:1">
      <c r="A135" s="174" t="s">
        <v>960</v>
      </c>
    </row>
    <row r="136" spans="1:1">
      <c r="A136" s="174" t="s">
        <v>961</v>
      </c>
    </row>
    <row r="137" spans="1:1">
      <c r="A137" s="174" t="s">
        <v>962</v>
      </c>
    </row>
    <row r="138" spans="1:1">
      <c r="A138" s="174" t="s">
        <v>963</v>
      </c>
    </row>
    <row r="139" spans="1:1">
      <c r="A139" s="174" t="s">
        <v>964</v>
      </c>
    </row>
    <row r="140" spans="1:1">
      <c r="A140" s="174" t="s">
        <v>965</v>
      </c>
    </row>
    <row r="141" spans="1:1">
      <c r="A141" s="174" t="s">
        <v>966</v>
      </c>
    </row>
    <row r="142" spans="1:1">
      <c r="A142" s="174" t="s">
        <v>967</v>
      </c>
    </row>
    <row r="143" spans="1:1">
      <c r="A143" s="174" t="s">
        <v>968</v>
      </c>
    </row>
    <row r="144" spans="1:1">
      <c r="A144" s="174" t="s">
        <v>969</v>
      </c>
    </row>
    <row r="145" spans="1:1">
      <c r="A145" s="174" t="s">
        <v>970</v>
      </c>
    </row>
    <row r="146" spans="1:1">
      <c r="A146" s="174" t="s">
        <v>971</v>
      </c>
    </row>
    <row r="147" spans="1:1">
      <c r="A147" s="174" t="s">
        <v>972</v>
      </c>
    </row>
    <row r="148" spans="1:1">
      <c r="A148" s="174" t="s">
        <v>973</v>
      </c>
    </row>
    <row r="149" spans="1:1">
      <c r="A149" s="174" t="s">
        <v>974</v>
      </c>
    </row>
    <row r="150" spans="1:1">
      <c r="A150" s="174" t="s">
        <v>975</v>
      </c>
    </row>
    <row r="151" spans="1:1">
      <c r="A151" s="174" t="s">
        <v>976</v>
      </c>
    </row>
    <row r="152" spans="1:1">
      <c r="A152" s="174" t="s">
        <v>977</v>
      </c>
    </row>
    <row r="153" spans="1:1">
      <c r="A153" s="174" t="s">
        <v>978</v>
      </c>
    </row>
    <row r="154" spans="1:1">
      <c r="A154" s="174" t="s">
        <v>979</v>
      </c>
    </row>
    <row r="155" spans="1:1">
      <c r="A155" s="174" t="s">
        <v>980</v>
      </c>
    </row>
    <row r="156" spans="1:1">
      <c r="A156" s="174" t="s">
        <v>981</v>
      </c>
    </row>
    <row r="157" spans="1:1">
      <c r="A157" s="174" t="s">
        <v>982</v>
      </c>
    </row>
    <row r="158" spans="1:1">
      <c r="A158" s="174" t="s">
        <v>983</v>
      </c>
    </row>
    <row r="159" spans="1:1">
      <c r="A159" s="174" t="s">
        <v>984</v>
      </c>
    </row>
    <row r="160" spans="1:1">
      <c r="A160" s="174" t="s">
        <v>985</v>
      </c>
    </row>
    <row r="161" spans="1:1">
      <c r="A161" s="174" t="s">
        <v>986</v>
      </c>
    </row>
    <row r="162" spans="1:1">
      <c r="A162" s="174" t="s">
        <v>987</v>
      </c>
    </row>
    <row r="163" spans="1:1">
      <c r="A163" s="174" t="s">
        <v>988</v>
      </c>
    </row>
    <row r="164" spans="1:1">
      <c r="A164" s="174" t="s">
        <v>989</v>
      </c>
    </row>
    <row r="165" spans="1:1">
      <c r="A165" s="174" t="s">
        <v>990</v>
      </c>
    </row>
    <row r="166" spans="1:1">
      <c r="A166" s="174" t="s">
        <v>991</v>
      </c>
    </row>
    <row r="167" spans="1:1">
      <c r="A167" s="174" t="s">
        <v>992</v>
      </c>
    </row>
    <row r="168" spans="1:1">
      <c r="A168" s="174" t="s">
        <v>993</v>
      </c>
    </row>
    <row r="169" spans="1:1">
      <c r="A169" t="s">
        <v>994</v>
      </c>
    </row>
    <row r="170" spans="1:1">
      <c r="A170" s="174" t="s">
        <v>995</v>
      </c>
    </row>
    <row r="171" spans="1:1">
      <c r="A171" s="174" t="s">
        <v>996</v>
      </c>
    </row>
    <row r="172" spans="1:1">
      <c r="A172" s="174" t="s">
        <v>997</v>
      </c>
    </row>
    <row r="173" spans="1:1">
      <c r="A173" s="174" t="s">
        <v>998</v>
      </c>
    </row>
    <row r="174" spans="1:1">
      <c r="A174" s="174" t="s">
        <v>999</v>
      </c>
    </row>
    <row r="175" spans="1:1">
      <c r="A175" s="174" t="s">
        <v>1000</v>
      </c>
    </row>
    <row r="176" spans="1:1">
      <c r="A176" s="174" t="s">
        <v>1001</v>
      </c>
    </row>
    <row r="177" spans="1:1">
      <c r="A177" s="174" t="s">
        <v>1002</v>
      </c>
    </row>
    <row r="178" spans="1:1">
      <c r="A178" s="174" t="s">
        <v>1003</v>
      </c>
    </row>
    <row r="179" spans="1:1">
      <c r="A179" s="174" t="s">
        <v>1004</v>
      </c>
    </row>
    <row r="180" spans="1:1">
      <c r="A180" s="174" t="s">
        <v>1005</v>
      </c>
    </row>
    <row r="181" spans="1:1">
      <c r="A181" s="174" t="s">
        <v>1006</v>
      </c>
    </row>
    <row r="182" spans="1:1">
      <c r="A182" s="174" t="s">
        <v>1007</v>
      </c>
    </row>
    <row r="183" spans="1:1">
      <c r="A183" s="174" t="s">
        <v>1008</v>
      </c>
    </row>
    <row r="184" spans="1:1">
      <c r="A184" s="174" t="s">
        <v>1009</v>
      </c>
    </row>
    <row r="185" spans="1:1">
      <c r="A185" s="174" t="s">
        <v>1010</v>
      </c>
    </row>
    <row r="186" spans="1:1">
      <c r="A186" s="174" t="s">
        <v>1011</v>
      </c>
    </row>
    <row r="187" spans="1:1">
      <c r="A187" s="174" t="s">
        <v>1012</v>
      </c>
    </row>
    <row r="188" spans="1:1">
      <c r="A188" s="174" t="s">
        <v>1013</v>
      </c>
    </row>
    <row r="189" spans="1:1">
      <c r="A189" s="174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G1" activePane="topRight" state="frozen"/>
      <selection pane="topRight" activeCell="R41" sqref="R4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58" t="s">
        <v>1021</v>
      </c>
      <c r="C1" s="259"/>
      <c r="D1" s="259"/>
      <c r="E1" s="3"/>
      <c r="F1" s="258" t="s">
        <v>1022</v>
      </c>
      <c r="G1" s="259"/>
      <c r="H1" s="260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61"/>
      <c r="AH1" s="5"/>
      <c r="AI1" s="268" t="s">
        <v>1023</v>
      </c>
      <c r="AJ1" s="269"/>
      <c r="AK1" s="269"/>
      <c r="AL1" s="269"/>
      <c r="AM1" s="270"/>
      <c r="AN1" s="271"/>
      <c r="AO1" s="269"/>
      <c r="AP1" s="269"/>
      <c r="AQ1" s="269"/>
      <c r="AR1" s="269"/>
      <c r="AS1" s="269"/>
      <c r="AT1" s="269"/>
      <c r="AU1" s="269"/>
      <c r="AV1" s="269"/>
      <c r="AW1" s="269"/>
      <c r="AX1" s="269"/>
      <c r="AY1" s="269"/>
      <c r="AZ1" s="269"/>
      <c r="BA1" s="269"/>
      <c r="BB1" s="269"/>
      <c r="BC1" s="269"/>
      <c r="BD1" s="269"/>
      <c r="BE1" s="269"/>
      <c r="BF1" s="272"/>
      <c r="BG1" s="5"/>
      <c r="BH1" s="273" t="s">
        <v>1024</v>
      </c>
      <c r="BI1" s="274"/>
      <c r="BJ1" s="274"/>
      <c r="BK1" s="275"/>
      <c r="BL1" s="5"/>
      <c r="BM1" s="265" t="s">
        <v>1025</v>
      </c>
      <c r="BN1" s="266"/>
      <c r="BO1" s="266"/>
      <c r="BP1" s="266"/>
      <c r="BQ1" s="266"/>
      <c r="BR1" s="266"/>
      <c r="BS1" s="267"/>
      <c r="BT1" s="8"/>
    </row>
    <row r="2" spans="1:75" s="7" customFormat="1" ht="11.25">
      <c r="A2" s="1"/>
      <c r="B2" s="1"/>
      <c r="C2" s="2"/>
      <c r="D2" s="1"/>
      <c r="E2" s="3"/>
      <c r="F2" s="21" t="s">
        <v>1026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1027</v>
      </c>
      <c r="T2" s="22"/>
      <c r="U2" s="22"/>
      <c r="V2" s="22"/>
      <c r="W2" s="25"/>
      <c r="X2" s="22"/>
      <c r="Y2" s="23"/>
      <c r="Z2" s="4"/>
      <c r="AA2" s="21" t="s">
        <v>1028</v>
      </c>
      <c r="AB2" s="22"/>
      <c r="AC2" s="22"/>
      <c r="AD2" s="22"/>
      <c r="AE2" s="22"/>
      <c r="AF2" s="22"/>
      <c r="AG2" s="23"/>
      <c r="AH2" s="5"/>
      <c r="AI2" s="268" t="s">
        <v>1026</v>
      </c>
      <c r="AJ2" s="269"/>
      <c r="AK2" s="269"/>
      <c r="AL2" s="269"/>
      <c r="AM2" s="270"/>
      <c r="AN2" s="271"/>
      <c r="AO2" s="269"/>
      <c r="AP2" s="269"/>
      <c r="AQ2" s="272"/>
      <c r="AR2" s="6"/>
      <c r="AS2" s="268" t="s">
        <v>1029</v>
      </c>
      <c r="AT2" s="269"/>
      <c r="AU2" s="269"/>
      <c r="AV2" s="269"/>
      <c r="AW2" s="269"/>
      <c r="AX2" s="269"/>
      <c r="AY2" s="272"/>
      <c r="AZ2" s="6"/>
      <c r="BA2" s="262" t="s">
        <v>1030</v>
      </c>
      <c r="BB2" s="264"/>
      <c r="BC2" s="268" t="s">
        <v>1027</v>
      </c>
      <c r="BD2" s="269"/>
      <c r="BE2" s="269"/>
      <c r="BF2" s="272"/>
      <c r="BG2" s="5"/>
      <c r="BH2" s="276"/>
      <c r="BI2" s="277"/>
      <c r="BJ2" s="277"/>
      <c r="BK2" s="278"/>
      <c r="BL2" s="5"/>
      <c r="BM2" s="279"/>
      <c r="BN2" s="280"/>
      <c r="BO2" s="280"/>
      <c r="BP2" s="280"/>
      <c r="BQ2" s="280"/>
      <c r="BR2" s="280"/>
      <c r="BS2" s="281"/>
      <c r="BT2" s="8"/>
    </row>
    <row r="3" spans="1:75" s="7" customFormat="1" ht="11.25">
      <c r="A3" s="1"/>
      <c r="B3" s="1"/>
      <c r="C3" s="2"/>
      <c r="D3" s="1"/>
      <c r="E3" s="50"/>
      <c r="F3" s="51" t="s">
        <v>1031</v>
      </c>
      <c r="G3" s="52"/>
      <c r="H3" s="183" t="s">
        <v>1032</v>
      </c>
      <c r="I3" s="53"/>
      <c r="J3" s="53"/>
      <c r="K3" s="53"/>
      <c r="L3" s="52"/>
      <c r="M3" s="53"/>
      <c r="N3" s="53"/>
      <c r="O3" s="51" t="s">
        <v>1029</v>
      </c>
      <c r="P3" s="52"/>
      <c r="Q3" s="51" t="s">
        <v>1033</v>
      </c>
      <c r="R3" s="52"/>
      <c r="S3" s="51" t="s">
        <v>1034</v>
      </c>
      <c r="T3" s="53"/>
      <c r="U3" s="137"/>
      <c r="V3" s="52"/>
      <c r="W3" s="54" t="s">
        <v>1035</v>
      </c>
      <c r="X3" s="55"/>
      <c r="Y3" s="56"/>
      <c r="Z3" s="57"/>
      <c r="AA3" s="58" t="s">
        <v>1036</v>
      </c>
      <c r="AB3" s="59"/>
      <c r="AC3" s="59"/>
      <c r="AD3" s="60"/>
      <c r="AE3" s="61" t="s">
        <v>1037</v>
      </c>
      <c r="AF3" s="62"/>
      <c r="AG3" s="63"/>
      <c r="AH3" s="64"/>
      <c r="AI3" s="262" t="s">
        <v>1031</v>
      </c>
      <c r="AJ3" s="264"/>
      <c r="AK3" s="262" t="s">
        <v>1032</v>
      </c>
      <c r="AL3" s="263"/>
      <c r="AM3" s="286"/>
      <c r="AN3" s="287"/>
      <c r="AO3" s="263"/>
      <c r="AP3" s="263"/>
      <c r="AQ3" s="264"/>
      <c r="AR3" s="65"/>
      <c r="AS3" s="284" t="s">
        <v>1038</v>
      </c>
      <c r="AT3" s="285"/>
      <c r="AU3" s="284" t="s">
        <v>1039</v>
      </c>
      <c r="AV3" s="285"/>
      <c r="AW3" s="284" t="s">
        <v>1040</v>
      </c>
      <c r="AX3" s="285"/>
      <c r="AY3" s="65" t="s">
        <v>1041</v>
      </c>
      <c r="AZ3" s="65"/>
      <c r="BA3" s="282"/>
      <c r="BB3" s="283"/>
      <c r="BC3" s="262" t="s">
        <v>1034</v>
      </c>
      <c r="BD3" s="263"/>
      <c r="BE3" s="263"/>
      <c r="BF3" s="264"/>
      <c r="BG3" s="64"/>
      <c r="BH3" s="276"/>
      <c r="BI3" s="277"/>
      <c r="BJ3" s="277"/>
      <c r="BK3" s="278"/>
      <c r="BL3" s="64"/>
      <c r="BM3" s="265" t="s">
        <v>1042</v>
      </c>
      <c r="BN3" s="266"/>
      <c r="BO3" s="266"/>
      <c r="BP3" s="267"/>
      <c r="BQ3" s="265" t="s">
        <v>841</v>
      </c>
      <c r="BR3" s="266"/>
      <c r="BS3" s="267"/>
      <c r="BT3" s="194"/>
      <c r="BU3" s="66"/>
    </row>
    <row r="4" spans="1:75" s="8" customFormat="1" ht="11.25">
      <c r="A4" s="41" t="s">
        <v>1043</v>
      </c>
      <c r="B4" s="42" t="s">
        <v>1044</v>
      </c>
      <c r="C4" s="43" t="s">
        <v>1043</v>
      </c>
      <c r="D4" s="44" t="s">
        <v>1045</v>
      </c>
      <c r="E4" s="45"/>
      <c r="F4" s="44" t="s">
        <v>1045</v>
      </c>
      <c r="G4" s="41" t="s">
        <v>1043</v>
      </c>
      <c r="H4" s="128" t="s">
        <v>1044</v>
      </c>
      <c r="I4" s="42" t="s">
        <v>1044</v>
      </c>
      <c r="J4" s="42" t="s">
        <v>1044</v>
      </c>
      <c r="K4" s="42" t="s">
        <v>1044</v>
      </c>
      <c r="L4" s="42" t="s">
        <v>1044</v>
      </c>
      <c r="M4" s="42" t="s">
        <v>1044</v>
      </c>
      <c r="N4" s="42" t="s">
        <v>1044</v>
      </c>
      <c r="O4" s="42" t="s">
        <v>1044</v>
      </c>
      <c r="P4" s="42" t="s">
        <v>1044</v>
      </c>
      <c r="Q4" s="42" t="s">
        <v>1044</v>
      </c>
      <c r="R4" s="41" t="s">
        <v>1043</v>
      </c>
      <c r="S4" s="44" t="s">
        <v>1045</v>
      </c>
      <c r="T4" s="44" t="s">
        <v>1045</v>
      </c>
      <c r="U4" s="41" t="s">
        <v>1043</v>
      </c>
      <c r="V4" s="46" t="s">
        <v>1044</v>
      </c>
      <c r="W4" s="46" t="s">
        <v>1044</v>
      </c>
      <c r="X4" s="44" t="s">
        <v>1045</v>
      </c>
      <c r="Y4" s="44" t="s">
        <v>1045</v>
      </c>
      <c r="Z4" s="44" t="s">
        <v>1045</v>
      </c>
      <c r="AA4" s="42" t="s">
        <v>1044</v>
      </c>
      <c r="AB4" s="44" t="s">
        <v>1045</v>
      </c>
      <c r="AC4" s="44" t="s">
        <v>1045</v>
      </c>
      <c r="AD4" s="42" t="s">
        <v>1044</v>
      </c>
      <c r="AE4" s="42" t="s">
        <v>1044</v>
      </c>
      <c r="AF4" s="42" t="s">
        <v>1044</v>
      </c>
      <c r="AG4" s="42" t="s">
        <v>1044</v>
      </c>
      <c r="AH4" s="47"/>
      <c r="AI4" s="44" t="s">
        <v>1045</v>
      </c>
      <c r="AJ4" s="41" t="s">
        <v>1043</v>
      </c>
      <c r="AK4" s="42" t="s">
        <v>1044</v>
      </c>
      <c r="AL4" s="42" t="s">
        <v>1044</v>
      </c>
      <c r="AM4" s="130" t="s">
        <v>1044</v>
      </c>
      <c r="AN4" s="128" t="s">
        <v>1044</v>
      </c>
      <c r="AO4" s="42" t="s">
        <v>1044</v>
      </c>
      <c r="AP4" s="42" t="s">
        <v>1044</v>
      </c>
      <c r="AQ4" s="42" t="s">
        <v>1044</v>
      </c>
      <c r="AR4" s="42" t="s">
        <v>1044</v>
      </c>
      <c r="AS4" s="42" t="s">
        <v>1044</v>
      </c>
      <c r="AT4" s="42" t="s">
        <v>1044</v>
      </c>
      <c r="AU4" s="42" t="s">
        <v>1044</v>
      </c>
      <c r="AV4" s="42" t="s">
        <v>1044</v>
      </c>
      <c r="AW4" s="42" t="s">
        <v>1044</v>
      </c>
      <c r="AX4" s="42" t="s">
        <v>1044</v>
      </c>
      <c r="AY4" s="41" t="s">
        <v>1043</v>
      </c>
      <c r="AZ4" s="44" t="s">
        <v>1045</v>
      </c>
      <c r="BA4" s="42" t="s">
        <v>1044</v>
      </c>
      <c r="BB4" s="41" t="s">
        <v>1043</v>
      </c>
      <c r="BC4" s="44" t="s">
        <v>1045</v>
      </c>
      <c r="BD4" s="44" t="s">
        <v>1045</v>
      </c>
      <c r="BE4" s="41" t="s">
        <v>1043</v>
      </c>
      <c r="BF4" s="128" t="s">
        <v>1044</v>
      </c>
      <c r="BG4" s="48" t="s">
        <v>1046</v>
      </c>
      <c r="BH4" s="42" t="s">
        <v>1044</v>
      </c>
      <c r="BI4" s="42" t="s">
        <v>1044</v>
      </c>
      <c r="BJ4" s="42" t="s">
        <v>1044</v>
      </c>
      <c r="BK4" s="42" t="s">
        <v>1044</v>
      </c>
      <c r="BL4" s="48" t="s">
        <v>1046</v>
      </c>
      <c r="BM4" s="44" t="s">
        <v>1045</v>
      </c>
      <c r="BN4" s="44" t="s">
        <v>1045</v>
      </c>
      <c r="BO4" s="44" t="s">
        <v>1045</v>
      </c>
      <c r="BP4" s="42" t="s">
        <v>1044</v>
      </c>
      <c r="BQ4" s="41" t="s">
        <v>1043</v>
      </c>
      <c r="BR4" s="41" t="s">
        <v>1043</v>
      </c>
      <c r="BS4" s="41" t="s">
        <v>1043</v>
      </c>
    </row>
    <row r="5" spans="1:75" s="7" customFormat="1" ht="14.25" customHeight="1">
      <c r="A5" s="173" t="s">
        <v>1047</v>
      </c>
      <c r="B5" s="134" t="s">
        <v>1048</v>
      </c>
      <c r="C5" s="144" t="s">
        <v>1049</v>
      </c>
      <c r="D5" s="134" t="s">
        <v>1050</v>
      </c>
      <c r="E5" s="143" t="s">
        <v>1051</v>
      </c>
      <c r="F5" s="134" t="s">
        <v>1052</v>
      </c>
      <c r="G5" s="134" t="s">
        <v>1053</v>
      </c>
      <c r="H5" s="184" t="s">
        <v>1054</v>
      </c>
      <c r="I5" s="134" t="s">
        <v>1055</v>
      </c>
      <c r="J5" s="134" t="s">
        <v>4</v>
      </c>
      <c r="K5" s="134" t="s">
        <v>1056</v>
      </c>
      <c r="L5" s="173" t="s">
        <v>1057</v>
      </c>
      <c r="M5" s="173" t="s">
        <v>1058</v>
      </c>
      <c r="N5" s="173" t="s">
        <v>8</v>
      </c>
      <c r="O5" s="173" t="s">
        <v>1059</v>
      </c>
      <c r="P5" s="173" t="s">
        <v>1060</v>
      </c>
      <c r="Q5" s="173" t="s">
        <v>1061</v>
      </c>
      <c r="R5" s="173" t="s">
        <v>1062</v>
      </c>
      <c r="S5" s="173" t="s">
        <v>1063</v>
      </c>
      <c r="T5" s="173" t="s">
        <v>1064</v>
      </c>
      <c r="U5" s="173" t="s">
        <v>7</v>
      </c>
      <c r="V5" s="173" t="s">
        <v>1065</v>
      </c>
      <c r="W5" s="173" t="s">
        <v>1066</v>
      </c>
      <c r="X5" s="173" t="s">
        <v>1067</v>
      </c>
      <c r="Y5" s="173" t="s">
        <v>1068</v>
      </c>
      <c r="Z5" s="173" t="s">
        <v>511</v>
      </c>
      <c r="AA5" s="173" t="s">
        <v>1069</v>
      </c>
      <c r="AB5" s="173" t="s">
        <v>1070</v>
      </c>
      <c r="AC5" s="173" t="s">
        <v>1071</v>
      </c>
      <c r="AD5" s="173" t="s">
        <v>1072</v>
      </c>
      <c r="AE5" s="173" t="s">
        <v>1073</v>
      </c>
      <c r="AF5" s="173" t="s">
        <v>1074</v>
      </c>
      <c r="AG5" s="173" t="s">
        <v>1075</v>
      </c>
      <c r="AH5" s="193" t="s">
        <v>1076</v>
      </c>
      <c r="AI5" s="173" t="s">
        <v>1077</v>
      </c>
      <c r="AJ5" s="173" t="s">
        <v>1078</v>
      </c>
      <c r="AK5" s="173" t="s">
        <v>1079</v>
      </c>
      <c r="AL5" s="173" t="s">
        <v>1080</v>
      </c>
      <c r="AM5" s="173" t="s">
        <v>1081</v>
      </c>
      <c r="AN5" s="172" t="s">
        <v>1082</v>
      </c>
      <c r="AO5" s="172" t="s">
        <v>1083</v>
      </c>
      <c r="AP5" s="173" t="s">
        <v>1084</v>
      </c>
      <c r="AQ5" s="173" t="s">
        <v>1085</v>
      </c>
      <c r="AR5" s="173" t="s">
        <v>1086</v>
      </c>
      <c r="AS5" s="173" t="s">
        <v>1087</v>
      </c>
      <c r="AT5" s="173" t="s">
        <v>1088</v>
      </c>
      <c r="AU5" s="173" t="s">
        <v>1089</v>
      </c>
      <c r="AV5" s="173" t="s">
        <v>1090</v>
      </c>
      <c r="AW5" s="173" t="s">
        <v>1091</v>
      </c>
      <c r="AX5" s="173" t="s">
        <v>1092</v>
      </c>
      <c r="AY5" s="173" t="s">
        <v>1041</v>
      </c>
      <c r="AZ5" s="173" t="s">
        <v>1093</v>
      </c>
      <c r="BA5" s="173" t="s">
        <v>1094</v>
      </c>
      <c r="BB5" s="173" t="s">
        <v>1095</v>
      </c>
      <c r="BC5" s="173" t="s">
        <v>1096</v>
      </c>
      <c r="BD5" s="173" t="s">
        <v>1097</v>
      </c>
      <c r="BE5" s="173" t="s">
        <v>1098</v>
      </c>
      <c r="BF5" s="191" t="s">
        <v>1099</v>
      </c>
      <c r="BG5" s="193" t="s">
        <v>1100</v>
      </c>
      <c r="BH5" s="173" t="s">
        <v>1101</v>
      </c>
      <c r="BI5" s="173" t="s">
        <v>1102</v>
      </c>
      <c r="BJ5" s="173" t="s">
        <v>1103</v>
      </c>
      <c r="BK5" s="173" t="s">
        <v>1104</v>
      </c>
      <c r="BL5" s="193" t="s">
        <v>1105</v>
      </c>
      <c r="BM5" s="173" t="s">
        <v>1106</v>
      </c>
      <c r="BN5" s="173" t="s">
        <v>1107</v>
      </c>
      <c r="BO5" s="173" t="s">
        <v>1108</v>
      </c>
      <c r="BP5" s="173" t="s">
        <v>1109</v>
      </c>
      <c r="BQ5" s="173" t="s">
        <v>1110</v>
      </c>
      <c r="BR5" s="173" t="s">
        <v>1111</v>
      </c>
      <c r="BS5" s="173" t="s">
        <v>1112</v>
      </c>
      <c r="BT5" s="8" t="s">
        <v>1113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978</v>
      </c>
      <c r="E6" s="239">
        <v>127</v>
      </c>
      <c r="F6" s="14" t="s">
        <v>874</v>
      </c>
      <c r="G6" s="175" t="str">
        <f>IF(D6="","*",VLOOKUP(F6,BS_ATIVIDADE[#Data],3,FALSE))</f>
        <v>SOLDA</v>
      </c>
      <c r="H6" s="198" t="s">
        <v>1114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1115</v>
      </c>
      <c r="N6" s="139" t="s">
        <v>1114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1116</v>
      </c>
      <c r="W6" s="115" t="s">
        <v>1117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">
        <v>874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40" t="str">
        <f>BS_CONTROLE[[#This Row],[Responsavel pelo boletim]]</f>
        <v>Jovanio</v>
      </c>
      <c r="BH6" s="18">
        <v>0</v>
      </c>
      <c r="BI6" s="18"/>
      <c r="BJ6" s="241" t="s">
        <v>1118</v>
      </c>
      <c r="BK6" s="241" t="s">
        <v>1118</v>
      </c>
      <c r="BL6" s="64"/>
      <c r="BM6" s="142" t="s">
        <v>552</v>
      </c>
      <c r="BN6" s="142" t="s">
        <v>552</v>
      </c>
      <c r="BO6" s="142" t="s">
        <v>552</v>
      </c>
      <c r="BP6" s="243" t="s">
        <v>1118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8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39">
        <v>276</v>
      </c>
      <c r="F7" s="227" t="s">
        <v>797</v>
      </c>
      <c r="G7" s="175" t="str">
        <f>IF(D7="","*",VLOOKUP(F7,BS_ATIVIDADE[#Data],3,FALSE))</f>
        <v>MECANIZAÇÃO - SOCADORA</v>
      </c>
      <c r="H7" s="198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1119</v>
      </c>
      <c r="W7" s="115" t="s">
        <v>1120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227" t="s">
        <v>797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40" t="str">
        <f>BS_CONTROLE[[#This Row],[Responsavel pelo boletim]]</f>
        <v>Saulo</v>
      </c>
      <c r="BH7" s="18">
        <v>0</v>
      </c>
      <c r="BI7" s="18"/>
      <c r="BJ7" s="241" t="s">
        <v>1121</v>
      </c>
      <c r="BK7" s="241" t="s">
        <v>1121</v>
      </c>
      <c r="BL7" s="64"/>
      <c r="BM7" s="142" t="s">
        <v>552</v>
      </c>
      <c r="BN7" s="142" t="s">
        <v>552</v>
      </c>
      <c r="BO7" s="142" t="s">
        <v>552</v>
      </c>
      <c r="BP7" s="243" t="s">
        <v>1121</v>
      </c>
      <c r="BQ7" s="20">
        <f t="shared" si="1"/>
        <v>0</v>
      </c>
      <c r="BR7" s="20">
        <f t="shared" si="2"/>
        <v>0</v>
      </c>
      <c r="BS7" s="248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980</v>
      </c>
      <c r="E8" s="239">
        <v>277</v>
      </c>
      <c r="F8" s="227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1122</v>
      </c>
      <c r="W8" s="115" t="s">
        <v>1123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227" t="s">
        <v>874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40" t="str">
        <f>BS_CONTROLE[[#This Row],[Responsavel pelo boletim]]</f>
        <v>Júlo Barbosa</v>
      </c>
      <c r="BH8" s="18">
        <v>0</v>
      </c>
      <c r="BI8" s="18"/>
      <c r="BJ8" s="241" t="s">
        <v>1124</v>
      </c>
      <c r="BK8" s="241" t="s">
        <v>1124</v>
      </c>
      <c r="BL8" s="64"/>
      <c r="BM8" s="142" t="s">
        <v>548</v>
      </c>
      <c r="BN8" s="142" t="s">
        <v>563</v>
      </c>
      <c r="BO8" s="142" t="s">
        <v>636</v>
      </c>
      <c r="BP8" s="243" t="s">
        <v>1124</v>
      </c>
      <c r="BQ8" s="20">
        <f>IF(OR(B8="",F8=""),"*",AY8/P8)</f>
        <v>0</v>
      </c>
      <c r="BR8" s="20">
        <f>IF(OR(B8="",F8=""),"*",BA8/Q8)</f>
        <v>0</v>
      </c>
      <c r="BS8" s="248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8">
        <v>5</v>
      </c>
      <c r="F9" s="225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1125</v>
      </c>
      <c r="N9" s="115" t="s">
        <v>1126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1127</v>
      </c>
      <c r="W9" s="115" t="s">
        <v>1128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38" t="s">
        <v>788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40" t="str">
        <f>BS_CONTROLE[[#This Row],[Responsavel pelo boletim]]</f>
        <v>Fernanda</v>
      </c>
      <c r="BH9" s="18">
        <v>0</v>
      </c>
      <c r="BI9" s="18"/>
      <c r="BJ9" s="18" t="s">
        <v>1129</v>
      </c>
      <c r="BK9" s="241" t="s">
        <v>1129</v>
      </c>
      <c r="BL9" s="64"/>
      <c r="BM9" s="142" t="s">
        <v>552</v>
      </c>
      <c r="BN9" s="142" t="s">
        <v>552</v>
      </c>
      <c r="BO9" s="142" t="s">
        <v>552</v>
      </c>
      <c r="BP9" s="241" t="s">
        <v>1129</v>
      </c>
      <c r="BQ9" s="20">
        <f>IF(OR(B9="",F9=""),"*",AY9/P9)</f>
        <v>0</v>
      </c>
      <c r="BR9" s="20">
        <f t="shared" si="2"/>
        <v>0</v>
      </c>
      <c r="BS9" s="248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6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49"/>
      <c r="F10" s="225"/>
      <c r="G10" s="9" t="e">
        <f>IF(D10="","*",VLOOKUP(F10,BS_ATIVIDADE[#Data],3,FALSE))</f>
        <v>#N/A</v>
      </c>
      <c r="H10" s="198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*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1119</v>
      </c>
      <c r="W10" s="115" t="s">
        <v>1130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38" t="s">
        <v>788</v>
      </c>
      <c r="AJ10" s="9" t="str">
        <f>IF(BS_CONTROLE[[#This Row],[Atividade]]=0, "-", BS_CONTROLE[[#This Row],[Atividade]])</f>
        <v>-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40" t="str">
        <f>BS_CONTROLE[[#This Row],[Responsavel pelo boletim]]</f>
        <v>Saulo</v>
      </c>
      <c r="BH10" s="18">
        <v>0</v>
      </c>
      <c r="BI10" s="18"/>
      <c r="BJ10" s="241" t="s">
        <v>1131</v>
      </c>
      <c r="BK10" s="241" t="s">
        <v>1132</v>
      </c>
      <c r="BL10" s="64"/>
      <c r="BM10" s="142" t="s">
        <v>538</v>
      </c>
      <c r="BN10" s="142" t="s">
        <v>557</v>
      </c>
      <c r="BO10" s="142" t="s">
        <v>623</v>
      </c>
      <c r="BP10" s="243" t="s">
        <v>1132</v>
      </c>
      <c r="BQ10" s="20" t="str">
        <f>IF(OR(B10="",F10=""),"*",AY10/P10)</f>
        <v>*</v>
      </c>
      <c r="BR10" s="20" t="str">
        <f>IF(OR(B10="",F10=""),"*",BA10/Q10)</f>
        <v>*</v>
      </c>
      <c r="BS10" s="248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3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8">
        <v>5</v>
      </c>
      <c r="F11" s="225" t="s">
        <v>788</v>
      </c>
      <c r="G11" s="204" t="str">
        <f>IF(D11="","*",VLOOKUP(F11,BS_ATIVIDADE[#Data],3,FALSE))</f>
        <v>MECANIZAÇÃO - ESMERILHADORA</v>
      </c>
      <c r="H11" s="199" t="s">
        <v>1133</v>
      </c>
      <c r="I11" s="160" t="s">
        <v>1133</v>
      </c>
      <c r="J11" s="161">
        <v>73</v>
      </c>
      <c r="K11" s="161">
        <v>139</v>
      </c>
      <c r="L11" s="162">
        <v>106</v>
      </c>
      <c r="M11" s="161" t="s">
        <v>1134</v>
      </c>
      <c r="N11" s="161" t="s">
        <v>1134</v>
      </c>
      <c r="O11" s="205">
        <v>0.99930555555555556</v>
      </c>
      <c r="P11" s="205">
        <v>4.1666666666666664E-2</v>
      </c>
      <c r="Q11" s="162">
        <v>20000</v>
      </c>
      <c r="R11" s="206" t="str">
        <f>IFERROR(_xlfn.XLOOKUP(F11, BS_ATIVIDADE[ATIVIDADE],BS_ATIVIDADE[UNIDADE] ), "*")</f>
        <v>M</v>
      </c>
      <c r="S11" s="22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7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1127</v>
      </c>
      <c r="W11" s="162" t="s">
        <v>1135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8"/>
      <c r="AI11" s="225" t="s">
        <v>788</v>
      </c>
      <c r="AJ11" s="209" t="str">
        <f>IF(BS_CONTROLE[[#This Row],[Atividade]]=0, "-", BS_CONTROLE[[#This Row],[Atividade]])</f>
        <v>MECANIZAÇÃO - ESMERILHADORA</v>
      </c>
      <c r="AK11" s="210" t="str">
        <f>BS_CONTROLE[[#This Row],[Local - Partida]]</f>
        <v>ZPN</v>
      </c>
      <c r="AL11" s="210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3"/>
      <c r="AS11" s="213"/>
      <c r="AT11" s="213"/>
      <c r="AU11" s="226"/>
      <c r="AV11" s="226"/>
      <c r="AW11" s="214"/>
      <c r="AX11" s="214"/>
      <c r="AY11" s="215">
        <f>IF(D11="","*",IFERROR(IF(ISODD(COUNT(AS11:AX16)),"ERRO",SUM((AT11-AS11),(AV11-AU11),(AX11-AW11))),"ERRO"))</f>
        <v>0</v>
      </c>
      <c r="AZ11" s="216"/>
      <c r="BA11" s="217"/>
      <c r="BB11" s="206" t="str">
        <f>IFERROR(_xlfn.XLOOKUP(AI11, BS_ATIVIDADE[ATIVIDADE],BS_ATIVIDADE[UNIDADE] ), "*")</f>
        <v>M</v>
      </c>
      <c r="BC11" s="227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7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7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2" t="str">
        <f>BS_CONTROLE[[#This Row],[Responsavel pelo boletim]]</f>
        <v>Fernanda</v>
      </c>
      <c r="BG11" s="242" t="str">
        <f>BS_CONTROLE[[#This Row],[Responsavel pelo boletim]]</f>
        <v>Fernanda</v>
      </c>
      <c r="BH11" s="219"/>
      <c r="BI11" s="219"/>
      <c r="BJ11" s="219"/>
      <c r="BK11" s="241"/>
      <c r="BL11" s="64"/>
      <c r="BM11" s="142"/>
      <c r="BN11" s="142"/>
      <c r="BO11" s="142"/>
      <c r="BP11" s="243"/>
      <c r="BQ11" s="222" t="str">
        <f t="shared" si="1"/>
        <v>*</v>
      </c>
      <c r="BR11" s="228" t="str">
        <f t="shared" si="2"/>
        <v>*</v>
      </c>
      <c r="BS11" s="248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9"/>
      <c r="F12" s="140"/>
      <c r="G12" s="9"/>
      <c r="H12" s="198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38"/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40"/>
      <c r="BH12" s="18"/>
      <c r="BI12" s="18"/>
      <c r="BJ12" s="241"/>
      <c r="BK12" s="241"/>
      <c r="BL12" s="64"/>
      <c r="BM12" s="142"/>
      <c r="BN12" s="142"/>
      <c r="BO12" s="142"/>
      <c r="BP12" s="243"/>
      <c r="BQ12" s="20"/>
      <c r="BR12" s="20"/>
      <c r="BS12" s="248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7">
        <v>7</v>
      </c>
      <c r="F13" s="140"/>
      <c r="G13" s="175" t="str">
        <f>IF(D13="","*",VLOOKUP(F13,BS_ATIVIDADE[#Data],3,FALSE))</f>
        <v>*</v>
      </c>
      <c r="H13" s="198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38"/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40">
        <f>BS_CONTROLE[[#This Row],[Responsavel pelo boletim]]</f>
        <v>0</v>
      </c>
      <c r="BH13" s="18"/>
      <c r="BI13" s="18"/>
      <c r="BJ13" s="18"/>
      <c r="BK13" s="241"/>
      <c r="BL13" s="64"/>
      <c r="BM13" s="142"/>
      <c r="BN13" s="142"/>
      <c r="BO13" s="142"/>
      <c r="BP13" s="243"/>
      <c r="BQ13" s="13" t="str">
        <f t="shared" si="1"/>
        <v>*</v>
      </c>
      <c r="BR13" s="20" t="str">
        <f t="shared" si="2"/>
        <v>*</v>
      </c>
      <c r="BS13" s="248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995</v>
      </c>
      <c r="E14" s="237">
        <v>8</v>
      </c>
      <c r="F14" s="140" t="s">
        <v>881</v>
      </c>
      <c r="G14" s="175" t="str">
        <f>IF(D14="","*",VLOOKUP(F14,BS_ATIVIDADE[#Data],3,FALSE))</f>
        <v>TRILHO - SUBSTITUIÇÂO</v>
      </c>
      <c r="H14" s="198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1136</v>
      </c>
      <c r="W14" s="115" t="s">
        <v>1137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0" t="s">
        <v>881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40" t="str">
        <f>BS_CONTROLE[[#This Row],[Responsavel pelo boletim]]</f>
        <v>Rafael</v>
      </c>
      <c r="BH14" s="18">
        <v>0</v>
      </c>
      <c r="BI14" s="18"/>
      <c r="BJ14" s="18" t="s">
        <v>1138</v>
      </c>
      <c r="BK14" s="241" t="s">
        <v>1138</v>
      </c>
      <c r="BL14" s="64"/>
      <c r="BM14" s="142" t="s">
        <v>542</v>
      </c>
      <c r="BN14" s="142" t="s">
        <v>570</v>
      </c>
      <c r="BO14" s="142" t="s">
        <v>621</v>
      </c>
      <c r="BP14" s="243" t="s">
        <v>1138</v>
      </c>
      <c r="BQ14" s="20">
        <f>IF(OR(B14="",F14=""),"*",AY14/P14)</f>
        <v>0</v>
      </c>
      <c r="BR14" s="20">
        <f t="shared" si="2"/>
        <v>0</v>
      </c>
      <c r="BS14" s="248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3"/>
      <c r="F15" s="225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1139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1119</v>
      </c>
      <c r="W15" s="115" t="s">
        <v>1120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">
        <v>791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40" t="str">
        <f>BS_CONTROLE[[#This Row],[Responsavel pelo boletim]]</f>
        <v>Saulo</v>
      </c>
      <c r="BH15" s="18">
        <v>0</v>
      </c>
      <c r="BI15" s="18"/>
      <c r="BJ15" s="19" t="s">
        <v>1140</v>
      </c>
      <c r="BK15" s="19" t="s">
        <v>1140</v>
      </c>
      <c r="BL15" s="64"/>
      <c r="BM15" s="142" t="s">
        <v>552</v>
      </c>
      <c r="BN15" s="142" t="s">
        <v>552</v>
      </c>
      <c r="BO15" s="142" t="s">
        <v>552</v>
      </c>
      <c r="BP15" s="19" t="s">
        <v>1140</v>
      </c>
      <c r="BQ15" s="20">
        <f>IF(OR(B15="",F15=""),"*",AY15/P15)</f>
        <v>0</v>
      </c>
      <c r="BR15" s="20">
        <f>IF(OR(B15="",F15=""),"*",BA15/Q15)</f>
        <v>0</v>
      </c>
      <c r="BS15" s="248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200" t="s">
        <v>1016</v>
      </c>
      <c r="E16" s="237">
        <v>9</v>
      </c>
      <c r="F16" s="140" t="s">
        <v>874</v>
      </c>
      <c r="G16" s="175" t="str">
        <f>IF(D16="","*",VLOOKUP(F16,BS_ATIVIDADE[#Data],3,FALSE))</f>
        <v>SOLDA</v>
      </c>
      <c r="H16" s="198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1141</v>
      </c>
      <c r="W16" s="115" t="s">
        <v>1142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40" t="str">
        <f>BS_CONTROLE[[#This Row],[Responsavel pelo boletim]]</f>
        <v>Pedro</v>
      </c>
      <c r="BH16" s="18">
        <v>0</v>
      </c>
      <c r="BI16" s="18"/>
      <c r="BJ16" s="18" t="s">
        <v>1143</v>
      </c>
      <c r="BK16" s="241" t="s">
        <v>1143</v>
      </c>
      <c r="BL16" s="64"/>
      <c r="BM16" s="142" t="s">
        <v>548</v>
      </c>
      <c r="BN16" s="142" t="s">
        <v>563</v>
      </c>
      <c r="BO16" s="142" t="s">
        <v>636</v>
      </c>
      <c r="BP16" s="241" t="s">
        <v>1143</v>
      </c>
      <c r="BQ16" s="20">
        <f>IF(OR(B16="",F16=""),"*",AY16/P16)</f>
        <v>0</v>
      </c>
      <c r="BR16" s="20">
        <f t="shared" si="2"/>
        <v>0</v>
      </c>
      <c r="BS16" s="248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7">
        <v>10</v>
      </c>
      <c r="F17" s="140"/>
      <c r="G17" s="175" t="str">
        <f>IF(D17="","*",VLOOKUP(F17,BS_ATIVIDADE[#Data],3,FALSE))</f>
        <v>*</v>
      </c>
      <c r="H17" s="198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38"/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40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3"/>
      <c r="BQ17" s="13" t="str">
        <f t="shared" si="1"/>
        <v>*</v>
      </c>
      <c r="BR17" s="20" t="str">
        <f t="shared" si="2"/>
        <v>*</v>
      </c>
      <c r="BS17" s="247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7">
        <v>11</v>
      </c>
      <c r="F18" s="225"/>
      <c r="G18" s="175" t="str">
        <f>IF(D18="","*",VLOOKUP(F18,BS_ATIVIDADE[#Data],3,FALSE))</f>
        <v>*</v>
      </c>
      <c r="H18" s="198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38"/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40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3"/>
      <c r="BQ18" s="13" t="str">
        <f t="shared" si="1"/>
        <v>*</v>
      </c>
      <c r="BR18" s="20" t="str">
        <f t="shared" si="2"/>
        <v>*</v>
      </c>
      <c r="BS18" s="247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7">
        <v>12</v>
      </c>
      <c r="F19" s="140" t="s">
        <v>1144</v>
      </c>
      <c r="G19" s="175" t="str">
        <f>IF(D19="","*",VLOOKUP(F19,BS_ATIVIDADE[#Data],3,FALSE))</f>
        <v>*</v>
      </c>
      <c r="H19" s="198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38"/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40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3"/>
      <c r="BQ19" s="13" t="str">
        <f t="shared" si="1"/>
        <v>*</v>
      </c>
      <c r="BR19" s="20" t="str">
        <f t="shared" si="2"/>
        <v>*</v>
      </c>
      <c r="BS19" s="247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50" t="s">
        <v>1145</v>
      </c>
      <c r="E20" s="251"/>
      <c r="F20" s="252" t="s">
        <v>683</v>
      </c>
      <c r="G20" s="175" t="str">
        <f>IF(D20="","*",VLOOKUP(F20,BS_ATIVIDADE[#Data],3,FALSE))</f>
        <v>OUTROS</v>
      </c>
      <c r="H20" s="198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1146</v>
      </c>
      <c r="W20" s="115" t="s">
        <v>1147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252" t="s">
        <v>683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40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3"/>
      <c r="BQ20" s="13" t="str">
        <f t="shared" si="1"/>
        <v>*</v>
      </c>
      <c r="BR20" s="20" t="str">
        <f t="shared" si="2"/>
        <v>*</v>
      </c>
      <c r="BS20" s="247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921</v>
      </c>
      <c r="E21" s="253"/>
      <c r="F21" s="225" t="s">
        <v>814</v>
      </c>
      <c r="G21" s="175" t="str">
        <f>IF(D21="","*",VLOOKUP(F21,BS_ATIVIDADE[#Data],3,FALSE))</f>
        <v>MODERNIZAÇÃO</v>
      </c>
      <c r="H21" s="198" t="s">
        <v>1148</v>
      </c>
      <c r="I21" s="198" t="s">
        <v>1148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1146</v>
      </c>
      <c r="W21" s="115" t="s">
        <v>1149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225" t="s">
        <v>814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40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3"/>
      <c r="BQ21" s="245" t="str">
        <f>IF(OR(B21="",F21=""),"*",AY21/P21)</f>
        <v>*</v>
      </c>
      <c r="BR21" s="20" t="str">
        <f>IF(OR(B21="",F21=""),"*",BA21/Q21)</f>
        <v>*</v>
      </c>
      <c r="BS21" s="247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948</v>
      </c>
      <c r="E22" s="237">
        <v>14</v>
      </c>
      <c r="F22" s="140" t="s">
        <v>825</v>
      </c>
      <c r="G22" s="175" t="str">
        <f>IF(D22="","*",VLOOKUP(F22,BS_ATIVIDADE[#Data],3,FALSE))</f>
        <v>MODERNIZAÇÃO</v>
      </c>
      <c r="H22" s="198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1146</v>
      </c>
      <c r="W22" s="115" t="s">
        <v>1142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0" t="s">
        <v>825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40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3"/>
      <c r="BQ22" s="13" t="str">
        <f t="shared" si="1"/>
        <v>*</v>
      </c>
      <c r="BR22" s="20" t="str">
        <f t="shared" si="2"/>
        <v>*</v>
      </c>
      <c r="BS22" s="247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994</v>
      </c>
      <c r="E23" s="237">
        <v>15</v>
      </c>
      <c r="F23" s="140" t="s">
        <v>825</v>
      </c>
      <c r="G23" s="175" t="str">
        <f>IF(D23="","*",VLOOKUP(F23,BS_ATIVIDADE[#Data],3,FALSE))</f>
        <v>MODERNIZAÇÃO</v>
      </c>
      <c r="H23" s="198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1146</v>
      </c>
      <c r="W23" s="115" t="s">
        <v>1142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0" t="s">
        <v>825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40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3"/>
      <c r="BQ23" s="13" t="str">
        <f t="shared" si="1"/>
        <v>*</v>
      </c>
      <c r="BR23" s="20" t="str">
        <f t="shared" si="2"/>
        <v>*</v>
      </c>
      <c r="BS23" s="247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927</v>
      </c>
      <c r="E24" s="237">
        <v>16</v>
      </c>
      <c r="F24" s="140" t="s">
        <v>821</v>
      </c>
      <c r="G24" s="175" t="str">
        <f>IF(D24="","*",VLOOKUP(F24,BS_ATIVIDADE[#Data],3,FALSE))</f>
        <v>MODERNIZAÇÃO</v>
      </c>
      <c r="H24" s="198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1150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1146</v>
      </c>
      <c r="W24" s="115" t="s">
        <v>1151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0" t="s">
        <v>821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40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3"/>
      <c r="BQ24" s="13" t="str">
        <f t="shared" si="1"/>
        <v>*</v>
      </c>
      <c r="BR24" s="20" t="str">
        <f t="shared" si="2"/>
        <v>*</v>
      </c>
      <c r="BS24" s="247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1152</v>
      </c>
      <c r="E25" s="238">
        <v>17</v>
      </c>
      <c r="F25" s="140" t="s">
        <v>823</v>
      </c>
      <c r="G25" s="175" t="str">
        <f>IF(D25="","*",VLOOKUP(F25,BS_ATIVIDADE[#Data],3,FALSE))</f>
        <v>MODERNIZAÇÃO</v>
      </c>
      <c r="H25" s="198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1150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1146</v>
      </c>
      <c r="W25" s="115" t="s">
        <v>1120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0" t="s">
        <v>823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40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3"/>
      <c r="BQ25" s="13" t="str">
        <f t="shared" si="1"/>
        <v>*</v>
      </c>
      <c r="BR25" s="20" t="str">
        <f t="shared" si="2"/>
        <v>*</v>
      </c>
      <c r="BS25" s="247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7">
        <v>415</v>
      </c>
      <c r="F26" s="252" t="s">
        <v>713</v>
      </c>
      <c r="G26" s="175" t="str">
        <f>IF(D26="","*",VLOOKUP(F26,BS_ATIVIDADE[#Data],3,FALSE))</f>
        <v>DETECÇÃO</v>
      </c>
      <c r="H26" s="198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1153</v>
      </c>
      <c r="N26" s="139" t="s">
        <v>1154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1155</v>
      </c>
      <c r="W26" s="115" t="s">
        <v>1156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38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40" t="str">
        <f>BS_CONTROLE[[#This Row],[Responsavel pelo boletim]]</f>
        <v>Claudemir</v>
      </c>
      <c r="BH26" s="18">
        <v>2</v>
      </c>
      <c r="BI26" s="255"/>
      <c r="BJ26" s="19" t="s">
        <v>1157</v>
      </c>
      <c r="BK26" s="19" t="s">
        <v>1158</v>
      </c>
      <c r="BL26" s="17"/>
      <c r="BM26" s="142" t="s">
        <v>546</v>
      </c>
      <c r="BN26" s="142" t="s">
        <v>546</v>
      </c>
      <c r="BO26" s="142" t="s">
        <v>546</v>
      </c>
      <c r="BP26" s="243"/>
      <c r="BQ26" s="20">
        <f>IF(OR(B26="",F26=""),"*",AY26/P26)</f>
        <v>1</v>
      </c>
      <c r="BR26" s="20">
        <f t="shared" ref="BR26:BR28" si="6">IF(OR(B26="",F26=""),"*",BA26/Q26)</f>
        <v>1</v>
      </c>
      <c r="BS26" s="247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7">
        <v>441</v>
      </c>
      <c r="F27" s="252" t="s">
        <v>713</v>
      </c>
      <c r="G27" s="175" t="str">
        <f>IF(D27="","*",VLOOKUP(F27,BS_ATIVIDADE[#Data],3,FALSE))</f>
        <v>DETECÇÃO</v>
      </c>
      <c r="H27" s="198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1159</v>
      </c>
      <c r="N27" s="139" t="s">
        <v>1160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1161</v>
      </c>
      <c r="W27" s="115" t="s">
        <v>1156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38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40" t="str">
        <f>BS_CONTROLE[[#This Row],[Responsavel pelo boletim]]</f>
        <v>Generoso</v>
      </c>
      <c r="BH27" s="18">
        <v>0</v>
      </c>
      <c r="BI27" s="18"/>
      <c r="BJ27" s="19" t="s">
        <v>1162</v>
      </c>
      <c r="BK27" s="19" t="s">
        <v>1162</v>
      </c>
      <c r="BL27" s="17"/>
      <c r="BM27" s="142" t="s">
        <v>538</v>
      </c>
      <c r="BN27" s="142" t="s">
        <v>557</v>
      </c>
      <c r="BO27" s="142" t="s">
        <v>623</v>
      </c>
      <c r="BP27" s="243" t="s">
        <v>1162</v>
      </c>
      <c r="BQ27" s="20">
        <f>IF(OR(B27="",F27=""),"*",AY27/P27)</f>
        <v>0</v>
      </c>
      <c r="BR27" s="20">
        <f t="shared" si="6"/>
        <v>0</v>
      </c>
      <c r="BS27" s="247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937</v>
      </c>
      <c r="E28" s="237">
        <v>19</v>
      </c>
      <c r="F28" s="140" t="s">
        <v>874</v>
      </c>
      <c r="G28" s="175" t="str">
        <f>IF(D28="","*",VLOOKUP(F28,BS_ATIVIDADE[#Data],3,FALSE))</f>
        <v>SOLDA</v>
      </c>
      <c r="H28" s="198" t="s">
        <v>1163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1164</v>
      </c>
      <c r="W28" s="115" t="s">
        <v>1123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0" t="s">
        <v>874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40" t="s">
        <v>1165</v>
      </c>
      <c r="BH28" s="18">
        <v>0</v>
      </c>
      <c r="BI28" s="18"/>
      <c r="BJ28" s="18" t="s">
        <v>1166</v>
      </c>
      <c r="BK28" s="19" t="s">
        <v>1166</v>
      </c>
      <c r="BL28" s="17"/>
      <c r="BM28" s="142" t="s">
        <v>548</v>
      </c>
      <c r="BN28" s="142" t="s">
        <v>563</v>
      </c>
      <c r="BO28" s="142" t="s">
        <v>636</v>
      </c>
      <c r="BP28" s="243" t="s">
        <v>1167</v>
      </c>
      <c r="BQ28" s="20">
        <f>IF(OR(B28="",F28=""),"*",AY28/P28)</f>
        <v>0</v>
      </c>
      <c r="BR28" s="20">
        <f t="shared" si="6"/>
        <v>0</v>
      </c>
      <c r="BS28" s="247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7">
        <v>336</v>
      </c>
      <c r="F29" s="140" t="s">
        <v>791</v>
      </c>
      <c r="G29" s="175" t="str">
        <f>IF(D29="","*",VLOOKUP(F29,BS_ATIVIDADE[#Data],3,FALSE))</f>
        <v>OUTROS - MECANIZAÇÃO</v>
      </c>
      <c r="H29" s="198" t="s">
        <v>1168</v>
      </c>
      <c r="I29" s="156" t="s">
        <v>1168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1119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38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40" t="str">
        <f>BS_CONTROLE[[#This Row],[Responsavel pelo boletim]]</f>
        <v>Saulo</v>
      </c>
      <c r="BH29" s="18">
        <v>0</v>
      </c>
      <c r="BI29" s="18" t="s">
        <v>1169</v>
      </c>
      <c r="BJ29" s="241" t="s">
        <v>1169</v>
      </c>
      <c r="BK29" s="241" t="s">
        <v>1169</v>
      </c>
      <c r="BL29" s="17"/>
      <c r="BM29" s="142" t="s">
        <v>538</v>
      </c>
      <c r="BN29" s="142" t="s">
        <v>1170</v>
      </c>
      <c r="BO29" s="142" t="s">
        <v>1170</v>
      </c>
      <c r="BP29" s="241"/>
      <c r="BQ29" s="20">
        <f>IF(OR(B29="",F29=""),"*",AY29/P29)</f>
        <v>0</v>
      </c>
      <c r="BR29" s="20">
        <f>IF(OR(B29="",F29=""),"*",BA29/Q29)</f>
        <v>0</v>
      </c>
      <c r="BS29" s="247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49">
        <v>269</v>
      </c>
      <c r="F30" s="140" t="s">
        <v>791</v>
      </c>
      <c r="G30" s="175" t="str">
        <f>IF(D30="","*",VLOOKUP(F30,BS_ATIVIDADE[#Data],3,FALSE))</f>
        <v>OUTROS - MECANIZAÇÃO</v>
      </c>
      <c r="H30" s="198" t="s">
        <v>1168</v>
      </c>
      <c r="I30" s="156" t="s">
        <v>1168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1119</v>
      </c>
      <c r="W30" s="115" t="s">
        <v>1171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5" t="s">
        <v>520</v>
      </c>
      <c r="AH30" s="16"/>
      <c r="AI30" s="138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40" t="str">
        <f>BS_CONTROLE[[#This Row],[Responsavel pelo boletim]]</f>
        <v>Saulo</v>
      </c>
      <c r="BH30" s="18">
        <v>0</v>
      </c>
      <c r="BI30" s="18" t="s">
        <v>1169</v>
      </c>
      <c r="BJ30" s="241" t="s">
        <v>1169</v>
      </c>
      <c r="BK30" s="241" t="s">
        <v>1169</v>
      </c>
      <c r="BL30" s="17"/>
      <c r="BM30" s="142" t="s">
        <v>538</v>
      </c>
      <c r="BN30" s="142" t="s">
        <v>1170</v>
      </c>
      <c r="BO30" s="142" t="s">
        <v>1170</v>
      </c>
      <c r="BP30" s="241"/>
      <c r="BQ30" s="20">
        <f>IF(OR(B30="",F30=""),"*",AY30/P30)</f>
        <v>0</v>
      </c>
      <c r="BR30" s="20">
        <f>IF(OR(B30="",F30=""),"*",BA30/Q30)</f>
        <v>0</v>
      </c>
      <c r="BS30" s="247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4"/>
      <c r="F31" s="140" t="s">
        <v>753</v>
      </c>
      <c r="G31" s="175" t="str">
        <f>IF(D31="","*",VLOOKUP(F31,BS_ATIVIDADE[#Data],3,FALSE))</f>
        <v>EXPANSÃO</v>
      </c>
      <c r="H31" s="139" t="s">
        <v>1172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1172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1173</v>
      </c>
      <c r="W31" s="115" t="s">
        <v>1142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">
        <v>753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40" t="str">
        <f>BS_CONTROLE[[#This Row],[Responsavel pelo boletim]]</f>
        <v>Fábio</v>
      </c>
      <c r="BH31" s="18">
        <v>2</v>
      </c>
      <c r="BI31" s="255"/>
      <c r="BJ31" s="255" t="s">
        <v>1174</v>
      </c>
      <c r="BK31" s="19" t="s">
        <v>1175</v>
      </c>
      <c r="BL31" s="17"/>
      <c r="BM31" s="142" t="s">
        <v>546</v>
      </c>
      <c r="BN31" s="142" t="s">
        <v>546</v>
      </c>
      <c r="BO31" s="142" t="s">
        <v>546</v>
      </c>
      <c r="BP31" s="243" t="s">
        <v>520</v>
      </c>
      <c r="BQ31" s="20">
        <f>IF(OR(B31="",F31=""),"*",AY31/P31)</f>
        <v>1</v>
      </c>
      <c r="BR31" s="20">
        <f>IF(OR(B31="",F31=""),"*",BA31/Q31)</f>
        <v>2</v>
      </c>
      <c r="BS31" s="247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908</v>
      </c>
      <c r="E32" s="237">
        <v>432</v>
      </c>
      <c r="F32" s="140" t="s">
        <v>885</v>
      </c>
      <c r="G32" s="175" t="str">
        <f>IF(D32="","*",VLOOKUP(F32,BS_ATIVIDADE[#Data],3,FALSE))</f>
        <v>OUTROS</v>
      </c>
      <c r="H32" s="198" t="s">
        <v>1176</v>
      </c>
      <c r="I32" s="198" t="s">
        <v>1176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1177</v>
      </c>
      <c r="W32" s="115" t="s">
        <v>1178</v>
      </c>
      <c r="X32" s="114" t="s">
        <v>522</v>
      </c>
      <c r="Y32" s="141"/>
      <c r="Z32" s="114"/>
      <c r="AA32" s="115" t="s">
        <v>1179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38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40" t="s">
        <v>1180</v>
      </c>
      <c r="BH32" s="18">
        <v>2</v>
      </c>
      <c r="BI32" s="18" t="s">
        <v>1181</v>
      </c>
      <c r="BJ32" s="18" t="s">
        <v>1182</v>
      </c>
      <c r="BK32" s="257" t="s">
        <v>1183</v>
      </c>
      <c r="BL32" s="17"/>
      <c r="BM32" s="142" t="s">
        <v>546</v>
      </c>
      <c r="BN32" s="142" t="s">
        <v>546</v>
      </c>
      <c r="BO32" s="142" t="s">
        <v>546</v>
      </c>
      <c r="BP32" s="243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7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984</v>
      </c>
      <c r="E33" s="237">
        <v>334</v>
      </c>
      <c r="F33" s="140" t="s">
        <v>874</v>
      </c>
      <c r="G33" s="175" t="str">
        <f>IF(D33="","*",VLOOKUP(F33,BS_ATIVIDADE[#Data],3,FALSE))</f>
        <v>SOLDA</v>
      </c>
      <c r="H33" s="198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1184</v>
      </c>
      <c r="W33" s="115" t="s">
        <v>1142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38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40" t="str">
        <f>BS_CONTROLE[[#This Row],[Responsavel pelo boletim]]</f>
        <v>Klécio</v>
      </c>
      <c r="BH33" s="18">
        <v>0</v>
      </c>
      <c r="BI33" s="18"/>
      <c r="BJ33" s="18" t="s">
        <v>1185</v>
      </c>
      <c r="BK33" s="241" t="s">
        <v>1186</v>
      </c>
      <c r="BL33" s="17"/>
      <c r="BM33" s="142" t="s">
        <v>548</v>
      </c>
      <c r="BN33" s="142" t="s">
        <v>563</v>
      </c>
      <c r="BO33" s="142" t="s">
        <v>636</v>
      </c>
      <c r="BP33" s="241" t="s">
        <v>1185</v>
      </c>
      <c r="BQ33" s="20">
        <f>IF(OR(B33="",F33=""),"*",AY33/P33)</f>
        <v>0.375</v>
      </c>
      <c r="BR33" s="20">
        <f>IF(OR(B33="",F33=""),"*",BA33/Q33)</f>
        <v>0</v>
      </c>
      <c r="BS33" s="247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200"/>
      <c r="E34" s="237">
        <v>25</v>
      </c>
      <c r="F34" s="140"/>
      <c r="G34" s="175" t="str">
        <f>IF(D34="","*",VLOOKUP(F34,BS_ATIVIDADE[#Data],3,FALSE))</f>
        <v>*</v>
      </c>
      <c r="H34" s="198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38"/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40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3"/>
      <c r="BQ34" s="13" t="str">
        <f t="shared" si="1"/>
        <v>*</v>
      </c>
      <c r="BR34" s="20" t="str">
        <f t="shared" si="2"/>
        <v>*</v>
      </c>
      <c r="BS34" s="247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7">
        <v>26</v>
      </c>
      <c r="F35" s="140"/>
      <c r="G35" s="175" t="str">
        <f>IF(D35="","*",VLOOKUP(F35,BS_ATIVIDADE[#Data],3,FALSE))</f>
        <v>*</v>
      </c>
      <c r="H35" s="198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38"/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40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3"/>
      <c r="BQ35" s="13" t="str">
        <f t="shared" si="1"/>
        <v>*</v>
      </c>
      <c r="BR35" s="20" t="str">
        <f t="shared" si="2"/>
        <v>*</v>
      </c>
      <c r="BS35" s="247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978</v>
      </c>
      <c r="E36" s="239">
        <v>127</v>
      </c>
      <c r="F36" s="14" t="s">
        <v>874</v>
      </c>
      <c r="G36" s="175" t="str">
        <f>IF(D36="","*",VLOOKUP(F36,BS_ATIVIDADE[#Data],3,FALSE))</f>
        <v>SOLDA</v>
      </c>
      <c r="H36" s="198" t="s">
        <v>1114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1115</v>
      </c>
      <c r="N36" s="139" t="s">
        <v>1114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1116</v>
      </c>
      <c r="W36" s="115" t="s">
        <v>1117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38"/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/>
      <c r="AS36" s="118"/>
      <c r="AT36" s="118"/>
      <c r="AU36" s="164"/>
      <c r="AV36" s="164"/>
      <c r="AW36" s="15"/>
      <c r="AX36" s="15"/>
      <c r="AY36" s="12">
        <f t="shared" si="9"/>
        <v>0</v>
      </c>
      <c r="AZ36" s="190"/>
      <c r="BA36" s="119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40" t="str">
        <f>BS_CONTROLE[[#This Row],[Responsavel pelo boletim]]</f>
        <v>Jovanio</v>
      </c>
      <c r="BH36" s="18"/>
      <c r="BI36" s="18"/>
      <c r="BJ36" s="18"/>
      <c r="BK36" s="19"/>
      <c r="BL36" s="17"/>
      <c r="BM36" s="142"/>
      <c r="BN36" s="142"/>
      <c r="BO36" s="142"/>
      <c r="BP36" s="243"/>
      <c r="BQ36" s="13">
        <f t="shared" si="1"/>
        <v>0</v>
      </c>
      <c r="BR36" s="20">
        <f t="shared" si="2"/>
        <v>0</v>
      </c>
      <c r="BS36" s="247" t="str">
        <f t="shared" si="3"/>
        <v/>
      </c>
      <c r="BT36" s="8" t="str">
        <f>IF(BN36="","",SUBSTITUTE(BM36," ","")&amp;SUBSTITUTE(BN36," ",""))</f>
        <v/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886</v>
      </c>
      <c r="E37" s="239">
        <v>276</v>
      </c>
      <c r="F37" s="227" t="s">
        <v>797</v>
      </c>
      <c r="G37" s="175" t="str">
        <f>IF(D37="","*",VLOOKUP(F37,BS_ATIVIDADE[#Data],3,FALSE))</f>
        <v>MECANIZAÇÃO - SOCADORA</v>
      </c>
      <c r="H37" s="198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1119</v>
      </c>
      <c r="W37" s="115" t="s">
        <v>1120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38"/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/>
      <c r="AS37" s="118"/>
      <c r="AT37" s="118"/>
      <c r="AU37" s="164"/>
      <c r="AV37" s="164"/>
      <c r="AW37" s="15"/>
      <c r="AX37" s="15"/>
      <c r="AY37" s="12">
        <f t="shared" si="9"/>
        <v>0</v>
      </c>
      <c r="AZ37" s="190"/>
      <c r="BA37" s="119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40" t="str">
        <f>BS_CONTROLE[[#This Row],[Responsavel pelo boletim]]</f>
        <v>Saulo</v>
      </c>
      <c r="BH37" s="18"/>
      <c r="BI37" s="18"/>
      <c r="BJ37" s="18"/>
      <c r="BK37" s="19"/>
      <c r="BL37" s="17"/>
      <c r="BM37" s="142"/>
      <c r="BN37" s="142"/>
      <c r="BO37" s="142"/>
      <c r="BP37" s="243"/>
      <c r="BQ37" s="13">
        <f t="shared" si="1"/>
        <v>0</v>
      </c>
      <c r="BR37" s="20">
        <f t="shared" si="2"/>
        <v>0</v>
      </c>
      <c r="BS37" s="247" t="str">
        <f t="shared" si="3"/>
        <v/>
      </c>
      <c r="BT37" s="8" t="str">
        <f>IF(BN37="","",SUBSTITUTE(BM37," ","")&amp;SUBSTITUTE(BN37," ",""))</f>
        <v/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980</v>
      </c>
      <c r="E38" s="239">
        <v>277</v>
      </c>
      <c r="F38" s="227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1122</v>
      </c>
      <c r="W38" s="115" t="s">
        <v>1123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38"/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/>
      <c r="AS38" s="118"/>
      <c r="AT38" s="118"/>
      <c r="AU38" s="164"/>
      <c r="AV38" s="164"/>
      <c r="AW38" s="15"/>
      <c r="AX38" s="15"/>
      <c r="AY38" s="12">
        <f t="shared" si="9"/>
        <v>0</v>
      </c>
      <c r="AZ38" s="190"/>
      <c r="BA38" s="119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40" t="str">
        <f>BS_CONTROLE[[#This Row],[Responsavel pelo boletim]]</f>
        <v>Júlo Barbosa</v>
      </c>
      <c r="BH38" s="18"/>
      <c r="BI38" s="18"/>
      <c r="BJ38" s="18"/>
      <c r="BK38" s="19"/>
      <c r="BL38" s="17"/>
      <c r="BM38" s="142"/>
      <c r="BN38" s="142"/>
      <c r="BO38" s="142"/>
      <c r="BP38" s="243"/>
      <c r="BQ38" s="13">
        <f t="shared" si="1"/>
        <v>0</v>
      </c>
      <c r="BR38" s="20">
        <f t="shared" si="2"/>
        <v>0</v>
      </c>
      <c r="BS38" s="247" t="str">
        <f t="shared" si="3"/>
        <v/>
      </c>
      <c r="BT38" s="8" t="str">
        <f>IF(BN38="","",SUBSTITUTE(BM38," ","")&amp;SUBSTITUTE(BN38," ",""))</f>
        <v/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834</v>
      </c>
      <c r="E39" s="239"/>
      <c r="F39" s="138" t="s">
        <v>759</v>
      </c>
      <c r="G39" s="175" t="str">
        <f>IF(D39="","*",VLOOKUP(F39,BS_ATIVIDADE[#Data],3,FALSE))</f>
        <v>TRILHEIRO - DESCARGA</v>
      </c>
      <c r="H39" s="139" t="s">
        <v>1187</v>
      </c>
      <c r="I39" s="156" t="s">
        <v>1188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1189</v>
      </c>
      <c r="W39" s="115" t="s">
        <v>1190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38"/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/>
      <c r="AS39" s="118"/>
      <c r="AT39" s="118"/>
      <c r="AU39" s="164"/>
      <c r="AV39" s="164"/>
      <c r="AW39" s="15"/>
      <c r="AX39" s="15"/>
      <c r="AY39" s="12">
        <f t="shared" si="9"/>
        <v>0</v>
      </c>
      <c r="AZ39" s="190"/>
      <c r="BA39" s="119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40" t="str">
        <f>BS_CONTROLE[[#This Row],[Responsavel pelo boletim]]</f>
        <v>PCM</v>
      </c>
      <c r="BH39" s="18"/>
      <c r="BI39" s="18"/>
      <c r="BJ39" s="18"/>
      <c r="BK39" s="19"/>
      <c r="BL39" s="17"/>
      <c r="BM39" s="142"/>
      <c r="BN39" s="142"/>
      <c r="BO39" s="142"/>
      <c r="BP39" s="243"/>
      <c r="BQ39" s="13">
        <f t="shared" si="1"/>
        <v>0</v>
      </c>
      <c r="BR39" s="20">
        <f t="shared" si="2"/>
        <v>0</v>
      </c>
      <c r="BS39" s="247" t="str">
        <f t="shared" si="3"/>
        <v/>
      </c>
      <c r="BT39" s="8" t="str">
        <f>IF(BN39="","",SUBSTITUTE(BM39," ","")&amp;SUBSTITUTE(BN39," ",""))</f>
        <v/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830</v>
      </c>
      <c r="E40" s="238">
        <v>5</v>
      </c>
      <c r="F40" s="225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1125</v>
      </c>
      <c r="N40" s="115" t="s">
        <v>1126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1127</v>
      </c>
      <c r="W40" s="115" t="s">
        <v>1128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38"/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/>
      <c r="AS40" s="118"/>
      <c r="AT40" s="118"/>
      <c r="AU40" s="164"/>
      <c r="AV40" s="164"/>
      <c r="AW40" s="15"/>
      <c r="AX40" s="15"/>
      <c r="AY40" s="12">
        <f t="shared" si="9"/>
        <v>0</v>
      </c>
      <c r="AZ40" s="190"/>
      <c r="BA40" s="119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40" t="str">
        <f>BS_CONTROLE[[#This Row],[Responsavel pelo boletim]]</f>
        <v>Fernanda</v>
      </c>
      <c r="BH40" s="18"/>
      <c r="BI40" s="18"/>
      <c r="BJ40" s="18"/>
      <c r="BK40" s="19"/>
      <c r="BL40" s="17"/>
      <c r="BM40" s="142"/>
      <c r="BN40" s="142"/>
      <c r="BO40" s="142"/>
      <c r="BP40" s="243"/>
      <c r="BQ40" s="13">
        <f t="shared" si="1"/>
        <v>0</v>
      </c>
      <c r="BR40" s="20">
        <f t="shared" si="2"/>
        <v>0</v>
      </c>
      <c r="BS40" s="247" t="str">
        <f t="shared" si="3"/>
        <v/>
      </c>
      <c r="BT40" s="8" t="str">
        <f>IF(BN40="","",SUBSTITUTE(BM40," ","")&amp;SUBSTITUTE(BN40," ",""))</f>
        <v/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877</v>
      </c>
      <c r="E41" s="249"/>
      <c r="F41" s="140" t="s">
        <v>1191</v>
      </c>
      <c r="G41" s="175" t="e">
        <f>IF(D41="","*",VLOOKUP(F41,BS_ATIVIDADE[#Data],3,FALSE))</f>
        <v>#N/A</v>
      </c>
      <c r="H41" s="198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*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1119</v>
      </c>
      <c r="W41" s="115" t="s">
        <v>1130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38"/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/>
      <c r="AS41" s="118"/>
      <c r="AT41" s="118"/>
      <c r="AU41" s="164"/>
      <c r="AV41" s="164"/>
      <c r="AW41" s="15"/>
      <c r="AX41" s="15"/>
      <c r="AY41" s="12">
        <f t="shared" si="9"/>
        <v>0</v>
      </c>
      <c r="AZ41" s="190"/>
      <c r="BA41" s="119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40" t="str">
        <f>BS_CONTROLE[[#This Row],[Responsavel pelo boletim]]</f>
        <v>Saulo</v>
      </c>
      <c r="BH41" s="18"/>
      <c r="BI41" s="18"/>
      <c r="BJ41" s="18"/>
      <c r="BK41" s="19"/>
      <c r="BL41" s="17"/>
      <c r="BM41" s="142"/>
      <c r="BN41" s="142"/>
      <c r="BO41" s="142"/>
      <c r="BP41" s="243"/>
      <c r="BQ41" s="13">
        <f t="shared" si="1"/>
        <v>0</v>
      </c>
      <c r="BR41" s="20">
        <f t="shared" si="2"/>
        <v>0</v>
      </c>
      <c r="BS41" s="247" t="str">
        <f t="shared" si="3"/>
        <v/>
      </c>
      <c r="BT41" s="8" t="str">
        <f>IF(BN41="","",SUBSTITUTE(BM41," ","")&amp;SUBSTITUTE(BN41," ",""))</f>
        <v/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7">
        <v>33</v>
      </c>
      <c r="F42" s="140"/>
      <c r="G42" s="175" t="str">
        <f>IF(D42="","*",VLOOKUP(F42,BS_ATIVIDADE[#Data],3,FALSE))</f>
        <v>*</v>
      </c>
      <c r="H42" s="198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38"/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40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3"/>
      <c r="BQ42" s="13" t="str">
        <f t="shared" si="1"/>
        <v>*</v>
      </c>
      <c r="BR42" s="20" t="str">
        <f t="shared" si="2"/>
        <v>*</v>
      </c>
      <c r="BS42" s="247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50" t="s">
        <v>1016</v>
      </c>
      <c r="E43" s="251"/>
      <c r="F43" s="252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1141</v>
      </c>
      <c r="W43" s="115" t="s">
        <v>1142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38"/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/>
      <c r="AS43" s="118"/>
      <c r="AT43" s="118"/>
      <c r="AU43" s="164"/>
      <c r="AV43" s="164"/>
      <c r="AW43" s="15"/>
      <c r="AX43" s="15"/>
      <c r="AY43" s="12">
        <f t="shared" si="9"/>
        <v>0</v>
      </c>
      <c r="AZ43" s="190"/>
      <c r="BA43" s="119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40" t="str">
        <f>BS_CONTROLE[[#This Row],[Responsavel pelo boletim]]</f>
        <v>Pedro</v>
      </c>
      <c r="BH43" s="18"/>
      <c r="BI43" s="18"/>
      <c r="BJ43" s="18"/>
      <c r="BK43" s="19"/>
      <c r="BL43" s="17"/>
      <c r="BM43" s="142"/>
      <c r="BN43" s="142"/>
      <c r="BO43" s="142"/>
      <c r="BP43" s="243"/>
      <c r="BQ43" s="13">
        <f t="shared" si="1"/>
        <v>0</v>
      </c>
      <c r="BR43" s="20">
        <f t="shared" si="2"/>
        <v>0</v>
      </c>
      <c r="BS43" s="247" t="str">
        <f t="shared" si="3"/>
        <v/>
      </c>
      <c r="BT43" s="8" t="str">
        <f>IF(BN43="","",SUBSTITUTE(BM43," ","")&amp;SUBSTITUTE(BN43," ",""))</f>
        <v/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995</v>
      </c>
      <c r="E44" s="237">
        <v>8</v>
      </c>
      <c r="F44" s="140" t="s">
        <v>881</v>
      </c>
      <c r="G44" s="175" t="str">
        <f>IF(D44="","*",VLOOKUP(F44,BS_ATIVIDADE[#Data],3,FALSE))</f>
        <v>TRILHO - SUBSTITUIÇÂO</v>
      </c>
      <c r="H44" s="198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1136</v>
      </c>
      <c r="W44" s="115" t="s">
        <v>1137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38"/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/>
      <c r="AS44" s="118"/>
      <c r="AT44" s="118"/>
      <c r="AU44" s="164"/>
      <c r="AV44" s="164"/>
      <c r="AW44" s="15"/>
      <c r="AX44" s="15"/>
      <c r="AY44" s="12">
        <f t="shared" si="9"/>
        <v>0</v>
      </c>
      <c r="AZ44" s="190"/>
      <c r="BA44" s="119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40" t="str">
        <f>BS_CONTROLE[[#This Row],[Responsavel pelo boletim]]</f>
        <v>Rafael</v>
      </c>
      <c r="BH44" s="18"/>
      <c r="BI44" s="18"/>
      <c r="BJ44" s="18"/>
      <c r="BK44" s="19"/>
      <c r="BL44" s="17"/>
      <c r="BM44" s="142"/>
      <c r="BN44" s="142"/>
      <c r="BO44" s="142"/>
      <c r="BP44" s="243"/>
      <c r="BQ44" s="13">
        <f t="shared" si="1"/>
        <v>0</v>
      </c>
      <c r="BR44" s="20">
        <f t="shared" si="2"/>
        <v>0</v>
      </c>
      <c r="BS44" s="247" t="str">
        <f t="shared" si="3"/>
        <v/>
      </c>
      <c r="BT44" s="8" t="str">
        <f>IF(BN44="","",SUBSTITUTE(BM44," ","")&amp;SUBSTITUTE(BN44," ",""))</f>
        <v/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854</v>
      </c>
      <c r="E45" s="253"/>
      <c r="F45" s="225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1139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1119</v>
      </c>
      <c r="W45" s="115" t="s">
        <v>1120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38"/>
      <c r="AJ45" s="9" t="str">
        <f>IF(BS_CONTROLE[[#This Row],[Atividade]]=0, "-", BS_CONTROLE[[#This Row],[Atividade]])</f>
        <v>MECANIZAÇÃO - SOCADORA</v>
      </c>
      <c r="AK45" s="33" t="str">
        <f>BS_CONTROLE[[#This Row],[Local - Partida]]</f>
        <v>ZCV</v>
      </c>
      <c r="AL45" s="33" t="str">
        <f>BS_CONTROLE[[#This Row],[Local - Encerramento]]</f>
        <v>ZCV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/>
      <c r="AS45" s="118"/>
      <c r="AT45" s="118"/>
      <c r="AU45" s="164"/>
      <c r="AV45" s="164"/>
      <c r="AW45" s="15"/>
      <c r="AX45" s="15"/>
      <c r="AY45" s="12">
        <f t="shared" si="9"/>
        <v>0</v>
      </c>
      <c r="AZ45" s="190"/>
      <c r="BA45" s="119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40" t="str">
        <f>BS_CONTROLE[[#This Row],[Responsavel pelo boletim]]</f>
        <v>Saulo</v>
      </c>
      <c r="BH45" s="18"/>
      <c r="BI45" s="18"/>
      <c r="BJ45" s="18"/>
      <c r="BK45" s="19"/>
      <c r="BL45" s="17"/>
      <c r="BM45" s="142"/>
      <c r="BN45" s="142"/>
      <c r="BO45" s="142"/>
      <c r="BP45" s="243"/>
      <c r="BQ45" s="13">
        <f t="shared" si="1"/>
        <v>0</v>
      </c>
      <c r="BR45" s="20">
        <f t="shared" si="2"/>
        <v>0</v>
      </c>
      <c r="BS45" s="247" t="str">
        <f t="shared" si="3"/>
        <v/>
      </c>
      <c r="BT45" s="8" t="str">
        <f>IF(BN45="","",SUBSTITUTE(BM45," ","")&amp;SUBSTITUTE(BN45," ",""))</f>
        <v/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994</v>
      </c>
      <c r="E46" s="237"/>
      <c r="F46" s="140" t="s">
        <v>825</v>
      </c>
      <c r="G46" s="175" t="str">
        <f>IF(D46="","*",VLOOKUP(F46,BS_ATIVIDADE[#Data],3,FALSE))</f>
        <v>MODERNIZAÇÃO</v>
      </c>
      <c r="H46" s="198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1146</v>
      </c>
      <c r="W46" s="115" t="s">
        <v>1123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38"/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/>
      <c r="AS46" s="118"/>
      <c r="AT46" s="118"/>
      <c r="AU46" s="164"/>
      <c r="AV46" s="164"/>
      <c r="AW46" s="15"/>
      <c r="AX46" s="15"/>
      <c r="AY46" s="12">
        <f t="shared" si="9"/>
        <v>0</v>
      </c>
      <c r="AZ46" s="190"/>
      <c r="BA46" s="119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40" t="str">
        <f>BS_CONTROLE[[#This Row],[Responsavel pelo boletim]]</f>
        <v>Luiz</v>
      </c>
      <c r="BH46" s="18"/>
      <c r="BI46" s="18"/>
      <c r="BJ46" s="18"/>
      <c r="BK46" s="19"/>
      <c r="BL46" s="17"/>
      <c r="BM46" s="142"/>
      <c r="BN46" s="142"/>
      <c r="BO46" s="142"/>
      <c r="BP46" s="243"/>
      <c r="BQ46" s="13">
        <f t="shared" si="1"/>
        <v>0</v>
      </c>
      <c r="BR46" s="20">
        <f t="shared" si="2"/>
        <v>0</v>
      </c>
      <c r="BS46" s="247" t="str">
        <f t="shared" si="3"/>
        <v/>
      </c>
      <c r="BT46" s="8" t="str">
        <f>IF(BN46="","",SUBSTITUTE(BM46," ","")&amp;SUBSTITUTE(BN46," ",""))</f>
        <v/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1192</v>
      </c>
      <c r="E47" s="253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1146</v>
      </c>
      <c r="W47" s="115" t="s">
        <v>1123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38"/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/>
      <c r="AS47" s="118"/>
      <c r="AT47" s="118"/>
      <c r="AU47" s="164"/>
      <c r="AV47" s="164"/>
      <c r="AW47" s="164"/>
      <c r="AX47" s="15"/>
      <c r="AY47" s="12">
        <f t="shared" si="9"/>
        <v>0</v>
      </c>
      <c r="AZ47" s="190"/>
      <c r="BA47" s="119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40" t="str">
        <f>BS_CONTROLE[[#This Row],[Responsavel pelo boletim]]</f>
        <v>Luiz</v>
      </c>
      <c r="BH47" s="18"/>
      <c r="BI47" s="18"/>
      <c r="BJ47" s="18"/>
      <c r="BK47" s="19"/>
      <c r="BL47" s="17"/>
      <c r="BM47" s="142"/>
      <c r="BN47" s="142"/>
      <c r="BO47" s="142"/>
      <c r="BP47" s="243"/>
      <c r="BQ47" s="13">
        <f t="shared" si="1"/>
        <v>0</v>
      </c>
      <c r="BR47" s="20">
        <f t="shared" si="2"/>
        <v>0</v>
      </c>
      <c r="BS47" s="247" t="str">
        <f t="shared" si="3"/>
        <v/>
      </c>
      <c r="BT47" s="8" t="str">
        <f>IF(BN47="","",SUBSTITUTE(BM47," ","")&amp;SUBSTITUTE(BN47," ",""))</f>
        <v/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7">
        <v>39</v>
      </c>
      <c r="F48" s="140"/>
      <c r="G48" s="175" t="str">
        <f>IF(D48="","*",VLOOKUP(F48,BS_ATIVIDADE[#Data],3,FALSE))</f>
        <v>*</v>
      </c>
      <c r="H48" s="198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38"/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40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3"/>
      <c r="BQ48" s="13" t="str">
        <f t="shared" si="1"/>
        <v>*</v>
      </c>
      <c r="BR48" s="20" t="str">
        <f t="shared" si="2"/>
        <v>*</v>
      </c>
      <c r="BS48" s="247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937</v>
      </c>
      <c r="E49" s="237">
        <v>19</v>
      </c>
      <c r="F49" s="140" t="s">
        <v>874</v>
      </c>
      <c r="G49" s="175" t="str">
        <f>IF(D49="","*",VLOOKUP(F49,BS_ATIVIDADE[#Data],3,FALSE))</f>
        <v>SOLDA</v>
      </c>
      <c r="H49" s="198" t="s">
        <v>1163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1164</v>
      </c>
      <c r="W49" s="115" t="s">
        <v>1123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38"/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/>
      <c r="AS49" s="118"/>
      <c r="AT49" s="118"/>
      <c r="AU49" s="164"/>
      <c r="AV49" s="164"/>
      <c r="AW49" s="15"/>
      <c r="AX49" s="15"/>
      <c r="AY49" s="12">
        <f t="shared" si="9"/>
        <v>0</v>
      </c>
      <c r="AZ49" s="190"/>
      <c r="BA49" s="119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40" t="str">
        <f>BS_CONTROLE[[#This Row],[Responsavel pelo boletim]]</f>
        <v>Antônio</v>
      </c>
      <c r="BH49" s="18"/>
      <c r="BI49" s="18"/>
      <c r="BJ49" s="18"/>
      <c r="BK49" s="19"/>
      <c r="BL49" s="17"/>
      <c r="BM49" s="142"/>
      <c r="BN49" s="142"/>
      <c r="BO49" s="142"/>
      <c r="BP49" s="243"/>
      <c r="BQ49" s="13">
        <f t="shared" si="1"/>
        <v>0</v>
      </c>
      <c r="BR49" s="20">
        <f t="shared" si="2"/>
        <v>0</v>
      </c>
      <c r="BS49" s="247" t="str">
        <f t="shared" si="3"/>
        <v/>
      </c>
      <c r="BT49" s="8" t="str">
        <f>IF(BN49="","",SUBSTITUTE(BM49," ","")&amp;SUBSTITUTE(BN49," ",""))</f>
        <v/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888</v>
      </c>
      <c r="E50" s="237">
        <v>336</v>
      </c>
      <c r="F50" s="140" t="s">
        <v>791</v>
      </c>
      <c r="G50" s="175" t="str">
        <f>IF(D50="","*",VLOOKUP(F50,BS_ATIVIDADE[#Data],3,FALSE))</f>
        <v>OUTROS - MECANIZAÇÃO</v>
      </c>
      <c r="H50" s="198" t="s">
        <v>1168</v>
      </c>
      <c r="I50" s="156" t="s">
        <v>1168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1119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38"/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/>
      <c r="AS50" s="118"/>
      <c r="AT50" s="118"/>
      <c r="AU50" s="164"/>
      <c r="AV50" s="164"/>
      <c r="AW50" s="15"/>
      <c r="AX50" s="15"/>
      <c r="AY50" s="12">
        <f t="shared" si="9"/>
        <v>0</v>
      </c>
      <c r="AZ50" s="190"/>
      <c r="BA50" s="119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40" t="str">
        <f>BS_CONTROLE[[#This Row],[Responsavel pelo boletim]]</f>
        <v>Saulo</v>
      </c>
      <c r="BH50" s="18"/>
      <c r="BI50" s="18"/>
      <c r="BJ50" s="18"/>
      <c r="BK50" s="19"/>
      <c r="BL50" s="17"/>
      <c r="BM50" s="142"/>
      <c r="BN50" s="142"/>
      <c r="BO50" s="142"/>
      <c r="BP50" s="243"/>
      <c r="BQ50" s="13">
        <f t="shared" si="1"/>
        <v>0</v>
      </c>
      <c r="BR50" s="20">
        <f t="shared" si="2"/>
        <v>0</v>
      </c>
      <c r="BS50" s="247" t="str">
        <f t="shared" si="3"/>
        <v/>
      </c>
      <c r="BT50" s="8" t="str">
        <f>IF(BN50="","",SUBSTITUTE(BM50," ","")&amp;SUBSTITUTE(BN50," ",""))</f>
        <v/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877</v>
      </c>
      <c r="E51" s="249">
        <v>269</v>
      </c>
      <c r="F51" s="140" t="s">
        <v>791</v>
      </c>
      <c r="G51" s="175" t="str">
        <f>IF(D51="","*",VLOOKUP(F51,BS_ATIVIDADE[#Data],3,FALSE))</f>
        <v>OUTROS - MECANIZAÇÃO</v>
      </c>
      <c r="H51" s="198" t="s">
        <v>1168</v>
      </c>
      <c r="I51" s="156" t="s">
        <v>1168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1119</v>
      </c>
      <c r="W51" s="115" t="s">
        <v>1171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5" t="s">
        <v>520</v>
      </c>
      <c r="AH51" s="16"/>
      <c r="AI51" s="138"/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/>
      <c r="AS51" s="118"/>
      <c r="AT51" s="118"/>
      <c r="AU51" s="164"/>
      <c r="AV51" s="164"/>
      <c r="AW51" s="15"/>
      <c r="AX51" s="15"/>
      <c r="AY51" s="12">
        <f t="shared" si="9"/>
        <v>0</v>
      </c>
      <c r="AZ51" s="190"/>
      <c r="BA51" s="119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40" t="str">
        <f>BS_CONTROLE[[#This Row],[Responsavel pelo boletim]]</f>
        <v>Saulo</v>
      </c>
      <c r="BH51" s="18"/>
      <c r="BI51" s="18"/>
      <c r="BJ51" s="18"/>
      <c r="BK51" s="19"/>
      <c r="BL51" s="17"/>
      <c r="BM51" s="142"/>
      <c r="BN51" s="142"/>
      <c r="BO51" s="142"/>
      <c r="BP51" s="243"/>
      <c r="BQ51" s="13">
        <f t="shared" si="1"/>
        <v>0</v>
      </c>
      <c r="BR51" s="20">
        <f t="shared" si="2"/>
        <v>0</v>
      </c>
      <c r="BS51" s="247" t="str">
        <f t="shared" si="3"/>
        <v/>
      </c>
      <c r="BT51" s="8" t="str">
        <f>IF(BN51="","",SUBSTITUTE(BM51," ","")&amp;SUBSTITUTE(BN51," ",""))</f>
        <v/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984</v>
      </c>
      <c r="E52" s="237">
        <v>334</v>
      </c>
      <c r="F52" s="140" t="s">
        <v>874</v>
      </c>
      <c r="G52" s="175" t="str">
        <f>IF(D52="","*",VLOOKUP(F52,BS_ATIVIDADE[#Data],3,FALSE))</f>
        <v>SOLDA</v>
      </c>
      <c r="H52" s="198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1184</v>
      </c>
      <c r="W52" s="115" t="s">
        <v>1142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38"/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/>
      <c r="AS52" s="118"/>
      <c r="AT52" s="118"/>
      <c r="AU52" s="164"/>
      <c r="AV52" s="164"/>
      <c r="AW52" s="15"/>
      <c r="AX52" s="15"/>
      <c r="AY52" s="12">
        <f t="shared" si="9"/>
        <v>0</v>
      </c>
      <c r="AZ52" s="190"/>
      <c r="BA52" s="119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40" t="str">
        <f>BS_CONTROLE[[#This Row],[Responsavel pelo boletim]]</f>
        <v>Klécio</v>
      </c>
      <c r="BH52" s="18"/>
      <c r="BI52" s="18"/>
      <c r="BJ52" s="18"/>
      <c r="BK52" s="19"/>
      <c r="BL52" s="17"/>
      <c r="BM52" s="142"/>
      <c r="BN52" s="142"/>
      <c r="BO52" s="142"/>
      <c r="BP52" s="243"/>
      <c r="BQ52" s="13">
        <f t="shared" si="1"/>
        <v>0</v>
      </c>
      <c r="BR52" s="20">
        <f t="shared" si="2"/>
        <v>0</v>
      </c>
      <c r="BS52" s="247" t="str">
        <f t="shared" si="3"/>
        <v/>
      </c>
      <c r="BT52" s="8" t="str">
        <f>IF(BN52="","",SUBSTITUTE(BM52," ","")&amp;SUBSTITUTE(BN52," ",""))</f>
        <v/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908</v>
      </c>
      <c r="E53" s="237">
        <v>432</v>
      </c>
      <c r="F53" s="140" t="s">
        <v>885</v>
      </c>
      <c r="G53" s="175" t="str">
        <f>IF(D53="","*",VLOOKUP(F53,BS_ATIVIDADE[#Data],3,FALSE))</f>
        <v>OUTROS</v>
      </c>
      <c r="H53" s="198" t="s">
        <v>1176</v>
      </c>
      <c r="I53" s="185" t="s">
        <v>1176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1193</v>
      </c>
      <c r="O53" s="116">
        <v>0.375</v>
      </c>
      <c r="P53" s="116">
        <v>8.3333333333333329E-2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1177</v>
      </c>
      <c r="W53" s="115" t="s">
        <v>1194</v>
      </c>
      <c r="X53" s="114" t="s">
        <v>522</v>
      </c>
      <c r="Y53" s="141" t="s">
        <v>525</v>
      </c>
      <c r="Z53" s="114"/>
      <c r="AA53" s="115" t="s">
        <v>1179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38"/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/>
      <c r="AS53" s="118"/>
      <c r="AT53" s="118"/>
      <c r="AU53" s="164"/>
      <c r="AV53" s="164"/>
      <c r="AW53" s="15"/>
      <c r="AX53" s="15"/>
      <c r="AY53" s="12">
        <f t="shared" si="9"/>
        <v>0</v>
      </c>
      <c r="AZ53" s="190"/>
      <c r="BA53" s="119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40" t="str">
        <f>BS_CONTROLE[[#This Row],[Responsavel pelo boletim]]</f>
        <v>Israel</v>
      </c>
      <c r="BH53" s="18"/>
      <c r="BI53" s="18"/>
      <c r="BJ53" s="18"/>
      <c r="BK53" s="19"/>
      <c r="BL53" s="17"/>
      <c r="BM53" s="142"/>
      <c r="BN53" s="142"/>
      <c r="BO53" s="142"/>
      <c r="BP53" s="243"/>
      <c r="BQ53" s="13">
        <f t="shared" si="1"/>
        <v>0</v>
      </c>
      <c r="BR53" s="20">
        <f t="shared" si="2"/>
        <v>0</v>
      </c>
      <c r="BS53" s="247" t="str">
        <f t="shared" si="3"/>
        <v/>
      </c>
      <c r="BT53" s="8" t="str">
        <f>IF(BN53="","",SUBSTITUTE(BM53," ","")&amp;SUBSTITUTE(BN53," ",""))</f>
        <v/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4"/>
      <c r="F54" s="140" t="s">
        <v>753</v>
      </c>
      <c r="G54" s="175" t="str">
        <f>IF(D54="","*",VLOOKUP(F54,BS_ATIVIDADE[#Data],3,FALSE))</f>
        <v>EXPANSÃO</v>
      </c>
      <c r="H54" s="198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1</v>
      </c>
      <c r="R54" s="10" t="str">
        <f>IFERROR(_xlfn.XLOOKUP(F54, BS_ATIVIDADE[ATIVIDADE],BS_ATIVIDADE[UNIDADE] ), "*")</f>
        <v>Nº DE SOLDA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1195</v>
      </c>
      <c r="W54" s="115" t="s">
        <v>1142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38"/>
      <c r="AJ54" s="9" t="str">
        <f>IF(BS_CONTROLE[[#This Row],[Atividade]]=0, "-", BS_CONTROLE[[#This Row],[Atividade]])</f>
        <v>EXPANSÃO - SOLDA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/>
      <c r="AS54" s="118"/>
      <c r="AT54" s="118"/>
      <c r="AU54" s="164"/>
      <c r="AV54" s="164"/>
      <c r="AW54" s="15"/>
      <c r="AX54" s="15"/>
      <c r="AY54" s="12">
        <f t="shared" si="9"/>
        <v>0</v>
      </c>
      <c r="AZ54" s="190"/>
      <c r="BA54" s="119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40" t="str">
        <f>BS_CONTROLE[[#This Row],[Responsavel pelo boletim]]</f>
        <v>Fabio</v>
      </c>
      <c r="BH54" s="18"/>
      <c r="BI54" s="18"/>
      <c r="BJ54" s="18"/>
      <c r="BK54" s="19"/>
      <c r="BL54" s="17"/>
      <c r="BM54" s="142"/>
      <c r="BN54" s="142"/>
      <c r="BO54" s="142"/>
      <c r="BP54" s="243"/>
      <c r="BQ54" s="13">
        <f t="shared" si="1"/>
        <v>0</v>
      </c>
      <c r="BR54" s="20">
        <f t="shared" si="2"/>
        <v>0</v>
      </c>
      <c r="BS54" s="247" t="str">
        <f t="shared" si="3"/>
        <v/>
      </c>
      <c r="BT54" s="8" t="str">
        <f>IF(BN54="","",SUBSTITUTE(BM54," ","")&amp;SUBSTITUTE(BN54," ",""))</f>
        <v/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7">
        <v>46</v>
      </c>
      <c r="F55" s="225"/>
      <c r="G55" s="175" t="str">
        <f>IF(D55="","*",VLOOKUP(F55,BS_ATIVIDADE[#Data],3,FALSE))</f>
        <v>*</v>
      </c>
      <c r="H55" s="198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38"/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40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3"/>
      <c r="BQ55" s="13" t="str">
        <f t="shared" si="1"/>
        <v>*</v>
      </c>
      <c r="BR55" s="20" t="str">
        <f t="shared" si="2"/>
        <v>*</v>
      </c>
      <c r="BS55" s="247" t="str">
        <f t="shared" si="3"/>
        <v/>
      </c>
      <c r="BT55" s="8" t="str">
        <f>IF(BN55="","",SUBSTITUTE(BM55," ","")&amp;SUBSTITUTE(BN55," ",""))</f>
        <v/>
      </c>
      <c r="BU55" s="8"/>
    </row>
    <row r="56" spans="1:73" hidden="1">
      <c r="A56" s="49" t="str">
        <f t="shared" si="0"/>
        <v/>
      </c>
      <c r="B56" s="153"/>
      <c r="C56" s="154" t="str">
        <f>IF(BS_CONTROLE[[#This Row],[DATA]]="","",WEEKNUM(BS_CONTROLE[[#This Row],[DATA]]))</f>
        <v/>
      </c>
      <c r="D56" s="159"/>
      <c r="E56" s="237">
        <v>47</v>
      </c>
      <c r="F56" s="225"/>
      <c r="G56" s="175" t="str">
        <f>IF(D56="","*",VLOOKUP(F56,BS_ATIVIDADE[#Data],3,FALSE))</f>
        <v>*</v>
      </c>
      <c r="H56" s="198"/>
      <c r="I56" s="156"/>
      <c r="J56" s="139"/>
      <c r="K56" s="139"/>
      <c r="L56" s="115"/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6"/>
      <c r="P56" s="116"/>
      <c r="Q56" s="115"/>
      <c r="R56" s="10" t="str">
        <f>IFERROR(_xlfn.XLOOKUP(F56, BS_ATIVIDADE[ATIVIDADE],BS_ATIVIDADE[UNIDADE] ), "*")</f>
        <v>*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5"/>
      <c r="W56" s="115"/>
      <c r="X56" s="114"/>
      <c r="Y56" s="141"/>
      <c r="Z56" s="114"/>
      <c r="AA56" s="115"/>
      <c r="AB56" s="113"/>
      <c r="AC56" s="113"/>
      <c r="AD56" s="117"/>
      <c r="AE56" s="115"/>
      <c r="AF56" s="115"/>
      <c r="AG56" s="139"/>
      <c r="AH56" s="16"/>
      <c r="AI56" s="138"/>
      <c r="AJ56" s="9" t="str">
        <f>IF(BS_CONTROLE[[#This Row],[Atividade]]=0, "-", BS_CONTROLE[[#This Row],[Atividade]])</f>
        <v>-</v>
      </c>
      <c r="AK56" s="33">
        <f>BS_CONTROLE[[#This Row],[Local - Partida]]</f>
        <v>0</v>
      </c>
      <c r="AL56" s="33">
        <f>BS_CONTROLE[[#This Row],[Local - Encerramento]]</f>
        <v>0</v>
      </c>
      <c r="AM56" s="115" t="str">
        <f>IF(BS_CONTROLE[[#This Row],[Entre - Estações]]=0, "-", BS_CONTROLE[[#This Row],[Entre - Estações]])</f>
        <v>-</v>
      </c>
      <c r="AN56" s="115" t="str">
        <f>IF(BS_CONTROLE[[#This Row],[SB]]=0, "-", BS_CONTROLE[[#This Row],[SB]])</f>
        <v>-</v>
      </c>
      <c r="AO56" s="115" t="str">
        <f>IF(BS_CONTROLE[[#This Row],[SUB]]=0, "-", BS_CONTROLE[[#This Row],[SUB]])</f>
        <v>-</v>
      </c>
      <c r="AP56" s="115">
        <f>BS_CONTROLE[[#This Row],[KM - Inicio]]</f>
        <v>0</v>
      </c>
      <c r="AQ56" s="115">
        <f>BS_CONTROLE[[#This Row],[KM - Inicio]]</f>
        <v>0</v>
      </c>
      <c r="AR56" s="118"/>
      <c r="AS56" s="118"/>
      <c r="AT56" s="118"/>
      <c r="AU56" s="164"/>
      <c r="AV56" s="164"/>
      <c r="AW56" s="15"/>
      <c r="AX56" s="15"/>
      <c r="AY56" s="12" t="str">
        <f t="shared" si="9"/>
        <v>*</v>
      </c>
      <c r="AZ56" s="190"/>
      <c r="BA56" s="119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5">
        <f>BS_CONTROLE[[#This Row],[Responsavel pelo boletim]]</f>
        <v>0</v>
      </c>
      <c r="BG56" s="240">
        <f>BS_CONTROLE[[#This Row],[Responsavel pelo boletim]]</f>
        <v>0</v>
      </c>
      <c r="BH56" s="18"/>
      <c r="BI56" s="18"/>
      <c r="BJ56" s="18"/>
      <c r="BK56" s="19"/>
      <c r="BL56" s="17"/>
      <c r="BM56" s="142"/>
      <c r="BN56" s="142"/>
      <c r="BO56" s="142"/>
      <c r="BP56" s="243"/>
      <c r="BQ56" s="13" t="str">
        <f t="shared" si="1"/>
        <v>*</v>
      </c>
      <c r="BR56" s="20" t="str">
        <f t="shared" si="2"/>
        <v>*</v>
      </c>
      <c r="BS56" s="247" t="str">
        <f t="shared" si="3"/>
        <v/>
      </c>
      <c r="BT56" s="8" t="str">
        <f>IF(BN56="","",SUBSTITUTE(BM56," ","")&amp;SUBSTITUTE(BN56," ",""))</f>
        <v/>
      </c>
      <c r="BU56" s="8"/>
    </row>
    <row r="57" spans="1:73" hidden="1">
      <c r="A57" s="49" t="str">
        <f t="shared" si="0"/>
        <v/>
      </c>
      <c r="B57" s="153"/>
      <c r="C57" s="154" t="str">
        <f>IF(BS_CONTROLE[[#This Row],[DATA]]="","",WEEKNUM(BS_CONTROLE[[#This Row],[DATA]]))</f>
        <v/>
      </c>
      <c r="D57" s="159"/>
      <c r="E57" s="237">
        <v>48</v>
      </c>
      <c r="F57" s="225"/>
      <c r="G57" s="175" t="str">
        <f>IF(D57="","*",VLOOKUP(F57,BS_ATIVIDADE[#Data],3,FALSE))</f>
        <v>*</v>
      </c>
      <c r="H57" s="198"/>
      <c r="I57" s="156"/>
      <c r="J57" s="139"/>
      <c r="K57" s="139"/>
      <c r="L57" s="115"/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6"/>
      <c r="P57" s="116"/>
      <c r="Q57" s="115"/>
      <c r="R57" s="10" t="str">
        <f>IFERROR(_xlfn.XLOOKUP(F57, BS_ATIVIDADE[ATIVIDADE],BS_ATIVIDADE[UNIDADE] ), "*")</f>
        <v>*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5"/>
      <c r="W57" s="115"/>
      <c r="X57" s="114"/>
      <c r="Y57" s="141"/>
      <c r="Z57" s="114"/>
      <c r="AA57" s="115"/>
      <c r="AB57" s="113"/>
      <c r="AC57" s="113"/>
      <c r="AD57" s="117"/>
      <c r="AE57" s="115"/>
      <c r="AF57" s="115"/>
      <c r="AG57" s="139"/>
      <c r="AH57" s="16"/>
      <c r="AI57" s="138"/>
      <c r="AJ57" s="9" t="str">
        <f>IF(BS_CONTROLE[[#This Row],[Atividade]]=0, "-", BS_CONTROLE[[#This Row],[Atividade]])</f>
        <v>-</v>
      </c>
      <c r="AK57" s="33">
        <f>BS_CONTROLE[[#This Row],[Local - Partida]]</f>
        <v>0</v>
      </c>
      <c r="AL57" s="33">
        <f>BS_CONTROLE[[#This Row],[Local - Encerramento]]</f>
        <v>0</v>
      </c>
      <c r="AM57" s="115" t="str">
        <f>IF(BS_CONTROLE[[#This Row],[Entre - Estações]]=0, "-", BS_CONTROLE[[#This Row],[Entre - Estações]])</f>
        <v>-</v>
      </c>
      <c r="AN57" s="115" t="str">
        <f>IF(BS_CONTROLE[[#This Row],[SB]]=0, "-", BS_CONTROLE[[#This Row],[SB]])</f>
        <v>-</v>
      </c>
      <c r="AO57" s="115" t="str">
        <f>IF(BS_CONTROLE[[#This Row],[SUB]]=0, "-", BS_CONTROLE[[#This Row],[SUB]])</f>
        <v>-</v>
      </c>
      <c r="AP57" s="115">
        <f>BS_CONTROLE[[#This Row],[KM - Inicio]]</f>
        <v>0</v>
      </c>
      <c r="AQ57" s="115">
        <f>BS_CONTROLE[[#This Row],[KM - Inicio]]</f>
        <v>0</v>
      </c>
      <c r="AR57" s="118"/>
      <c r="AS57" s="118"/>
      <c r="AT57" s="118"/>
      <c r="AU57" s="164"/>
      <c r="AV57" s="164"/>
      <c r="AW57" s="15"/>
      <c r="AX57" s="15"/>
      <c r="AY57" s="12" t="str">
        <f t="shared" si="9"/>
        <v>*</v>
      </c>
      <c r="AZ57" s="190"/>
      <c r="BA57" s="119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5">
        <f>BS_CONTROLE[[#This Row],[Responsavel pelo boletim]]</f>
        <v>0</v>
      </c>
      <c r="BG57" s="240">
        <f>BS_CONTROLE[[#This Row],[Responsavel pelo boletim]]</f>
        <v>0</v>
      </c>
      <c r="BH57" s="18"/>
      <c r="BI57" s="18"/>
      <c r="BJ57" s="18"/>
      <c r="BK57" s="19"/>
      <c r="BL57" s="17"/>
      <c r="BM57" s="142"/>
      <c r="BN57" s="142"/>
      <c r="BO57" s="142"/>
      <c r="BP57" s="243"/>
      <c r="BQ57" s="13" t="str">
        <f t="shared" si="1"/>
        <v>*</v>
      </c>
      <c r="BR57" s="20" t="str">
        <f t="shared" si="2"/>
        <v>*</v>
      </c>
      <c r="BS57" s="247" t="str">
        <f t="shared" si="3"/>
        <v/>
      </c>
      <c r="BT57" s="8" t="str">
        <f>IF(BN57="","",SUBSTITUTE(BM57," ","")&amp;SUBSTITUTE(BN57," ",""))</f>
        <v/>
      </c>
      <c r="BU57" s="8"/>
    </row>
    <row r="58" spans="1:73" hidden="1">
      <c r="A58" s="49" t="str">
        <f t="shared" si="0"/>
        <v/>
      </c>
      <c r="B58" s="153"/>
      <c r="C58" s="154" t="str">
        <f>IF(BS_CONTROLE[[#This Row],[DATA]]="","",WEEKNUM(BS_CONTROLE[[#This Row],[DATA]]))</f>
        <v/>
      </c>
      <c r="D58" s="155"/>
      <c r="E58" s="237">
        <v>49</v>
      </c>
      <c r="F58" s="140"/>
      <c r="G58" s="175" t="str">
        <f>IF(D58="","*",VLOOKUP(F58,BS_ATIVIDADE[#Data],3,FALSE))</f>
        <v>*</v>
      </c>
      <c r="H58" s="198"/>
      <c r="I58" s="156"/>
      <c r="J58" s="139"/>
      <c r="K58" s="139"/>
      <c r="L58" s="115"/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6"/>
      <c r="P58" s="116"/>
      <c r="Q58" s="115"/>
      <c r="R58" s="10" t="str">
        <f>IFERROR(_xlfn.XLOOKUP(F58, BS_ATIVIDADE[ATIVIDADE],BS_ATIVIDADE[UNIDADE] ), "*")</f>
        <v>*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5"/>
      <c r="W58" s="115"/>
      <c r="X58" s="114"/>
      <c r="Y58" s="141"/>
      <c r="Z58" s="114"/>
      <c r="AA58" s="115"/>
      <c r="AB58" s="113"/>
      <c r="AC58" s="113"/>
      <c r="AD58" s="117"/>
      <c r="AE58" s="115"/>
      <c r="AF58" s="115"/>
      <c r="AG58" s="139"/>
      <c r="AH58" s="16"/>
      <c r="AI58" s="138"/>
      <c r="AJ58" s="9" t="str">
        <f>IF(BS_CONTROLE[[#This Row],[Atividade]]=0, "-", BS_CONTROLE[[#This Row],[Atividade]])</f>
        <v>-</v>
      </c>
      <c r="AK58" s="33">
        <f>BS_CONTROLE[[#This Row],[Local - Partida]]</f>
        <v>0</v>
      </c>
      <c r="AL58" s="33">
        <f>BS_CONTROLE[[#This Row],[Local - Encerramento]]</f>
        <v>0</v>
      </c>
      <c r="AM58" s="115" t="str">
        <f>IF(BS_CONTROLE[[#This Row],[Entre - Estações]]=0, "-", BS_CONTROLE[[#This Row],[Entre - Estações]])</f>
        <v>-</v>
      </c>
      <c r="AN58" s="115" t="str">
        <f>IF(BS_CONTROLE[[#This Row],[SB]]=0, "-", BS_CONTROLE[[#This Row],[SB]])</f>
        <v>-</v>
      </c>
      <c r="AO58" s="115" t="str">
        <f>IF(BS_CONTROLE[[#This Row],[SUB]]=0, "-", BS_CONTROLE[[#This Row],[SUB]])</f>
        <v>-</v>
      </c>
      <c r="AP58" s="115">
        <f>BS_CONTROLE[[#This Row],[KM - Inicio]]</f>
        <v>0</v>
      </c>
      <c r="AQ58" s="115">
        <f>BS_CONTROLE[[#This Row],[KM - Inicio]]</f>
        <v>0</v>
      </c>
      <c r="AR58" s="118"/>
      <c r="AS58" s="118"/>
      <c r="AT58" s="118"/>
      <c r="AU58" s="164"/>
      <c r="AV58" s="164"/>
      <c r="AW58" s="15"/>
      <c r="AX58" s="15"/>
      <c r="AY58" s="12" t="str">
        <f t="shared" si="9"/>
        <v>*</v>
      </c>
      <c r="AZ58" s="190"/>
      <c r="BA58" s="119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5">
        <f>BS_CONTROLE[[#This Row],[Responsavel pelo boletim]]</f>
        <v>0</v>
      </c>
      <c r="BG58" s="240">
        <f>BS_CONTROLE[[#This Row],[Responsavel pelo boletim]]</f>
        <v>0</v>
      </c>
      <c r="BH58" s="18"/>
      <c r="BI58" s="18"/>
      <c r="BJ58" s="18"/>
      <c r="BK58" s="19"/>
      <c r="BL58" s="17"/>
      <c r="BM58" s="142"/>
      <c r="BN58" s="142"/>
      <c r="BO58" s="142"/>
      <c r="BP58" s="243"/>
      <c r="BQ58" s="13" t="str">
        <f t="shared" si="1"/>
        <v>*</v>
      </c>
      <c r="BR58" s="20" t="str">
        <f t="shared" si="2"/>
        <v>*</v>
      </c>
      <c r="BS58" s="247" t="str">
        <f t="shared" si="3"/>
        <v/>
      </c>
      <c r="BT58" s="8" t="str">
        <f>IF(BN58="","",SUBSTITUTE(BM58," ","")&amp;SUBSTITUTE(BN58," ",""))</f>
        <v/>
      </c>
      <c r="BU58" s="8"/>
    </row>
    <row r="59" spans="1:73" hidden="1">
      <c r="A59" s="49" t="str">
        <f t="shared" si="0"/>
        <v/>
      </c>
      <c r="B59" s="153"/>
      <c r="C59" s="154" t="str">
        <f>IF(BS_CONTROLE[[#This Row],[DATA]]="","",WEEKNUM(BS_CONTROLE[[#This Row],[DATA]]))</f>
        <v/>
      </c>
      <c r="D59" s="155"/>
      <c r="E59" s="237">
        <v>50</v>
      </c>
      <c r="F59" s="140"/>
      <c r="G59" s="175" t="str">
        <f>IF(D59="","*",VLOOKUP(F59,BS_ATIVIDADE[#Data],3,FALSE))</f>
        <v>*</v>
      </c>
      <c r="H59" s="198"/>
      <c r="I59" s="156"/>
      <c r="J59" s="139"/>
      <c r="K59" s="139"/>
      <c r="L59" s="115"/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6"/>
      <c r="P59" s="116"/>
      <c r="Q59" s="115"/>
      <c r="R59" s="10" t="str">
        <f>IFERROR(_xlfn.XLOOKUP(F59, BS_ATIVIDADE[ATIVIDADE],BS_ATIVIDADE[UNIDADE] ), "*")</f>
        <v>*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5"/>
      <c r="W59" s="115"/>
      <c r="X59" s="114"/>
      <c r="Y59" s="141"/>
      <c r="Z59" s="114"/>
      <c r="AA59" s="115"/>
      <c r="AB59" s="113"/>
      <c r="AC59" s="113"/>
      <c r="AD59" s="117"/>
      <c r="AE59" s="115"/>
      <c r="AF59" s="115"/>
      <c r="AG59" s="139"/>
      <c r="AH59" s="16"/>
      <c r="AI59" s="138"/>
      <c r="AJ59" s="9" t="str">
        <f>IF(BS_CONTROLE[[#This Row],[Atividade]]=0, "-", BS_CONTROLE[[#This Row],[Atividade]])</f>
        <v>-</v>
      </c>
      <c r="AK59" s="33">
        <f>BS_CONTROLE[[#This Row],[Local - Partida]]</f>
        <v>0</v>
      </c>
      <c r="AL59" s="33">
        <f>BS_CONTROLE[[#This Row],[Local - Encerramento]]</f>
        <v>0</v>
      </c>
      <c r="AM59" s="115" t="str">
        <f>IF(BS_CONTROLE[[#This Row],[Entre - Estações]]=0, "-", BS_CONTROLE[[#This Row],[Entre - Estações]])</f>
        <v>-</v>
      </c>
      <c r="AN59" s="115" t="str">
        <f>IF(BS_CONTROLE[[#This Row],[SB]]=0, "-", BS_CONTROLE[[#This Row],[SB]])</f>
        <v>-</v>
      </c>
      <c r="AO59" s="115" t="str">
        <f>IF(BS_CONTROLE[[#This Row],[SUB]]=0, "-", BS_CONTROLE[[#This Row],[SUB]])</f>
        <v>-</v>
      </c>
      <c r="AP59" s="115">
        <f>BS_CONTROLE[[#This Row],[KM - Inicio]]</f>
        <v>0</v>
      </c>
      <c r="AQ59" s="115">
        <f>BS_CONTROLE[[#This Row],[KM - Inicio]]</f>
        <v>0</v>
      </c>
      <c r="AR59" s="118"/>
      <c r="AS59" s="118"/>
      <c r="AT59" s="118"/>
      <c r="AU59" s="164"/>
      <c r="AV59" s="164"/>
      <c r="AW59" s="15"/>
      <c r="AX59" s="15"/>
      <c r="AY59" s="12" t="str">
        <f t="shared" si="9"/>
        <v>*</v>
      </c>
      <c r="AZ59" s="190"/>
      <c r="BA59" s="119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5">
        <f>BS_CONTROLE[[#This Row],[Responsavel pelo boletim]]</f>
        <v>0</v>
      </c>
      <c r="BG59" s="240">
        <f>BS_CONTROLE[[#This Row],[Responsavel pelo boletim]]</f>
        <v>0</v>
      </c>
      <c r="BH59" s="18"/>
      <c r="BI59" s="18"/>
      <c r="BJ59" s="18"/>
      <c r="BK59" s="19"/>
      <c r="BL59" s="17"/>
      <c r="BM59" s="142"/>
      <c r="BN59" s="142"/>
      <c r="BO59" s="142"/>
      <c r="BP59" s="243"/>
      <c r="BQ59" s="13" t="str">
        <f t="shared" si="1"/>
        <v>*</v>
      </c>
      <c r="BR59" s="20" t="str">
        <f t="shared" si="2"/>
        <v>*</v>
      </c>
      <c r="BS59" s="247" t="str">
        <f t="shared" si="3"/>
        <v/>
      </c>
      <c r="BT59" s="8" t="str">
        <f>IF(BN59="","",SUBSTITUTE(BM59," ","")&amp;SUBSTITUTE(BN59," ",""))</f>
        <v/>
      </c>
      <c r="BU59" s="8"/>
    </row>
    <row r="60" spans="1:73" hidden="1">
      <c r="A60" s="49" t="str">
        <f t="shared" si="0"/>
        <v/>
      </c>
      <c r="B60" s="153"/>
      <c r="C60" s="154" t="str">
        <f>IF(BS_CONTROLE[[#This Row],[DATA]]="","",WEEKNUM(BS_CONTROLE[[#This Row],[DATA]]))</f>
        <v/>
      </c>
      <c r="D60" s="155"/>
      <c r="E60" s="237">
        <v>51</v>
      </c>
      <c r="F60" s="140"/>
      <c r="G60" s="175" t="str">
        <f>IF(D60="","*",VLOOKUP(F60,BS_ATIVIDADE[#Data],3,FALSE))</f>
        <v>*</v>
      </c>
      <c r="H60" s="198"/>
      <c r="I60" s="156"/>
      <c r="J60" s="139"/>
      <c r="K60" s="139"/>
      <c r="L60" s="115"/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6"/>
      <c r="P60" s="116"/>
      <c r="Q60" s="115"/>
      <c r="R60" s="10" t="str">
        <f>IFERROR(_xlfn.XLOOKUP(F60, BS_ATIVIDADE[ATIVIDADE],BS_ATIVIDADE[UNIDADE] ), "*")</f>
        <v>*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5"/>
      <c r="W60" s="115"/>
      <c r="X60" s="114"/>
      <c r="Y60" s="141"/>
      <c r="Z60" s="114"/>
      <c r="AA60" s="115"/>
      <c r="AB60" s="113"/>
      <c r="AC60" s="113"/>
      <c r="AD60" s="117"/>
      <c r="AE60" s="115"/>
      <c r="AF60" s="115"/>
      <c r="AG60" s="139"/>
      <c r="AH60" s="16"/>
      <c r="AI60" s="138"/>
      <c r="AJ60" s="9" t="str">
        <f>IF(BS_CONTROLE[[#This Row],[Atividade]]=0, "-", BS_CONTROLE[[#This Row],[Atividade]])</f>
        <v>-</v>
      </c>
      <c r="AK60" s="33">
        <f>BS_CONTROLE[[#This Row],[Local - Partida]]</f>
        <v>0</v>
      </c>
      <c r="AL60" s="33">
        <f>BS_CONTROLE[[#This Row],[Local - Encerramento]]</f>
        <v>0</v>
      </c>
      <c r="AM60" s="115" t="str">
        <f>IF(BS_CONTROLE[[#This Row],[Entre - Estações]]=0, "-", BS_CONTROLE[[#This Row],[Entre - Estações]])</f>
        <v>-</v>
      </c>
      <c r="AN60" s="115" t="str">
        <f>IF(BS_CONTROLE[[#This Row],[SB]]=0, "-", BS_CONTROLE[[#This Row],[SB]])</f>
        <v>-</v>
      </c>
      <c r="AO60" s="115" t="str">
        <f>IF(BS_CONTROLE[[#This Row],[SUB]]=0, "-", BS_CONTROLE[[#This Row],[SUB]])</f>
        <v>-</v>
      </c>
      <c r="AP60" s="115">
        <f>BS_CONTROLE[[#This Row],[KM - Inicio]]</f>
        <v>0</v>
      </c>
      <c r="AQ60" s="115">
        <f>BS_CONTROLE[[#This Row],[KM - Inicio]]</f>
        <v>0</v>
      </c>
      <c r="AR60" s="118"/>
      <c r="AS60" s="118"/>
      <c r="AT60" s="118"/>
      <c r="AU60" s="164"/>
      <c r="AV60" s="164"/>
      <c r="AW60" s="15"/>
      <c r="AX60" s="15"/>
      <c r="AY60" s="12" t="str">
        <f t="shared" si="9"/>
        <v>*</v>
      </c>
      <c r="AZ60" s="190"/>
      <c r="BA60" s="119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5">
        <f>BS_CONTROLE[[#This Row],[Responsavel pelo boletim]]</f>
        <v>0</v>
      </c>
      <c r="BG60" s="240">
        <f>BS_CONTROLE[[#This Row],[Responsavel pelo boletim]]</f>
        <v>0</v>
      </c>
      <c r="BH60" s="18"/>
      <c r="BI60" s="18"/>
      <c r="BJ60" s="18"/>
      <c r="BK60" s="19"/>
      <c r="BL60" s="17"/>
      <c r="BM60" s="142"/>
      <c r="BN60" s="142"/>
      <c r="BO60" s="142"/>
      <c r="BP60" s="243"/>
      <c r="BQ60" s="13" t="str">
        <f t="shared" si="1"/>
        <v>*</v>
      </c>
      <c r="BR60" s="20" t="str">
        <f t="shared" si="2"/>
        <v>*</v>
      </c>
      <c r="BS60" s="247" t="str">
        <f t="shared" si="3"/>
        <v/>
      </c>
      <c r="BT60" s="8" t="str">
        <f>IF(BN60="","",SUBSTITUTE(BM60," ","")&amp;SUBSTITUTE(BN60," ",""))</f>
        <v/>
      </c>
      <c r="BU60" s="8"/>
    </row>
    <row r="61" spans="1:73" hidden="1">
      <c r="A61" s="49" t="str">
        <f t="shared" si="0"/>
        <v/>
      </c>
      <c r="B61" s="153"/>
      <c r="C61" s="154" t="str">
        <f>IF(BS_CONTROLE[[#This Row],[DATA]]="","",WEEKNUM(BS_CONTROLE[[#This Row],[DATA]]))</f>
        <v/>
      </c>
      <c r="D61" s="159"/>
      <c r="E61" s="237">
        <v>52</v>
      </c>
      <c r="F61" s="140"/>
      <c r="G61" s="175" t="str">
        <f>IF(D61="","*",VLOOKUP(F61,BS_ATIVIDADE[#Data],3,FALSE))</f>
        <v>*</v>
      </c>
      <c r="H61" s="198"/>
      <c r="I61" s="156"/>
      <c r="J61" s="139"/>
      <c r="K61" s="139"/>
      <c r="L61" s="115"/>
      <c r="M61" s="13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6"/>
      <c r="P61" s="116"/>
      <c r="Q61" s="115"/>
      <c r="R61" s="10" t="str">
        <f>IFERROR(_xlfn.XLOOKUP(F61, BS_ATIVIDADE[ATIVIDADE],BS_ATIVIDADE[UNIDADE] ), "*")</f>
        <v>*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5"/>
      <c r="W61" s="115"/>
      <c r="X61" s="114"/>
      <c r="Y61" s="141"/>
      <c r="Z61" s="114"/>
      <c r="AA61" s="162"/>
      <c r="AB61" s="163"/>
      <c r="AC61" s="163"/>
      <c r="AD61" s="188"/>
      <c r="AE61" s="162"/>
      <c r="AF61" s="162"/>
      <c r="AG61" s="139"/>
      <c r="AH61" s="16"/>
      <c r="AI61" s="14"/>
      <c r="AJ61" s="9" t="str">
        <f>IF(BS_CONTROLE[[#This Row],[Atividade]]=0, "-", BS_CONTROLE[[#This Row],[Atividade]])</f>
        <v>-</v>
      </c>
      <c r="AK61" s="33">
        <f>BS_CONTROLE[[#This Row],[Local - Partida]]</f>
        <v>0</v>
      </c>
      <c r="AL61" s="33">
        <f>BS_CONTROLE[[#This Row],[Local - Encerramento]]</f>
        <v>0</v>
      </c>
      <c r="AM61" s="115" t="str">
        <f>IF(BS_CONTROLE[[#This Row],[Entre - Estações]]=0, "-", BS_CONTROLE[[#This Row],[Entre - Estações]])</f>
        <v>-</v>
      </c>
      <c r="AN61" s="115" t="str">
        <f>IF(BS_CONTROLE[[#This Row],[SB]]=0, "-", BS_CONTROLE[[#This Row],[SB]])</f>
        <v>-</v>
      </c>
      <c r="AO61" s="115" t="str">
        <f>IF(BS_CONTROLE[[#This Row],[SUB]]=0, "-", BS_CONTROLE[[#This Row],[SUB]])</f>
        <v>-</v>
      </c>
      <c r="AP61" s="115">
        <f>BS_CONTROLE[[#This Row],[KM - Inicio]]</f>
        <v>0</v>
      </c>
      <c r="AQ61" s="115">
        <f>BS_CONTROLE[[#This Row],[KM - Inicio]]</f>
        <v>0</v>
      </c>
      <c r="AR61" s="118"/>
      <c r="AS61" s="118"/>
      <c r="AT61" s="118"/>
      <c r="AU61" s="164"/>
      <c r="AV61" s="164"/>
      <c r="AW61" s="15"/>
      <c r="AX61" s="15"/>
      <c r="AY61" s="12" t="str">
        <f t="shared" si="9"/>
        <v>*</v>
      </c>
      <c r="AZ61" s="190"/>
      <c r="BA61" s="119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5">
        <f>BS_CONTROLE[[#This Row],[Responsavel pelo boletim]]</f>
        <v>0</v>
      </c>
      <c r="BG61" s="240">
        <f>BS_CONTROLE[[#This Row],[Responsavel pelo boletim]]</f>
        <v>0</v>
      </c>
      <c r="BH61" s="18"/>
      <c r="BI61" s="18"/>
      <c r="BJ61" s="18"/>
      <c r="BK61" s="19"/>
      <c r="BL61" s="17"/>
      <c r="BM61" s="142"/>
      <c r="BN61" s="142"/>
      <c r="BO61" s="142"/>
      <c r="BP61" s="243"/>
      <c r="BQ61" s="13" t="str">
        <f t="shared" si="1"/>
        <v>*</v>
      </c>
      <c r="BR61" s="20" t="str">
        <f t="shared" si="2"/>
        <v>*</v>
      </c>
      <c r="BS61" s="247" t="str">
        <f t="shared" si="3"/>
        <v/>
      </c>
      <c r="BT61" s="8" t="str">
        <f>IF(BN61="","",SUBSTITUTE(BM61," ","")&amp;SUBSTITUTE(BN61," ",""))</f>
        <v/>
      </c>
      <c r="BU61" s="8"/>
    </row>
    <row r="62" spans="1:73" hidden="1">
      <c r="A62" s="49" t="str">
        <f t="shared" si="0"/>
        <v/>
      </c>
      <c r="B62" s="153"/>
      <c r="C62" s="154" t="str">
        <f>IF(BS_CONTROLE[[#This Row],[DATA]]="","",WEEKNUM(BS_CONTROLE[[#This Row],[DATA]]))</f>
        <v/>
      </c>
      <c r="D62" s="155"/>
      <c r="E62" s="238">
        <v>53</v>
      </c>
      <c r="F62" s="140"/>
      <c r="G62" s="175" t="str">
        <f>IF(D62="","*",VLOOKUP(F62,BS_ATIVIDADE[#Data],3,FALSE))</f>
        <v>*</v>
      </c>
      <c r="H62" s="198"/>
      <c r="I62" s="156"/>
      <c r="J62" s="139"/>
      <c r="K62" s="139"/>
      <c r="L62" s="115"/>
      <c r="M62" s="13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6"/>
      <c r="P62" s="116"/>
      <c r="Q62" s="115"/>
      <c r="R62" s="10" t="str">
        <f>IFERROR(_xlfn.XLOOKUP(F62, BS_ATIVIDADE[ATIVIDADE],BS_ATIVIDADE[UNIDADE] ), "*")</f>
        <v>*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5"/>
      <c r="W62" s="115"/>
      <c r="X62" s="114"/>
      <c r="Y62" s="141"/>
      <c r="Z62" s="114"/>
      <c r="AA62" s="115"/>
      <c r="AB62" s="113"/>
      <c r="AC62" s="113"/>
      <c r="AD62" s="117"/>
      <c r="AE62" s="115"/>
      <c r="AF62" s="115"/>
      <c r="AG62" s="139"/>
      <c r="AH62" s="16"/>
      <c r="AI62" s="138"/>
      <c r="AJ62" s="9" t="str">
        <f>IF(BS_CONTROLE[[#This Row],[Atividade]]=0, "-", BS_CONTROLE[[#This Row],[Atividade]])</f>
        <v>-</v>
      </c>
      <c r="AK62" s="33">
        <f>BS_CONTROLE[[#This Row],[Local - Partida]]</f>
        <v>0</v>
      </c>
      <c r="AL62" s="33">
        <f>BS_CONTROLE[[#This Row],[Local - Encerramento]]</f>
        <v>0</v>
      </c>
      <c r="AM62" s="115" t="str">
        <f>IF(BS_CONTROLE[[#This Row],[Entre - Estações]]=0, "-", BS_CONTROLE[[#This Row],[Entre - Estações]])</f>
        <v>-</v>
      </c>
      <c r="AN62" s="115" t="str">
        <f>IF(BS_CONTROLE[[#This Row],[SB]]=0, "-", BS_CONTROLE[[#This Row],[SB]])</f>
        <v>-</v>
      </c>
      <c r="AO62" s="115" t="str">
        <f>IF(BS_CONTROLE[[#This Row],[SUB]]=0, "-", BS_CONTROLE[[#This Row],[SUB]])</f>
        <v>-</v>
      </c>
      <c r="AP62" s="115">
        <f>BS_CONTROLE[[#This Row],[KM - Inicio]]</f>
        <v>0</v>
      </c>
      <c r="AQ62" s="115">
        <f>BS_CONTROLE[[#This Row],[KM - Inicio]]</f>
        <v>0</v>
      </c>
      <c r="AR62" s="118"/>
      <c r="AS62" s="118"/>
      <c r="AT62" s="118"/>
      <c r="AU62" s="164"/>
      <c r="AV62" s="164"/>
      <c r="AW62" s="15"/>
      <c r="AX62" s="15"/>
      <c r="AY62" s="12" t="str">
        <f t="shared" si="9"/>
        <v>*</v>
      </c>
      <c r="AZ62" s="190"/>
      <c r="BA62" s="119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5">
        <f>BS_CONTROLE[[#This Row],[Responsavel pelo boletim]]</f>
        <v>0</v>
      </c>
      <c r="BG62" s="240">
        <f>BS_CONTROLE[[#This Row],[Responsavel pelo boletim]]</f>
        <v>0</v>
      </c>
      <c r="BH62" s="18"/>
      <c r="BI62" s="18"/>
      <c r="BJ62" s="18"/>
      <c r="BK62" s="19"/>
      <c r="BL62" s="17"/>
      <c r="BM62" s="142"/>
      <c r="BN62" s="142"/>
      <c r="BO62" s="142"/>
      <c r="BP62" s="243"/>
      <c r="BQ62" s="13" t="str">
        <f t="shared" si="1"/>
        <v>*</v>
      </c>
      <c r="BR62" s="20" t="str">
        <f t="shared" si="2"/>
        <v>*</v>
      </c>
      <c r="BS62" s="247" t="str">
        <f t="shared" si="3"/>
        <v/>
      </c>
      <c r="BT62" s="8" t="str">
        <f>IF(BN62="","",SUBSTITUTE(BM62," ","")&amp;SUBSTITUTE(BN62," ",""))</f>
        <v/>
      </c>
      <c r="BU62" s="8"/>
    </row>
    <row r="63" spans="1:73" hidden="1">
      <c r="A63" s="49" t="str">
        <f t="shared" si="0"/>
        <v/>
      </c>
      <c r="B63" s="153"/>
      <c r="C63" s="154" t="str">
        <f>IF(BS_CONTROLE[[#This Row],[DATA]]="","",WEEKNUM(BS_CONTROLE[[#This Row],[DATA]]))</f>
        <v/>
      </c>
      <c r="D63" s="159"/>
      <c r="E63" s="237">
        <v>54</v>
      </c>
      <c r="F63" s="140"/>
      <c r="G63" s="175" t="str">
        <f>IF(D63="","*",VLOOKUP(F63,BS_ATIVIDADE[#Data],3,FALSE))</f>
        <v>*</v>
      </c>
      <c r="H63" s="198"/>
      <c r="I63" s="156"/>
      <c r="J63" s="139"/>
      <c r="K63" s="139"/>
      <c r="L63" s="115"/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6"/>
      <c r="P63" s="116"/>
      <c r="Q63" s="115"/>
      <c r="R63" s="10" t="str">
        <f>IFERROR(_xlfn.XLOOKUP(F63, BS_ATIVIDADE[ATIVIDADE],BS_ATIVIDADE[UNIDADE] ), "*")</f>
        <v>*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5"/>
      <c r="W63" s="115"/>
      <c r="X63" s="114"/>
      <c r="Y63" s="141"/>
      <c r="Z63" s="114"/>
      <c r="AA63" s="162"/>
      <c r="AB63" s="163"/>
      <c r="AC63" s="163"/>
      <c r="AD63" s="188"/>
      <c r="AE63" s="162"/>
      <c r="AF63" s="162"/>
      <c r="AG63" s="139"/>
      <c r="AH63" s="16"/>
      <c r="AI63" s="138"/>
      <c r="AJ63" s="9" t="str">
        <f>IF(BS_CONTROLE[[#This Row],[Atividade]]=0, "-", BS_CONTROLE[[#This Row],[Atividade]])</f>
        <v>-</v>
      </c>
      <c r="AK63" s="33">
        <f>BS_CONTROLE[[#This Row],[Local - Partida]]</f>
        <v>0</v>
      </c>
      <c r="AL63" s="33">
        <f>BS_CONTROLE[[#This Row],[Local - Encerramento]]</f>
        <v>0</v>
      </c>
      <c r="AM63" s="115" t="str">
        <f>IF(BS_CONTROLE[[#This Row],[Entre - Estações]]=0, "-", BS_CONTROLE[[#This Row],[Entre - Estações]])</f>
        <v>-</v>
      </c>
      <c r="AN63" s="115" t="str">
        <f>IF(BS_CONTROLE[[#This Row],[SB]]=0, "-", BS_CONTROLE[[#This Row],[SB]])</f>
        <v>-</v>
      </c>
      <c r="AO63" s="115" t="str">
        <f>IF(BS_CONTROLE[[#This Row],[SUB]]=0, "-", BS_CONTROLE[[#This Row],[SUB]])</f>
        <v>-</v>
      </c>
      <c r="AP63" s="115">
        <f>BS_CONTROLE[[#This Row],[KM - Inicio]]</f>
        <v>0</v>
      </c>
      <c r="AQ63" s="115">
        <f>BS_CONTROLE[[#This Row],[KM - Inicio]]</f>
        <v>0</v>
      </c>
      <c r="AR63" s="118"/>
      <c r="AS63" s="118"/>
      <c r="AT63" s="118"/>
      <c r="AU63" s="164"/>
      <c r="AV63" s="164"/>
      <c r="AW63" s="15"/>
      <c r="AX63" s="15"/>
      <c r="AY63" s="12" t="str">
        <f t="shared" si="9"/>
        <v>*</v>
      </c>
      <c r="AZ63" s="190"/>
      <c r="BA63" s="119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5">
        <f>BS_CONTROLE[[#This Row],[Responsavel pelo boletim]]</f>
        <v>0</v>
      </c>
      <c r="BG63" s="240">
        <f>BS_CONTROLE[[#This Row],[Responsavel pelo boletim]]</f>
        <v>0</v>
      </c>
      <c r="BH63" s="18"/>
      <c r="BI63" s="18"/>
      <c r="BJ63" s="18"/>
      <c r="BK63" s="19"/>
      <c r="BL63" s="17"/>
      <c r="BM63" s="142"/>
      <c r="BN63" s="142"/>
      <c r="BO63" s="142"/>
      <c r="BP63" s="243"/>
      <c r="BQ63" s="13" t="str">
        <f t="shared" si="1"/>
        <v>*</v>
      </c>
      <c r="BR63" s="20" t="str">
        <f t="shared" si="2"/>
        <v>*</v>
      </c>
      <c r="BS63" s="247" t="str">
        <f t="shared" si="3"/>
        <v/>
      </c>
      <c r="BT63" s="8" t="str">
        <f>IF(BN63="","",SUBSTITUTE(BM63," ","")&amp;SUBSTITUTE(BN63," ",""))</f>
        <v/>
      </c>
      <c r="BU63" s="8"/>
    </row>
    <row r="64" spans="1:73" hidden="1">
      <c r="A64" s="49" t="str">
        <f t="shared" si="0"/>
        <v/>
      </c>
      <c r="B64" s="153"/>
      <c r="C64" s="154" t="str">
        <f>IF(BS_CONTROLE[[#This Row],[DATA]]="","",WEEKNUM(BS_CONTROLE[[#This Row],[DATA]]))</f>
        <v/>
      </c>
      <c r="D64" s="155"/>
      <c r="E64" s="237">
        <v>55</v>
      </c>
      <c r="F64" s="140"/>
      <c r="G64" s="175" t="str">
        <f>IF(D64="","*",VLOOKUP(F64,BS_ATIVIDADE[#Data],3,FALSE))</f>
        <v>*</v>
      </c>
      <c r="H64" s="198"/>
      <c r="I64" s="156"/>
      <c r="J64" s="139"/>
      <c r="K64" s="139"/>
      <c r="L64" s="115"/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6"/>
      <c r="P64" s="116"/>
      <c r="Q64" s="115"/>
      <c r="R64" s="10" t="str">
        <f>IFERROR(_xlfn.XLOOKUP(F64, BS_ATIVIDADE[ATIVIDADE],BS_ATIVIDADE[UNIDADE] ), "*")</f>
        <v>*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5"/>
      <c r="W64" s="115"/>
      <c r="X64" s="114"/>
      <c r="Y64" s="141"/>
      <c r="Z64" s="114"/>
      <c r="AA64" s="115"/>
      <c r="AB64" s="113"/>
      <c r="AC64" s="113"/>
      <c r="AD64" s="117"/>
      <c r="AE64" s="115"/>
      <c r="AF64" s="115"/>
      <c r="AG64" s="139"/>
      <c r="AH64" s="16"/>
      <c r="AI64" s="138"/>
      <c r="AJ64" s="9" t="str">
        <f>IF(BS_CONTROLE[[#This Row],[Atividade]]=0, "-", BS_CONTROLE[[#This Row],[Atividade]])</f>
        <v>-</v>
      </c>
      <c r="AK64" s="33">
        <f>BS_CONTROLE[[#This Row],[Local - Partida]]</f>
        <v>0</v>
      </c>
      <c r="AL64" s="33">
        <f>BS_CONTROLE[[#This Row],[Local - Encerramento]]</f>
        <v>0</v>
      </c>
      <c r="AM64" s="115" t="str">
        <f>IF(BS_CONTROLE[[#This Row],[Entre - Estações]]=0, "-", BS_CONTROLE[[#This Row],[Entre - Estações]])</f>
        <v>-</v>
      </c>
      <c r="AN64" s="115" t="str">
        <f>IF(BS_CONTROLE[[#This Row],[SB]]=0, "-", BS_CONTROLE[[#This Row],[SB]])</f>
        <v>-</v>
      </c>
      <c r="AO64" s="115" t="str">
        <f>IF(BS_CONTROLE[[#This Row],[SUB]]=0, "-", BS_CONTROLE[[#This Row],[SUB]])</f>
        <v>-</v>
      </c>
      <c r="AP64" s="115">
        <f>BS_CONTROLE[[#This Row],[KM - Inicio]]</f>
        <v>0</v>
      </c>
      <c r="AQ64" s="115">
        <f>BS_CONTROLE[[#This Row],[KM - Inicio]]</f>
        <v>0</v>
      </c>
      <c r="AR64" s="118"/>
      <c r="AS64" s="118"/>
      <c r="AT64" s="118"/>
      <c r="AU64" s="164"/>
      <c r="AV64" s="164"/>
      <c r="AW64" s="15"/>
      <c r="AX64" s="15"/>
      <c r="AY64" s="12" t="str">
        <f t="shared" si="9"/>
        <v>*</v>
      </c>
      <c r="AZ64" s="190"/>
      <c r="BA64" s="119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5">
        <f>BS_CONTROLE[[#This Row],[Responsavel pelo boletim]]</f>
        <v>0</v>
      </c>
      <c r="BG64" s="240">
        <f>BS_CONTROLE[[#This Row],[Responsavel pelo boletim]]</f>
        <v>0</v>
      </c>
      <c r="BH64" s="18"/>
      <c r="BI64" s="18"/>
      <c r="BJ64" s="18"/>
      <c r="BK64" s="19"/>
      <c r="BL64" s="17"/>
      <c r="BM64" s="142"/>
      <c r="BN64" s="142"/>
      <c r="BO64" s="142"/>
      <c r="BP64" s="243"/>
      <c r="BQ64" s="13" t="str">
        <f t="shared" si="1"/>
        <v>*</v>
      </c>
      <c r="BR64" s="20" t="str">
        <f t="shared" si="2"/>
        <v>*</v>
      </c>
      <c r="BS64" s="247" t="str">
        <f t="shared" si="3"/>
        <v/>
      </c>
      <c r="BT64" s="8" t="str">
        <f>IF(BN64="","",SUBSTITUTE(BM64," ","")&amp;SUBSTITUTE(BN64," ",""))</f>
        <v/>
      </c>
      <c r="BU64" s="8"/>
    </row>
    <row r="65" spans="1:73" hidden="1">
      <c r="A65" s="49" t="str">
        <f t="shared" si="0"/>
        <v/>
      </c>
      <c r="B65" s="153"/>
      <c r="C65" s="154" t="str">
        <f>IF(BS_CONTROLE[[#This Row],[DATA]]="","",WEEKNUM(BS_CONTROLE[[#This Row],[DATA]]))</f>
        <v/>
      </c>
      <c r="D65" s="155"/>
      <c r="E65" s="237">
        <v>56</v>
      </c>
      <c r="F65" s="140"/>
      <c r="G65" s="175" t="str">
        <f>IF(D65="","*",VLOOKUP(F65,BS_ATIVIDADE[#Data],3,FALSE))</f>
        <v>*</v>
      </c>
      <c r="H65" s="198"/>
      <c r="I65" s="156"/>
      <c r="J65" s="139"/>
      <c r="K65" s="139"/>
      <c r="L65" s="115"/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6"/>
      <c r="P65" s="116"/>
      <c r="Q65" s="115"/>
      <c r="R65" s="10" t="str">
        <f>IFERROR(_xlfn.XLOOKUP(F65, BS_ATIVIDADE[ATIVIDADE],BS_ATIVIDADE[UNIDADE] ), "*")</f>
        <v>*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5"/>
      <c r="W65" s="115"/>
      <c r="X65" s="114"/>
      <c r="Y65" s="141"/>
      <c r="Z65" s="114"/>
      <c r="AA65" s="115"/>
      <c r="AB65" s="113"/>
      <c r="AC65" s="113"/>
      <c r="AD65" s="117"/>
      <c r="AE65" s="115"/>
      <c r="AF65" s="115"/>
      <c r="AG65" s="139"/>
      <c r="AH65" s="16"/>
      <c r="AI65" s="138"/>
      <c r="AJ65" s="9" t="str">
        <f>IF(BS_CONTROLE[[#This Row],[Atividade]]=0, "-", BS_CONTROLE[[#This Row],[Atividade]])</f>
        <v>-</v>
      </c>
      <c r="AK65" s="33">
        <f>BS_CONTROLE[[#This Row],[Local - Partida]]</f>
        <v>0</v>
      </c>
      <c r="AL65" s="33">
        <f>BS_CONTROLE[[#This Row],[Local - Encerramento]]</f>
        <v>0</v>
      </c>
      <c r="AM65" s="115" t="str">
        <f>IF(BS_CONTROLE[[#This Row],[Entre - Estações]]=0, "-", BS_CONTROLE[[#This Row],[Entre - Estações]])</f>
        <v>-</v>
      </c>
      <c r="AN65" s="115" t="str">
        <f>IF(BS_CONTROLE[[#This Row],[SB]]=0, "-", BS_CONTROLE[[#This Row],[SB]])</f>
        <v>-</v>
      </c>
      <c r="AO65" s="115" t="str">
        <f>IF(BS_CONTROLE[[#This Row],[SUB]]=0, "-", BS_CONTROLE[[#This Row],[SUB]])</f>
        <v>-</v>
      </c>
      <c r="AP65" s="115">
        <f>BS_CONTROLE[[#This Row],[KM - Inicio]]</f>
        <v>0</v>
      </c>
      <c r="AQ65" s="115">
        <f>BS_CONTROLE[[#This Row],[KM - Inicio]]</f>
        <v>0</v>
      </c>
      <c r="AR65" s="118"/>
      <c r="AS65" s="118"/>
      <c r="AT65" s="118"/>
      <c r="AU65" s="164"/>
      <c r="AV65" s="164"/>
      <c r="AW65" s="15"/>
      <c r="AX65" s="15"/>
      <c r="AY65" s="12" t="str">
        <f t="shared" si="9"/>
        <v>*</v>
      </c>
      <c r="AZ65" s="190"/>
      <c r="BA65" s="119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5">
        <f>BS_CONTROLE[[#This Row],[Responsavel pelo boletim]]</f>
        <v>0</v>
      </c>
      <c r="BG65" s="240">
        <f>BS_CONTROLE[[#This Row],[Responsavel pelo boletim]]</f>
        <v>0</v>
      </c>
      <c r="BH65" s="18"/>
      <c r="BI65" s="18"/>
      <c r="BJ65" s="18"/>
      <c r="BK65" s="19"/>
      <c r="BL65" s="17"/>
      <c r="BM65" s="142"/>
      <c r="BN65" s="142"/>
      <c r="BO65" s="142"/>
      <c r="BP65" s="243"/>
      <c r="BQ65" s="13" t="str">
        <f t="shared" si="1"/>
        <v>*</v>
      </c>
      <c r="BR65" s="20" t="str">
        <f t="shared" si="2"/>
        <v>*</v>
      </c>
      <c r="BS65" s="247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/>
      </c>
      <c r="B66" s="153"/>
      <c r="C66" s="154" t="str">
        <f>IF(BS_CONTROLE[[#This Row],[DATA]]="","",WEEKNUM(BS_CONTROLE[[#This Row],[DATA]]))</f>
        <v/>
      </c>
      <c r="D66" s="155"/>
      <c r="E66" s="237">
        <v>57</v>
      </c>
      <c r="F66" s="140"/>
      <c r="G66" s="175" t="str">
        <f>IF(D66="","*",VLOOKUP(F66,BS_ATIVIDADE[#Data],3,FALSE))</f>
        <v>*</v>
      </c>
      <c r="H66" s="198"/>
      <c r="I66" s="156"/>
      <c r="J66" s="139"/>
      <c r="K66" s="139"/>
      <c r="L66" s="115"/>
      <c r="M66" s="13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6"/>
      <c r="P66" s="116"/>
      <c r="Q66" s="115"/>
      <c r="R66" s="10" t="str">
        <f>IFERROR(_xlfn.XLOOKUP(F66, BS_ATIVIDADE[ATIVIDADE],BS_ATIVIDADE[UNIDADE] ), "*")</f>
        <v>*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5"/>
      <c r="W66" s="115"/>
      <c r="X66" s="114"/>
      <c r="Y66" s="141"/>
      <c r="Z66" s="114"/>
      <c r="AA66" s="115"/>
      <c r="AB66" s="113"/>
      <c r="AC66" s="113"/>
      <c r="AD66" s="117"/>
      <c r="AE66" s="115"/>
      <c r="AF66" s="115"/>
      <c r="AG66" s="139"/>
      <c r="AH66" s="16"/>
      <c r="AI66" s="138"/>
      <c r="AJ66" s="9" t="str">
        <f>IF(BS_CONTROLE[[#This Row],[Atividade]]=0, "-", BS_CONTROLE[[#This Row],[Atividade]])</f>
        <v>-</v>
      </c>
      <c r="AK66" s="33">
        <f>BS_CONTROLE[[#This Row],[Local - Partida]]</f>
        <v>0</v>
      </c>
      <c r="AL66" s="33">
        <f>BS_CONTROLE[[#This Row],[Local - Encerramento]]</f>
        <v>0</v>
      </c>
      <c r="AM66" s="115" t="str">
        <f>IF(BS_CONTROLE[[#This Row],[Entre - Estações]]=0, "-", BS_CONTROLE[[#This Row],[Entre - Estações]])</f>
        <v>-</v>
      </c>
      <c r="AN66" s="115" t="str">
        <f>IF(BS_CONTROLE[[#This Row],[SB]]=0, "-", BS_CONTROLE[[#This Row],[SB]])</f>
        <v>-</v>
      </c>
      <c r="AO66" s="115" t="str">
        <f>IF(BS_CONTROLE[[#This Row],[SUB]]=0, "-", BS_CONTROLE[[#This Row],[SUB]])</f>
        <v>-</v>
      </c>
      <c r="AP66" s="115">
        <f>BS_CONTROLE[[#This Row],[KM - Inicio]]</f>
        <v>0</v>
      </c>
      <c r="AQ66" s="115">
        <f>BS_CONTROLE[[#This Row],[KM - Inicio]]</f>
        <v>0</v>
      </c>
      <c r="AR66" s="118"/>
      <c r="AS66" s="118"/>
      <c r="AT66" s="118"/>
      <c r="AU66" s="164"/>
      <c r="AV66" s="164"/>
      <c r="AW66" s="15"/>
      <c r="AX66" s="15"/>
      <c r="AY66" s="12" t="str">
        <f t="shared" si="9"/>
        <v>*</v>
      </c>
      <c r="AZ66" s="190"/>
      <c r="BA66" s="119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5">
        <f>BS_CONTROLE[[#This Row],[Responsavel pelo boletim]]</f>
        <v>0</v>
      </c>
      <c r="BG66" s="240">
        <f>BS_CONTROLE[[#This Row],[Responsavel pelo boletim]]</f>
        <v>0</v>
      </c>
      <c r="BH66" s="18"/>
      <c r="BI66" s="18"/>
      <c r="BJ66" s="18"/>
      <c r="BK66" s="19"/>
      <c r="BL66" s="17"/>
      <c r="BM66" s="142"/>
      <c r="BN66" s="142"/>
      <c r="BO66" s="142"/>
      <c r="BP66" s="243"/>
      <c r="BQ66" s="13" t="str">
        <f t="shared" si="1"/>
        <v>*</v>
      </c>
      <c r="BR66" s="20" t="str">
        <f t="shared" si="2"/>
        <v>*</v>
      </c>
      <c r="BS66" s="247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/>
      </c>
      <c r="B67" s="153"/>
      <c r="C67" s="154" t="str">
        <f>IF(BS_CONTROLE[[#This Row],[DATA]]="","",WEEKNUM(BS_CONTROLE[[#This Row],[DATA]]))</f>
        <v/>
      </c>
      <c r="D67" s="155"/>
      <c r="E67" s="237">
        <v>58</v>
      </c>
      <c r="F67" s="140"/>
      <c r="G67" s="175" t="str">
        <f>IF(D67="","*",VLOOKUP(F67,BS_ATIVIDADE[#Data],3,FALSE))</f>
        <v>*</v>
      </c>
      <c r="H67" s="198"/>
      <c r="I67" s="156"/>
      <c r="J67" s="139"/>
      <c r="K67" s="139"/>
      <c r="L67" s="115"/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6"/>
      <c r="P67" s="116"/>
      <c r="Q67" s="115"/>
      <c r="R67" s="10" t="str">
        <f>IFERROR(_xlfn.XLOOKUP(F67, BS_ATIVIDADE[ATIVIDADE],BS_ATIVIDADE[UNIDADE] ), "*")</f>
        <v>*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5"/>
      <c r="W67" s="115"/>
      <c r="X67" s="114"/>
      <c r="Y67" s="141"/>
      <c r="Z67" s="114"/>
      <c r="AA67" s="115"/>
      <c r="AB67" s="113"/>
      <c r="AC67" s="113"/>
      <c r="AD67" s="117"/>
      <c r="AE67" s="115"/>
      <c r="AF67" s="115"/>
      <c r="AG67" s="139"/>
      <c r="AH67" s="16"/>
      <c r="AI67" s="138"/>
      <c r="AJ67" s="9" t="str">
        <f>IF(BS_CONTROLE[[#This Row],[Atividade]]=0, "-", BS_CONTROLE[[#This Row],[Atividade]])</f>
        <v>-</v>
      </c>
      <c r="AK67" s="33">
        <f>BS_CONTROLE[[#This Row],[Local - Partida]]</f>
        <v>0</v>
      </c>
      <c r="AL67" s="33">
        <f>BS_CONTROLE[[#This Row],[Local - Encerramento]]</f>
        <v>0</v>
      </c>
      <c r="AM67" s="115" t="str">
        <f>IF(BS_CONTROLE[[#This Row],[Entre - Estações]]=0, "-", BS_CONTROLE[[#This Row],[Entre - Estações]])</f>
        <v>-</v>
      </c>
      <c r="AN67" s="115" t="str">
        <f>IF(BS_CONTROLE[[#This Row],[SB]]=0, "-", BS_CONTROLE[[#This Row],[SB]])</f>
        <v>-</v>
      </c>
      <c r="AO67" s="115" t="str">
        <f>IF(BS_CONTROLE[[#This Row],[SUB]]=0, "-", BS_CONTROLE[[#This Row],[SUB]])</f>
        <v>-</v>
      </c>
      <c r="AP67" s="115">
        <f>BS_CONTROLE[[#This Row],[KM - Inicio]]</f>
        <v>0</v>
      </c>
      <c r="AQ67" s="115">
        <f>BS_CONTROLE[[#This Row],[KM - Inicio]]</f>
        <v>0</v>
      </c>
      <c r="AR67" s="118"/>
      <c r="AS67" s="118"/>
      <c r="AT67" s="118"/>
      <c r="AU67" s="164"/>
      <c r="AV67" s="164"/>
      <c r="AW67" s="15"/>
      <c r="AX67" s="15"/>
      <c r="AY67" s="12" t="str">
        <f t="shared" si="9"/>
        <v>*</v>
      </c>
      <c r="AZ67" s="190"/>
      <c r="BA67" s="119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5">
        <f>BS_CONTROLE[[#This Row],[Responsavel pelo boletim]]</f>
        <v>0</v>
      </c>
      <c r="BG67" s="240">
        <f>BS_CONTROLE[[#This Row],[Responsavel pelo boletim]]</f>
        <v>0</v>
      </c>
      <c r="BH67" s="18"/>
      <c r="BI67" s="18"/>
      <c r="BJ67" s="18"/>
      <c r="BK67" s="19"/>
      <c r="BL67" s="17"/>
      <c r="BM67" s="142"/>
      <c r="BN67" s="142"/>
      <c r="BO67" s="142"/>
      <c r="BP67" s="243"/>
      <c r="BQ67" s="13" t="str">
        <f t="shared" si="1"/>
        <v>*</v>
      </c>
      <c r="BR67" s="20" t="str">
        <f t="shared" si="2"/>
        <v>*</v>
      </c>
      <c r="BS67" s="247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/>
      </c>
      <c r="B68" s="153"/>
      <c r="C68" s="154" t="str">
        <f>IF(BS_CONTROLE[[#This Row],[DATA]]="","",WEEKNUM(BS_CONTROLE[[#This Row],[DATA]]))</f>
        <v/>
      </c>
      <c r="D68" s="159"/>
      <c r="E68" s="237">
        <v>59</v>
      </c>
      <c r="F68" s="225"/>
      <c r="G68" s="175" t="str">
        <f>IF(D68="","*",VLOOKUP(F68,BS_ATIVIDADE[#Data],3,FALSE))</f>
        <v>*</v>
      </c>
      <c r="H68" s="198"/>
      <c r="I68" s="156"/>
      <c r="J68" s="139"/>
      <c r="K68" s="139"/>
      <c r="L68" s="115"/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6"/>
      <c r="P68" s="116"/>
      <c r="Q68" s="115"/>
      <c r="R68" s="10" t="str">
        <f>IFERROR(_xlfn.XLOOKUP(F68, BS_ATIVIDADE[ATIVIDADE],BS_ATIVIDADE[UNIDADE] ), "*")</f>
        <v>*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5"/>
      <c r="W68" s="115"/>
      <c r="X68" s="114"/>
      <c r="Y68" s="141"/>
      <c r="Z68" s="114"/>
      <c r="AA68" s="162"/>
      <c r="AB68" s="163"/>
      <c r="AC68" s="163"/>
      <c r="AD68" s="188"/>
      <c r="AE68" s="162"/>
      <c r="AF68" s="162"/>
      <c r="AG68" s="139"/>
      <c r="AH68" s="16"/>
      <c r="AI68" s="138"/>
      <c r="AJ68" s="9" t="str">
        <f>IF(BS_CONTROLE[[#This Row],[Atividade]]=0, "-", BS_CONTROLE[[#This Row],[Atividade]])</f>
        <v>-</v>
      </c>
      <c r="AK68" s="33">
        <f>BS_CONTROLE[[#This Row],[Local - Partida]]</f>
        <v>0</v>
      </c>
      <c r="AL68" s="33">
        <f>BS_CONTROLE[[#This Row],[Local - Encerramento]]</f>
        <v>0</v>
      </c>
      <c r="AM68" s="115" t="str">
        <f>IF(BS_CONTROLE[[#This Row],[Entre - Estações]]=0, "-", BS_CONTROLE[[#This Row],[Entre - Estações]])</f>
        <v>-</v>
      </c>
      <c r="AN68" s="115" t="str">
        <f>IF(BS_CONTROLE[[#This Row],[SB]]=0, "-", BS_CONTROLE[[#This Row],[SB]])</f>
        <v>-</v>
      </c>
      <c r="AO68" s="115" t="str">
        <f>IF(BS_CONTROLE[[#This Row],[SUB]]=0, "-", BS_CONTROLE[[#This Row],[SUB]])</f>
        <v>-</v>
      </c>
      <c r="AP68" s="115">
        <f>BS_CONTROLE[[#This Row],[KM - Inicio]]</f>
        <v>0</v>
      </c>
      <c r="AQ68" s="115">
        <f>BS_CONTROLE[[#This Row],[KM - Inicio]]</f>
        <v>0</v>
      </c>
      <c r="AR68" s="118"/>
      <c r="AS68" s="118"/>
      <c r="AT68" s="118"/>
      <c r="AU68" s="164"/>
      <c r="AV68" s="164"/>
      <c r="AW68" s="15"/>
      <c r="AX68" s="15"/>
      <c r="AY68" s="12" t="str">
        <f t="shared" si="9"/>
        <v>*</v>
      </c>
      <c r="AZ68" s="190"/>
      <c r="BA68" s="119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5">
        <f>BS_CONTROLE[[#This Row],[Responsavel pelo boletim]]</f>
        <v>0</v>
      </c>
      <c r="BG68" s="240">
        <f>BS_CONTROLE[[#This Row],[Responsavel pelo boletim]]</f>
        <v>0</v>
      </c>
      <c r="BH68" s="18"/>
      <c r="BI68" s="18"/>
      <c r="BJ68" s="18"/>
      <c r="BK68" s="19"/>
      <c r="BL68" s="17"/>
      <c r="BM68" s="142"/>
      <c r="BN68" s="142"/>
      <c r="BO68" s="142"/>
      <c r="BP68" s="243"/>
      <c r="BQ68" s="13" t="str">
        <f t="shared" si="1"/>
        <v>*</v>
      </c>
      <c r="BR68" s="20" t="str">
        <f t="shared" si="2"/>
        <v>*</v>
      </c>
      <c r="BS68" s="247" t="str">
        <f t="shared" si="3"/>
        <v/>
      </c>
      <c r="BT68" s="8" t="str">
        <f>IF(BN68="","",SUBSTITUTE(BM68," ","")&amp;SUBSTITUTE(BN68," ",""))</f>
        <v/>
      </c>
      <c r="BU68" s="8"/>
    </row>
    <row r="69" spans="1:73" hidden="1">
      <c r="A69" s="49" t="str">
        <f t="shared" si="0"/>
        <v/>
      </c>
      <c r="B69" s="153"/>
      <c r="C69" s="154" t="str">
        <f>IF(BS_CONTROLE[[#This Row],[DATA]]="","",WEEKNUM(BS_CONTROLE[[#This Row],[DATA]]))</f>
        <v/>
      </c>
      <c r="D69" s="155"/>
      <c r="E69" s="237">
        <v>60</v>
      </c>
      <c r="F69" s="140"/>
      <c r="G69" s="175" t="str">
        <f>IF(D69="","*",VLOOKUP(F69,BS_ATIVIDADE[#Data],3,FALSE))</f>
        <v>*</v>
      </c>
      <c r="H69" s="198"/>
      <c r="I69" s="156"/>
      <c r="J69" s="139"/>
      <c r="K69" s="139"/>
      <c r="L69" s="115"/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6"/>
      <c r="P69" s="116"/>
      <c r="Q69" s="115"/>
      <c r="R69" s="10" t="str">
        <f>IFERROR(_xlfn.XLOOKUP(F69, BS_ATIVIDADE[ATIVIDADE],BS_ATIVIDADE[UNIDADE] ), "*")</f>
        <v>*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5"/>
      <c r="W69" s="115"/>
      <c r="X69" s="114"/>
      <c r="Y69" s="141"/>
      <c r="Z69" s="114"/>
      <c r="AA69" s="115"/>
      <c r="AB69" s="113"/>
      <c r="AC69" s="113"/>
      <c r="AD69" s="117"/>
      <c r="AE69" s="115"/>
      <c r="AF69" s="115"/>
      <c r="AG69" s="139"/>
      <c r="AH69" s="16"/>
      <c r="AI69" s="138"/>
      <c r="AJ69" s="9" t="str">
        <f>IF(BS_CONTROLE[[#This Row],[Atividade]]=0, "-", BS_CONTROLE[[#This Row],[Atividade]])</f>
        <v>-</v>
      </c>
      <c r="AK69" s="33">
        <f>BS_CONTROLE[[#This Row],[Local - Partida]]</f>
        <v>0</v>
      </c>
      <c r="AL69" s="33">
        <f>BS_CONTROLE[[#This Row],[Local - Encerramento]]</f>
        <v>0</v>
      </c>
      <c r="AM69" s="115" t="str">
        <f>IF(BS_CONTROLE[[#This Row],[Entre - Estações]]=0, "-", BS_CONTROLE[[#This Row],[Entre - Estações]])</f>
        <v>-</v>
      </c>
      <c r="AN69" s="115" t="str">
        <f>IF(BS_CONTROLE[[#This Row],[SB]]=0, "-", BS_CONTROLE[[#This Row],[SB]])</f>
        <v>-</v>
      </c>
      <c r="AO69" s="115" t="str">
        <f>IF(BS_CONTROLE[[#This Row],[SUB]]=0, "-", BS_CONTROLE[[#This Row],[SUB]])</f>
        <v>-</v>
      </c>
      <c r="AP69" s="115">
        <f>BS_CONTROLE[[#This Row],[KM - Inicio]]</f>
        <v>0</v>
      </c>
      <c r="AQ69" s="115">
        <f>BS_CONTROLE[[#This Row],[KM - Inicio]]</f>
        <v>0</v>
      </c>
      <c r="AR69" s="118"/>
      <c r="AS69" s="118"/>
      <c r="AT69" s="118"/>
      <c r="AU69" s="164"/>
      <c r="AV69" s="164"/>
      <c r="AW69" s="15"/>
      <c r="AX69" s="15"/>
      <c r="AY69" s="12" t="str">
        <f t="shared" si="9"/>
        <v>*</v>
      </c>
      <c r="AZ69" s="190"/>
      <c r="BA69" s="119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5">
        <f>BS_CONTROLE[[#This Row],[Responsavel pelo boletim]]</f>
        <v>0</v>
      </c>
      <c r="BG69" s="240">
        <f>BS_CONTROLE[[#This Row],[Responsavel pelo boletim]]</f>
        <v>0</v>
      </c>
      <c r="BH69" s="18"/>
      <c r="BI69" s="18"/>
      <c r="BJ69" s="18"/>
      <c r="BK69" s="19"/>
      <c r="BL69" s="17"/>
      <c r="BM69" s="142"/>
      <c r="BN69" s="142"/>
      <c r="BO69" s="142"/>
      <c r="BP69" s="243"/>
      <c r="BQ69" s="13" t="str">
        <f t="shared" si="1"/>
        <v>*</v>
      </c>
      <c r="BR69" s="20" t="str">
        <f t="shared" si="2"/>
        <v>*</v>
      </c>
      <c r="BS69" s="247" t="str">
        <f t="shared" si="3"/>
        <v/>
      </c>
      <c r="BT69" s="8" t="str">
        <f>IF(BN69="","",SUBSTITUTE(BM69," ","")&amp;SUBSTITUTE(BN69," ",""))</f>
        <v/>
      </c>
      <c r="BU69" s="8"/>
    </row>
    <row r="70" spans="1:73" hidden="1">
      <c r="A70" s="49" t="str">
        <f t="shared" si="0"/>
        <v/>
      </c>
      <c r="B70" s="153"/>
      <c r="C70" s="154" t="str">
        <f>IF(BS_CONTROLE[[#This Row],[DATA]]="","",WEEKNUM(BS_CONTROLE[[#This Row],[DATA]]))</f>
        <v/>
      </c>
      <c r="D70" s="155"/>
      <c r="E70" s="237">
        <v>61</v>
      </c>
      <c r="F70" s="140"/>
      <c r="G70" s="175" t="str">
        <f>IF(D70="","*",VLOOKUP(F70,BS_ATIVIDADE[#Data],3,FALSE))</f>
        <v>*</v>
      </c>
      <c r="H70" s="198"/>
      <c r="I70" s="156"/>
      <c r="J70" s="139"/>
      <c r="K70" s="139"/>
      <c r="L70" s="115"/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6"/>
      <c r="P70" s="116"/>
      <c r="Q70" s="115"/>
      <c r="R70" s="10" t="str">
        <f>IFERROR(_xlfn.XLOOKUP(F70, BS_ATIVIDADE[ATIVIDADE],BS_ATIVIDADE[UNIDADE] ), "*")</f>
        <v>*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5"/>
      <c r="W70" s="115"/>
      <c r="X70" s="114"/>
      <c r="Y70" s="141"/>
      <c r="Z70" s="114"/>
      <c r="AA70" s="115"/>
      <c r="AB70" s="113"/>
      <c r="AC70" s="113"/>
      <c r="AD70" s="117"/>
      <c r="AE70" s="115"/>
      <c r="AF70" s="115"/>
      <c r="AG70" s="139"/>
      <c r="AH70" s="16"/>
      <c r="AI70" s="138"/>
      <c r="AJ70" s="9" t="str">
        <f>IF(BS_CONTROLE[[#This Row],[Atividade]]=0, "-", BS_CONTROLE[[#This Row],[Atividade]])</f>
        <v>-</v>
      </c>
      <c r="AK70" s="33">
        <f>BS_CONTROLE[[#This Row],[Local - Partida]]</f>
        <v>0</v>
      </c>
      <c r="AL70" s="33">
        <f>BS_CONTROLE[[#This Row],[Local - Encerramento]]</f>
        <v>0</v>
      </c>
      <c r="AM70" s="115" t="str">
        <f>IF(BS_CONTROLE[[#This Row],[Entre - Estações]]=0, "-", BS_CONTROLE[[#This Row],[Entre - Estações]])</f>
        <v>-</v>
      </c>
      <c r="AN70" s="115" t="str">
        <f>IF(BS_CONTROLE[[#This Row],[SB]]=0, "-", BS_CONTROLE[[#This Row],[SB]])</f>
        <v>-</v>
      </c>
      <c r="AO70" s="115" t="str">
        <f>IF(BS_CONTROLE[[#This Row],[SUB]]=0, "-", BS_CONTROLE[[#This Row],[SUB]])</f>
        <v>-</v>
      </c>
      <c r="AP70" s="115">
        <f>BS_CONTROLE[[#This Row],[KM - Inicio]]</f>
        <v>0</v>
      </c>
      <c r="AQ70" s="115">
        <f>BS_CONTROLE[[#This Row],[KM - Inicio]]</f>
        <v>0</v>
      </c>
      <c r="AR70" s="118"/>
      <c r="AS70" s="118"/>
      <c r="AT70" s="118"/>
      <c r="AU70" s="164"/>
      <c r="AV70" s="164"/>
      <c r="AW70" s="15"/>
      <c r="AX70" s="15"/>
      <c r="AY70" s="12" t="str">
        <f t="shared" si="9"/>
        <v>*</v>
      </c>
      <c r="AZ70" s="190"/>
      <c r="BA70" s="119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5">
        <f>BS_CONTROLE[[#This Row],[Responsavel pelo boletim]]</f>
        <v>0</v>
      </c>
      <c r="BG70" s="240">
        <f>BS_CONTROLE[[#This Row],[Responsavel pelo boletim]]</f>
        <v>0</v>
      </c>
      <c r="BH70" s="18"/>
      <c r="BI70" s="18"/>
      <c r="BJ70" s="18"/>
      <c r="BK70" s="19"/>
      <c r="BL70" s="17"/>
      <c r="BM70" s="142"/>
      <c r="BN70" s="142"/>
      <c r="BO70" s="142"/>
      <c r="BP70" s="243"/>
      <c r="BQ70" s="13" t="str">
        <f t="shared" si="1"/>
        <v>*</v>
      </c>
      <c r="BR70" s="20" t="str">
        <f t="shared" si="2"/>
        <v>*</v>
      </c>
      <c r="BS70" s="247" t="str">
        <f t="shared" si="3"/>
        <v/>
      </c>
      <c r="BT70" s="8" t="str">
        <f>IF(BN70="","",SUBSTITUTE(BM70," ","")&amp;SUBSTITUTE(BN70," ",""))</f>
        <v/>
      </c>
      <c r="BU70" s="8"/>
    </row>
    <row r="71" spans="1:73" hidden="1">
      <c r="A71" s="49" t="str">
        <f t="shared" si="0"/>
        <v/>
      </c>
      <c r="B71" s="153"/>
      <c r="C71" s="154" t="str">
        <f>IF(BS_CONTROLE[[#This Row],[DATA]]="","",WEEKNUM(BS_CONTROLE[[#This Row],[DATA]]))</f>
        <v/>
      </c>
      <c r="D71" s="155"/>
      <c r="E71" s="237">
        <v>62</v>
      </c>
      <c r="F71" s="140"/>
      <c r="G71" s="175" t="str">
        <f>IF(D71="","*",VLOOKUP(F71,BS_ATIVIDADE[#Data],3,FALSE))</f>
        <v>*</v>
      </c>
      <c r="H71" s="198"/>
      <c r="I71" s="156"/>
      <c r="J71" s="139"/>
      <c r="K71" s="139"/>
      <c r="L71" s="115"/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6"/>
      <c r="P71" s="116"/>
      <c r="Q71" s="115"/>
      <c r="R71" s="10" t="str">
        <f>IFERROR(_xlfn.XLOOKUP(F71, BS_ATIVIDADE[ATIVIDADE],BS_ATIVIDADE[UNIDADE] ), "*")</f>
        <v>*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5"/>
      <c r="W71" s="115"/>
      <c r="X71" s="114"/>
      <c r="Y71" s="141"/>
      <c r="Z71" s="114"/>
      <c r="AA71" s="115"/>
      <c r="AB71" s="113"/>
      <c r="AC71" s="113"/>
      <c r="AD71" s="117"/>
      <c r="AE71" s="115"/>
      <c r="AF71" s="115"/>
      <c r="AG71" s="139"/>
      <c r="AH71" s="16"/>
      <c r="AI71" s="138"/>
      <c r="AJ71" s="9" t="str">
        <f>IF(BS_CONTROLE[[#This Row],[Atividade]]=0, "-", BS_CONTROLE[[#This Row],[Atividade]])</f>
        <v>-</v>
      </c>
      <c r="AK71" s="33">
        <f>BS_CONTROLE[[#This Row],[Local - Partida]]</f>
        <v>0</v>
      </c>
      <c r="AL71" s="33">
        <f>BS_CONTROLE[[#This Row],[Local - Encerramento]]</f>
        <v>0</v>
      </c>
      <c r="AM71" s="115" t="str">
        <f>IF(BS_CONTROLE[[#This Row],[Entre - Estações]]=0, "-", BS_CONTROLE[[#This Row],[Entre - Estações]])</f>
        <v>-</v>
      </c>
      <c r="AN71" s="115" t="str">
        <f>IF(BS_CONTROLE[[#This Row],[SB]]=0, "-", BS_CONTROLE[[#This Row],[SB]])</f>
        <v>-</v>
      </c>
      <c r="AO71" s="115" t="str">
        <f>IF(BS_CONTROLE[[#This Row],[SUB]]=0, "-", BS_CONTROLE[[#This Row],[SUB]])</f>
        <v>-</v>
      </c>
      <c r="AP71" s="115">
        <f>BS_CONTROLE[[#This Row],[KM - Inicio]]</f>
        <v>0</v>
      </c>
      <c r="AQ71" s="115">
        <f>BS_CONTROLE[[#This Row],[KM - Inicio]]</f>
        <v>0</v>
      </c>
      <c r="AR71" s="118"/>
      <c r="AS71" s="118"/>
      <c r="AT71" s="118"/>
      <c r="AU71" s="164"/>
      <c r="AV71" s="164"/>
      <c r="AW71" s="15"/>
      <c r="AX71" s="15"/>
      <c r="AY71" s="12" t="str">
        <f t="shared" si="9"/>
        <v>*</v>
      </c>
      <c r="AZ71" s="190"/>
      <c r="BA71" s="119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5">
        <f>BS_CONTROLE[[#This Row],[Responsavel pelo boletim]]</f>
        <v>0</v>
      </c>
      <c r="BG71" s="240">
        <f>BS_CONTROLE[[#This Row],[Responsavel pelo boletim]]</f>
        <v>0</v>
      </c>
      <c r="BH71" s="18"/>
      <c r="BI71" s="18"/>
      <c r="BJ71" s="18"/>
      <c r="BK71" s="19"/>
      <c r="BL71" s="17"/>
      <c r="BM71" s="142"/>
      <c r="BN71" s="142"/>
      <c r="BO71" s="142"/>
      <c r="BP71" s="243"/>
      <c r="BQ71" s="13" t="str">
        <f t="shared" si="1"/>
        <v>*</v>
      </c>
      <c r="BR71" s="20" t="str">
        <f t="shared" si="2"/>
        <v>*</v>
      </c>
      <c r="BS71" s="247" t="str">
        <f t="shared" si="3"/>
        <v/>
      </c>
      <c r="BT71" s="8" t="str">
        <f>IF(BN71="","",SUBSTITUTE(BM71," ","")&amp;SUBSTITUTE(BN71," ",""))</f>
        <v/>
      </c>
      <c r="BU71" s="8"/>
    </row>
    <row r="72" spans="1:73" hidden="1">
      <c r="A72" s="49" t="str">
        <f t="shared" si="0"/>
        <v/>
      </c>
      <c r="B72" s="153"/>
      <c r="C72" s="154" t="str">
        <f>IF(BS_CONTROLE[[#This Row],[DATA]]="","",WEEKNUM(BS_CONTROLE[[#This Row],[DATA]]))</f>
        <v/>
      </c>
      <c r="D72" s="155"/>
      <c r="E72" s="237">
        <v>63</v>
      </c>
      <c r="F72" s="140"/>
      <c r="G72" s="175" t="str">
        <f>IF(D72="","*",VLOOKUP(F72,BS_ATIVIDADE[#Data],3,FALSE))</f>
        <v>*</v>
      </c>
      <c r="H72" s="198"/>
      <c r="I72" s="156"/>
      <c r="J72" s="139"/>
      <c r="K72" s="139"/>
      <c r="L72" s="115"/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6"/>
      <c r="P72" s="116"/>
      <c r="Q72" s="115"/>
      <c r="R72" s="10" t="str">
        <f>IFERROR(_xlfn.XLOOKUP(F72, BS_ATIVIDADE[ATIVIDADE],BS_ATIVIDADE[UNIDADE] ), "*")</f>
        <v>*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5"/>
      <c r="W72" s="115"/>
      <c r="X72" s="114"/>
      <c r="Y72" s="141"/>
      <c r="Z72" s="114"/>
      <c r="AA72" s="115"/>
      <c r="AB72" s="113"/>
      <c r="AC72" s="113"/>
      <c r="AD72" s="117"/>
      <c r="AE72" s="115"/>
      <c r="AF72" s="115"/>
      <c r="AG72" s="139"/>
      <c r="AH72" s="16"/>
      <c r="AI72" s="138"/>
      <c r="AJ72" s="9" t="str">
        <f>IF(BS_CONTROLE[[#This Row],[Atividade]]=0, "-", BS_CONTROLE[[#This Row],[Atividade]])</f>
        <v>-</v>
      </c>
      <c r="AK72" s="33">
        <f>BS_CONTROLE[[#This Row],[Local - Partida]]</f>
        <v>0</v>
      </c>
      <c r="AL72" s="33">
        <f>BS_CONTROLE[[#This Row],[Local - Encerramento]]</f>
        <v>0</v>
      </c>
      <c r="AM72" s="115" t="str">
        <f>IF(BS_CONTROLE[[#This Row],[Entre - Estações]]=0, "-", BS_CONTROLE[[#This Row],[Entre - Estações]])</f>
        <v>-</v>
      </c>
      <c r="AN72" s="115" t="str">
        <f>IF(BS_CONTROLE[[#This Row],[SB]]=0, "-", BS_CONTROLE[[#This Row],[SB]])</f>
        <v>-</v>
      </c>
      <c r="AO72" s="115" t="str">
        <f>IF(BS_CONTROLE[[#This Row],[SUB]]=0, "-", BS_CONTROLE[[#This Row],[SUB]])</f>
        <v>-</v>
      </c>
      <c r="AP72" s="115">
        <f>BS_CONTROLE[[#This Row],[KM - Inicio]]</f>
        <v>0</v>
      </c>
      <c r="AQ72" s="115">
        <f>BS_CONTROLE[[#This Row],[KM - Inicio]]</f>
        <v>0</v>
      </c>
      <c r="AR72" s="118"/>
      <c r="AS72" s="118"/>
      <c r="AT72" s="118"/>
      <c r="AU72" s="164"/>
      <c r="AV72" s="164"/>
      <c r="AW72" s="15"/>
      <c r="AX72" s="15"/>
      <c r="AY72" s="12" t="str">
        <f t="shared" si="9"/>
        <v>*</v>
      </c>
      <c r="AZ72" s="190"/>
      <c r="BA72" s="119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5">
        <f>BS_CONTROLE[[#This Row],[Responsavel pelo boletim]]</f>
        <v>0</v>
      </c>
      <c r="BG72" s="240">
        <f>BS_CONTROLE[[#This Row],[Responsavel pelo boletim]]</f>
        <v>0</v>
      </c>
      <c r="BH72" s="18"/>
      <c r="BI72" s="18"/>
      <c r="BJ72" s="18"/>
      <c r="BK72" s="19"/>
      <c r="BL72" s="17"/>
      <c r="BM72" s="142"/>
      <c r="BN72" s="142"/>
      <c r="BO72" s="142"/>
      <c r="BP72" s="243"/>
      <c r="BQ72" s="13" t="str">
        <f t="shared" si="1"/>
        <v>*</v>
      </c>
      <c r="BR72" s="20" t="str">
        <f t="shared" si="2"/>
        <v>*</v>
      </c>
      <c r="BS72" s="247" t="str">
        <f t="shared" si="3"/>
        <v/>
      </c>
      <c r="BT72" s="8" t="str">
        <f>IF(BN72="","",SUBSTITUTE(BM72," ","")&amp;SUBSTITUTE(BN72," ",""))</f>
        <v/>
      </c>
      <c r="BU72" s="8"/>
    </row>
    <row r="73" spans="1:73" hidden="1">
      <c r="A73" s="49" t="str">
        <f t="shared" si="0"/>
        <v/>
      </c>
      <c r="B73" s="153"/>
      <c r="C73" s="154" t="str">
        <f>IF(BS_CONTROLE[[#This Row],[DATA]]="","",WEEKNUM(BS_CONTROLE[[#This Row],[DATA]]))</f>
        <v/>
      </c>
      <c r="D73" s="155"/>
      <c r="E73" s="237">
        <v>64</v>
      </c>
      <c r="F73" s="140"/>
      <c r="G73" s="175" t="str">
        <f>IF(D73="","*",VLOOKUP(F73,BS_ATIVIDADE[#Data],3,FALSE))</f>
        <v>*</v>
      </c>
      <c r="H73" s="198"/>
      <c r="I73" s="156"/>
      <c r="J73" s="139"/>
      <c r="K73" s="139"/>
      <c r="L73" s="115"/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6"/>
      <c r="P73" s="116"/>
      <c r="Q73" s="115"/>
      <c r="R73" s="10" t="str">
        <f>IFERROR(_xlfn.XLOOKUP(F73, BS_ATIVIDADE[ATIVIDADE],BS_ATIVIDADE[UNIDADE] ), "*")</f>
        <v>*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5"/>
      <c r="W73" s="115"/>
      <c r="X73" s="114"/>
      <c r="Y73" s="141"/>
      <c r="Z73" s="114"/>
      <c r="AA73" s="115"/>
      <c r="AB73" s="113"/>
      <c r="AC73" s="113"/>
      <c r="AD73" s="117"/>
      <c r="AE73" s="115"/>
      <c r="AF73" s="115"/>
      <c r="AG73" s="139"/>
      <c r="AH73" s="16"/>
      <c r="AI73" s="138"/>
      <c r="AJ73" s="9" t="str">
        <f>IF(BS_CONTROLE[[#This Row],[Atividade]]=0, "-", BS_CONTROLE[[#This Row],[Atividade]])</f>
        <v>-</v>
      </c>
      <c r="AK73" s="33">
        <f>BS_CONTROLE[[#This Row],[Local - Partida]]</f>
        <v>0</v>
      </c>
      <c r="AL73" s="33">
        <f>BS_CONTROLE[[#This Row],[Local - Encerramento]]</f>
        <v>0</v>
      </c>
      <c r="AM73" s="115" t="str">
        <f>IF(BS_CONTROLE[[#This Row],[Entre - Estações]]=0, "-", BS_CONTROLE[[#This Row],[Entre - Estações]])</f>
        <v>-</v>
      </c>
      <c r="AN73" s="115" t="str">
        <f>IF(BS_CONTROLE[[#This Row],[SB]]=0, "-", BS_CONTROLE[[#This Row],[SB]])</f>
        <v>-</v>
      </c>
      <c r="AO73" s="115" t="str">
        <f>IF(BS_CONTROLE[[#This Row],[SUB]]=0, "-", BS_CONTROLE[[#This Row],[SUB]])</f>
        <v>-</v>
      </c>
      <c r="AP73" s="115">
        <f>BS_CONTROLE[[#This Row],[KM - Inicio]]</f>
        <v>0</v>
      </c>
      <c r="AQ73" s="115">
        <f>BS_CONTROLE[[#This Row],[KM - Inicio]]</f>
        <v>0</v>
      </c>
      <c r="AR73" s="118"/>
      <c r="AS73" s="118"/>
      <c r="AT73" s="118"/>
      <c r="AU73" s="164"/>
      <c r="AV73" s="164"/>
      <c r="AW73" s="15"/>
      <c r="AX73" s="15"/>
      <c r="AY73" s="12" t="str">
        <f t="shared" si="9"/>
        <v>*</v>
      </c>
      <c r="AZ73" s="190"/>
      <c r="BA73" s="119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5">
        <f>BS_CONTROLE[[#This Row],[Responsavel pelo boletim]]</f>
        <v>0</v>
      </c>
      <c r="BG73" s="240">
        <f>BS_CONTROLE[[#This Row],[Responsavel pelo boletim]]</f>
        <v>0</v>
      </c>
      <c r="BH73" s="18"/>
      <c r="BI73" s="18"/>
      <c r="BJ73" s="18"/>
      <c r="BK73" s="19"/>
      <c r="BL73" s="17"/>
      <c r="BM73" s="142"/>
      <c r="BN73" s="142"/>
      <c r="BO73" s="142"/>
      <c r="BP73" s="243"/>
      <c r="BQ73" s="13" t="str">
        <f t="shared" si="1"/>
        <v>*</v>
      </c>
      <c r="BR73" s="20" t="str">
        <f t="shared" si="2"/>
        <v>*</v>
      </c>
      <c r="BS73" s="247" t="str">
        <f t="shared" si="3"/>
        <v/>
      </c>
      <c r="BT73" s="8" t="str">
        <f>IF(BN73="","",SUBSTITUTE(BM73," ","")&amp;SUBSTITUTE(BN73," ",""))</f>
        <v/>
      </c>
      <c r="BU73" s="8"/>
    </row>
    <row r="74" spans="1:73" hidden="1">
      <c r="A74" s="49" t="str">
        <f t="shared" ref="A74:A137" si="11">D74&amp;B74</f>
        <v/>
      </c>
      <c r="B74" s="153"/>
      <c r="C74" s="154" t="str">
        <f>IF(BS_CONTROLE[[#This Row],[DATA]]="","",WEEKNUM(BS_CONTROLE[[#This Row],[DATA]]))</f>
        <v/>
      </c>
      <c r="D74" s="155"/>
      <c r="E74" s="238">
        <v>65</v>
      </c>
      <c r="F74" s="140"/>
      <c r="G74" s="175" t="str">
        <f>IF(D74="","*",VLOOKUP(F74,BS_ATIVIDADE[#Data],3,FALSE))</f>
        <v>*</v>
      </c>
      <c r="H74" s="198"/>
      <c r="I74" s="156"/>
      <c r="J74" s="139"/>
      <c r="K74" s="139"/>
      <c r="L74" s="115"/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6"/>
      <c r="P74" s="116"/>
      <c r="Q74" s="115"/>
      <c r="R74" s="10" t="str">
        <f>IFERROR(_xlfn.XLOOKUP(F74, BS_ATIVIDADE[ATIVIDADE],BS_ATIVIDADE[UNIDADE] ), "*")</f>
        <v>*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5"/>
      <c r="W74" s="115"/>
      <c r="X74" s="114"/>
      <c r="Y74" s="141"/>
      <c r="Z74" s="114"/>
      <c r="AA74" s="115"/>
      <c r="AB74" s="113"/>
      <c r="AC74" s="113"/>
      <c r="AD74" s="117"/>
      <c r="AE74" s="115"/>
      <c r="AF74" s="115"/>
      <c r="AG74" s="139"/>
      <c r="AH74" s="16"/>
      <c r="AI74" s="138"/>
      <c r="AJ74" s="9" t="str">
        <f>IF(BS_CONTROLE[[#This Row],[Atividade]]=0, "-", BS_CONTROLE[[#This Row],[Atividade]])</f>
        <v>-</v>
      </c>
      <c r="AK74" s="33">
        <f>BS_CONTROLE[[#This Row],[Local - Partida]]</f>
        <v>0</v>
      </c>
      <c r="AL74" s="33">
        <f>BS_CONTROLE[[#This Row],[Local - Encerramento]]</f>
        <v>0</v>
      </c>
      <c r="AM74" s="115" t="str">
        <f>IF(BS_CONTROLE[[#This Row],[Entre - Estações]]=0, "-", BS_CONTROLE[[#This Row],[Entre - Estações]])</f>
        <v>-</v>
      </c>
      <c r="AN74" s="115" t="str">
        <f>IF(BS_CONTROLE[[#This Row],[SB]]=0, "-", BS_CONTROLE[[#This Row],[SB]])</f>
        <v>-</v>
      </c>
      <c r="AO74" s="115" t="str">
        <f>IF(BS_CONTROLE[[#This Row],[SUB]]=0, "-", BS_CONTROLE[[#This Row],[SUB]])</f>
        <v>-</v>
      </c>
      <c r="AP74" s="115">
        <f>BS_CONTROLE[[#This Row],[KM - Inicio]]</f>
        <v>0</v>
      </c>
      <c r="AQ74" s="115">
        <f>BS_CONTROLE[[#This Row],[KM - Inicio]]</f>
        <v>0</v>
      </c>
      <c r="AR74" s="118"/>
      <c r="AS74" s="118"/>
      <c r="AT74" s="118"/>
      <c r="AU74" s="164"/>
      <c r="AV74" s="164"/>
      <c r="AW74" s="15"/>
      <c r="AX74" s="15"/>
      <c r="AY74" s="12" t="str">
        <f t="shared" si="9"/>
        <v>*</v>
      </c>
      <c r="AZ74" s="190"/>
      <c r="BA74" s="119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5">
        <f>BS_CONTROLE[[#This Row],[Responsavel pelo boletim]]</f>
        <v>0</v>
      </c>
      <c r="BG74" s="240">
        <f>BS_CONTROLE[[#This Row],[Responsavel pelo boletim]]</f>
        <v>0</v>
      </c>
      <c r="BH74" s="18"/>
      <c r="BI74" s="18"/>
      <c r="BJ74" s="18"/>
      <c r="BK74" s="19"/>
      <c r="BL74" s="17"/>
      <c r="BM74" s="142"/>
      <c r="BN74" s="142"/>
      <c r="BO74" s="142"/>
      <c r="BP74" s="243"/>
      <c r="BQ74" s="13" t="str">
        <f t="shared" ref="BQ74:BQ137" si="12">IF(OR(B74="",F74=""),"*",AY74/P74)</f>
        <v>*</v>
      </c>
      <c r="BR74" s="20" t="str">
        <f t="shared" ref="BR74:BR137" si="13">IF(OR(B74="",F74=""),"*",BA74/Q74)</f>
        <v>*</v>
      </c>
      <c r="BS74" s="247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 hidden="1">
      <c r="A75" s="49" t="str">
        <f t="shared" si="11"/>
        <v/>
      </c>
      <c r="B75" s="153"/>
      <c r="C75" s="154" t="str">
        <f>IF(BS_CONTROLE[[#This Row],[DATA]]="","",WEEKNUM(BS_CONTROLE[[#This Row],[DATA]]))</f>
        <v/>
      </c>
      <c r="D75" s="155"/>
      <c r="E75" s="237">
        <v>66</v>
      </c>
      <c r="F75" s="140"/>
      <c r="G75" s="175" t="str">
        <f>IF(D75="","*",VLOOKUP(F75,BS_ATIVIDADE[#Data],3,FALSE))</f>
        <v>*</v>
      </c>
      <c r="H75" s="198"/>
      <c r="I75" s="156"/>
      <c r="J75" s="139"/>
      <c r="K75" s="139"/>
      <c r="L75" s="115"/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6"/>
      <c r="P75" s="116"/>
      <c r="Q75" s="115"/>
      <c r="R75" s="10" t="str">
        <f>IFERROR(_xlfn.XLOOKUP(F75, BS_ATIVIDADE[ATIVIDADE],BS_ATIVIDADE[UNIDADE] ), "*")</f>
        <v>*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5"/>
      <c r="W75" s="115"/>
      <c r="X75" s="114"/>
      <c r="Y75" s="141"/>
      <c r="Z75" s="114"/>
      <c r="AA75" s="115"/>
      <c r="AB75" s="113"/>
      <c r="AC75" s="113"/>
      <c r="AD75" s="117"/>
      <c r="AE75" s="115"/>
      <c r="AF75" s="115"/>
      <c r="AG75" s="139"/>
      <c r="AH75" s="16"/>
      <c r="AI75" s="138"/>
      <c r="AJ75" s="9" t="str">
        <f>IF(BS_CONTROLE[[#This Row],[Atividade]]=0, "-", BS_CONTROLE[[#This Row],[Atividade]])</f>
        <v>-</v>
      </c>
      <c r="AK75" s="33">
        <f>BS_CONTROLE[[#This Row],[Local - Partida]]</f>
        <v>0</v>
      </c>
      <c r="AL75" s="33">
        <f>BS_CONTROLE[[#This Row],[Local - Encerramento]]</f>
        <v>0</v>
      </c>
      <c r="AM75" s="115" t="str">
        <f>IF(BS_CONTROLE[[#This Row],[Entre - Estações]]=0, "-", BS_CONTROLE[[#This Row],[Entre - Estações]])</f>
        <v>-</v>
      </c>
      <c r="AN75" s="115" t="str">
        <f>IF(BS_CONTROLE[[#This Row],[SB]]=0, "-", BS_CONTROLE[[#This Row],[SB]])</f>
        <v>-</v>
      </c>
      <c r="AO75" s="115" t="str">
        <f>IF(BS_CONTROLE[[#This Row],[SUB]]=0, "-", BS_CONTROLE[[#This Row],[SUB]])</f>
        <v>-</v>
      </c>
      <c r="AP75" s="115">
        <f>BS_CONTROLE[[#This Row],[KM - Inicio]]</f>
        <v>0</v>
      </c>
      <c r="AQ75" s="115">
        <f>BS_CONTROLE[[#This Row],[KM - Inicio]]</f>
        <v>0</v>
      </c>
      <c r="AR75" s="118"/>
      <c r="AS75" s="118"/>
      <c r="AT75" s="118"/>
      <c r="AU75" s="164"/>
      <c r="AV75" s="164"/>
      <c r="AW75" s="15"/>
      <c r="AX75" s="15"/>
      <c r="AY75" s="12" t="str">
        <f t="shared" si="9"/>
        <v>*</v>
      </c>
      <c r="AZ75" s="190"/>
      <c r="BA75" s="119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5">
        <f>BS_CONTROLE[[#This Row],[Responsavel pelo boletim]]</f>
        <v>0</v>
      </c>
      <c r="BG75" s="240">
        <f>BS_CONTROLE[[#This Row],[Responsavel pelo boletim]]</f>
        <v>0</v>
      </c>
      <c r="BH75" s="18"/>
      <c r="BI75" s="18"/>
      <c r="BJ75" s="18"/>
      <c r="BK75" s="19"/>
      <c r="BL75" s="17"/>
      <c r="BM75" s="142"/>
      <c r="BN75" s="142"/>
      <c r="BO75" s="142"/>
      <c r="BP75" s="243"/>
      <c r="BQ75" s="13" t="str">
        <f t="shared" si="12"/>
        <v>*</v>
      </c>
      <c r="BR75" s="20" t="str">
        <f t="shared" si="13"/>
        <v>*</v>
      </c>
      <c r="BS75" s="247" t="str">
        <f t="shared" si="14"/>
        <v/>
      </c>
      <c r="BT75" s="8" t="str">
        <f>IF(BN75="","",SUBSTITUTE(BM75," ","")&amp;SUBSTITUTE(BN75," ",""))</f>
        <v/>
      </c>
      <c r="BU75" s="8"/>
    </row>
    <row r="76" spans="1:73" hidden="1">
      <c r="A76" s="49" t="str">
        <f t="shared" si="11"/>
        <v/>
      </c>
      <c r="B76" s="153"/>
      <c r="C76" s="154" t="str">
        <f>IF(BS_CONTROLE[[#This Row],[DATA]]="","",WEEKNUM(BS_CONTROLE[[#This Row],[DATA]]))</f>
        <v/>
      </c>
      <c r="D76" s="155"/>
      <c r="E76" s="237">
        <v>67</v>
      </c>
      <c r="F76" s="140"/>
      <c r="G76" s="175" t="str">
        <f>IF(D76="","*",VLOOKUP(F76,BS_ATIVIDADE[#Data],3,FALSE))</f>
        <v>*</v>
      </c>
      <c r="H76" s="198"/>
      <c r="I76" s="156"/>
      <c r="J76" s="139"/>
      <c r="K76" s="139"/>
      <c r="L76" s="115"/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6"/>
      <c r="P76" s="116"/>
      <c r="Q76" s="115"/>
      <c r="R76" s="10" t="str">
        <f>IFERROR(_xlfn.XLOOKUP(F76, BS_ATIVIDADE[ATIVIDADE],BS_ATIVIDADE[UNIDADE] ), "*")</f>
        <v>*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5"/>
      <c r="W76" s="115"/>
      <c r="X76" s="114"/>
      <c r="Y76" s="141"/>
      <c r="Z76" s="114"/>
      <c r="AA76" s="115"/>
      <c r="AB76" s="113"/>
      <c r="AC76" s="113"/>
      <c r="AD76" s="117"/>
      <c r="AE76" s="115"/>
      <c r="AF76" s="115"/>
      <c r="AG76" s="139"/>
      <c r="AH76" s="16"/>
      <c r="AI76" s="138"/>
      <c r="AJ76" s="9" t="str">
        <f>IF(BS_CONTROLE[[#This Row],[Atividade]]=0, "-", BS_CONTROLE[[#This Row],[Atividade]])</f>
        <v>-</v>
      </c>
      <c r="AK76" s="33">
        <f>BS_CONTROLE[[#This Row],[Local - Partida]]</f>
        <v>0</v>
      </c>
      <c r="AL76" s="33">
        <f>BS_CONTROLE[[#This Row],[Local - Encerramento]]</f>
        <v>0</v>
      </c>
      <c r="AM76" s="115" t="str">
        <f>IF(BS_CONTROLE[[#This Row],[Entre - Estações]]=0, "-", BS_CONTROLE[[#This Row],[Entre - Estações]])</f>
        <v>-</v>
      </c>
      <c r="AN76" s="115" t="str">
        <f>IF(BS_CONTROLE[[#This Row],[SB]]=0, "-", BS_CONTROLE[[#This Row],[SB]])</f>
        <v>-</v>
      </c>
      <c r="AO76" s="115" t="str">
        <f>IF(BS_CONTROLE[[#This Row],[SUB]]=0, "-", BS_CONTROLE[[#This Row],[SUB]])</f>
        <v>-</v>
      </c>
      <c r="AP76" s="115">
        <f>BS_CONTROLE[[#This Row],[KM - Inicio]]</f>
        <v>0</v>
      </c>
      <c r="AQ76" s="115">
        <f>BS_CONTROLE[[#This Row],[KM - Inicio]]</f>
        <v>0</v>
      </c>
      <c r="AR76" s="118"/>
      <c r="AS76" s="118"/>
      <c r="AT76" s="118"/>
      <c r="AU76" s="164"/>
      <c r="AV76" s="164"/>
      <c r="AW76" s="15"/>
      <c r="AX76" s="15"/>
      <c r="AY76" s="12" t="str">
        <f t="shared" si="9"/>
        <v>*</v>
      </c>
      <c r="AZ76" s="190"/>
      <c r="BA76" s="119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5">
        <f>BS_CONTROLE[[#This Row],[Responsavel pelo boletim]]</f>
        <v>0</v>
      </c>
      <c r="BG76" s="240">
        <f>BS_CONTROLE[[#This Row],[Responsavel pelo boletim]]</f>
        <v>0</v>
      </c>
      <c r="BH76" s="18"/>
      <c r="BI76" s="18"/>
      <c r="BJ76" s="18"/>
      <c r="BK76" s="19"/>
      <c r="BL76" s="17"/>
      <c r="BM76" s="142"/>
      <c r="BN76" s="142"/>
      <c r="BO76" s="142"/>
      <c r="BP76" s="243"/>
      <c r="BQ76" s="13" t="str">
        <f t="shared" si="12"/>
        <v>*</v>
      </c>
      <c r="BR76" s="20" t="str">
        <f t="shared" si="13"/>
        <v>*</v>
      </c>
      <c r="BS76" s="247" t="str">
        <f t="shared" si="14"/>
        <v/>
      </c>
      <c r="BT76" s="8" t="str">
        <f>IF(BN76="","",SUBSTITUTE(BM76," ","")&amp;SUBSTITUTE(BN76," ",""))</f>
        <v/>
      </c>
      <c r="BU76" s="8"/>
    </row>
    <row r="77" spans="1:73" hidden="1">
      <c r="A77" s="49" t="str">
        <f t="shared" si="11"/>
        <v/>
      </c>
      <c r="B77" s="153"/>
      <c r="C77" s="154" t="str">
        <f>IF(BS_CONTROLE[[#This Row],[DATA]]="","",WEEKNUM(BS_CONTROLE[[#This Row],[DATA]]))</f>
        <v/>
      </c>
      <c r="D77" s="155"/>
      <c r="E77" s="237">
        <v>68</v>
      </c>
      <c r="F77" s="140"/>
      <c r="G77" s="175" t="str">
        <f>IF(D77="","*",VLOOKUP(F77,BS_ATIVIDADE[#Data],3,FALSE))</f>
        <v>*</v>
      </c>
      <c r="H77" s="198"/>
      <c r="I77" s="156"/>
      <c r="J77" s="139"/>
      <c r="K77" s="139"/>
      <c r="L77" s="115"/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6"/>
      <c r="P77" s="116"/>
      <c r="Q77" s="115"/>
      <c r="R77" s="10" t="str">
        <f>IFERROR(_xlfn.XLOOKUP(F77, BS_ATIVIDADE[ATIVIDADE],BS_ATIVIDADE[UNIDADE] ), "*")</f>
        <v>*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5"/>
      <c r="W77" s="115"/>
      <c r="X77" s="114"/>
      <c r="Y77" s="141"/>
      <c r="Z77" s="114"/>
      <c r="AA77" s="115"/>
      <c r="AB77" s="113"/>
      <c r="AC77" s="113"/>
      <c r="AD77" s="117"/>
      <c r="AE77" s="115"/>
      <c r="AF77" s="115"/>
      <c r="AG77" s="139"/>
      <c r="AH77" s="16"/>
      <c r="AI77" s="138"/>
      <c r="AJ77" s="9" t="str">
        <f>IF(BS_CONTROLE[[#This Row],[Atividade]]=0, "-", BS_CONTROLE[[#This Row],[Atividade]])</f>
        <v>-</v>
      </c>
      <c r="AK77" s="33">
        <f>BS_CONTROLE[[#This Row],[Local - Partida]]</f>
        <v>0</v>
      </c>
      <c r="AL77" s="33">
        <f>BS_CONTROLE[[#This Row],[Local - Encerramento]]</f>
        <v>0</v>
      </c>
      <c r="AM77" s="115" t="str">
        <f>IF(BS_CONTROLE[[#This Row],[Entre - Estações]]=0, "-", BS_CONTROLE[[#This Row],[Entre - Estações]])</f>
        <v>-</v>
      </c>
      <c r="AN77" s="115" t="str">
        <f>IF(BS_CONTROLE[[#This Row],[SB]]=0, "-", BS_CONTROLE[[#This Row],[SB]])</f>
        <v>-</v>
      </c>
      <c r="AO77" s="115" t="str">
        <f>IF(BS_CONTROLE[[#This Row],[SUB]]=0, "-", BS_CONTROLE[[#This Row],[SUB]])</f>
        <v>-</v>
      </c>
      <c r="AP77" s="115">
        <f>BS_CONTROLE[[#This Row],[KM - Inicio]]</f>
        <v>0</v>
      </c>
      <c r="AQ77" s="115">
        <f>BS_CONTROLE[[#This Row],[KM - Inicio]]</f>
        <v>0</v>
      </c>
      <c r="AR77" s="118"/>
      <c r="AS77" s="118"/>
      <c r="AT77" s="118"/>
      <c r="AU77" s="164"/>
      <c r="AV77" s="164"/>
      <c r="AW77" s="15"/>
      <c r="AX77" s="15"/>
      <c r="AY77" s="12" t="str">
        <f t="shared" si="9"/>
        <v>*</v>
      </c>
      <c r="AZ77" s="190"/>
      <c r="BA77" s="119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5">
        <f>BS_CONTROLE[[#This Row],[Responsavel pelo boletim]]</f>
        <v>0</v>
      </c>
      <c r="BG77" s="240">
        <f>BS_CONTROLE[[#This Row],[Responsavel pelo boletim]]</f>
        <v>0</v>
      </c>
      <c r="BH77" s="18"/>
      <c r="BI77" s="18"/>
      <c r="BJ77" s="18"/>
      <c r="BK77" s="19"/>
      <c r="BL77" s="17"/>
      <c r="BM77" s="142"/>
      <c r="BN77" s="142"/>
      <c r="BO77" s="142"/>
      <c r="BP77" s="243"/>
      <c r="BQ77" s="13" t="str">
        <f t="shared" si="12"/>
        <v>*</v>
      </c>
      <c r="BR77" s="20" t="str">
        <f t="shared" si="13"/>
        <v>*</v>
      </c>
      <c r="BS77" s="247" t="str">
        <f t="shared" si="14"/>
        <v/>
      </c>
      <c r="BT77" s="8" t="str">
        <f>IF(BN77="","",SUBSTITUTE(BM77," ","")&amp;SUBSTITUTE(BN77," ",""))</f>
        <v/>
      </c>
      <c r="BU77" s="8"/>
    </row>
    <row r="78" spans="1:73" hidden="1">
      <c r="A78" s="49" t="str">
        <f t="shared" si="11"/>
        <v/>
      </c>
      <c r="B78" s="153"/>
      <c r="C78" s="154" t="str">
        <f>IF(BS_CONTROLE[[#This Row],[DATA]]="","",WEEKNUM(BS_CONTROLE[[#This Row],[DATA]]))</f>
        <v/>
      </c>
      <c r="D78" s="155"/>
      <c r="E78" s="237">
        <v>69</v>
      </c>
      <c r="F78" s="140"/>
      <c r="G78" s="175" t="str">
        <f>IF(D78="","*",VLOOKUP(F78,BS_ATIVIDADE[#Data],3,FALSE))</f>
        <v>*</v>
      </c>
      <c r="H78" s="198"/>
      <c r="I78" s="156"/>
      <c r="J78" s="139"/>
      <c r="K78" s="139"/>
      <c r="L78" s="115"/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6"/>
      <c r="P78" s="116"/>
      <c r="Q78" s="115"/>
      <c r="R78" s="10" t="str">
        <f>IFERROR(_xlfn.XLOOKUP(F78, BS_ATIVIDADE[ATIVIDADE],BS_ATIVIDADE[UNIDADE] ), "*")</f>
        <v>*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5"/>
      <c r="W78" s="115"/>
      <c r="X78" s="114"/>
      <c r="Y78" s="141"/>
      <c r="Z78" s="114"/>
      <c r="AA78" s="115"/>
      <c r="AB78" s="113"/>
      <c r="AC78" s="113"/>
      <c r="AD78" s="117"/>
      <c r="AE78" s="115"/>
      <c r="AF78" s="115"/>
      <c r="AG78" s="139"/>
      <c r="AH78" s="16"/>
      <c r="AI78" s="138"/>
      <c r="AJ78" s="9" t="str">
        <f>IF(BS_CONTROLE[[#This Row],[Atividade]]=0, "-", BS_CONTROLE[[#This Row],[Atividade]])</f>
        <v>-</v>
      </c>
      <c r="AK78" s="33">
        <f>BS_CONTROLE[[#This Row],[Local - Partida]]</f>
        <v>0</v>
      </c>
      <c r="AL78" s="33">
        <f>BS_CONTROLE[[#This Row],[Local - Encerramento]]</f>
        <v>0</v>
      </c>
      <c r="AM78" s="115" t="str">
        <f>IF(BS_CONTROLE[[#This Row],[Entre - Estações]]=0, "-", BS_CONTROLE[[#This Row],[Entre - Estações]])</f>
        <v>-</v>
      </c>
      <c r="AN78" s="115" t="str">
        <f>IF(BS_CONTROLE[[#This Row],[SB]]=0, "-", BS_CONTROLE[[#This Row],[SB]])</f>
        <v>-</v>
      </c>
      <c r="AO78" s="115" t="str">
        <f>IF(BS_CONTROLE[[#This Row],[SUB]]=0, "-", BS_CONTROLE[[#This Row],[SUB]])</f>
        <v>-</v>
      </c>
      <c r="AP78" s="115">
        <f>BS_CONTROLE[[#This Row],[KM - Inicio]]</f>
        <v>0</v>
      </c>
      <c r="AQ78" s="115">
        <f>BS_CONTROLE[[#This Row],[KM - Inicio]]</f>
        <v>0</v>
      </c>
      <c r="AR78" s="118"/>
      <c r="AS78" s="118"/>
      <c r="AT78" s="118"/>
      <c r="AU78" s="164"/>
      <c r="AV78" s="164"/>
      <c r="AW78" s="15"/>
      <c r="AX78" s="15"/>
      <c r="AY78" s="12" t="str">
        <f t="shared" si="9"/>
        <v>*</v>
      </c>
      <c r="AZ78" s="190"/>
      <c r="BA78" s="119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5">
        <f>BS_CONTROLE[[#This Row],[Responsavel pelo boletim]]</f>
        <v>0</v>
      </c>
      <c r="BG78" s="240">
        <f>BS_CONTROLE[[#This Row],[Responsavel pelo boletim]]</f>
        <v>0</v>
      </c>
      <c r="BH78" s="18"/>
      <c r="BI78" s="18"/>
      <c r="BJ78" s="18"/>
      <c r="BK78" s="19"/>
      <c r="BL78" s="17"/>
      <c r="BM78" s="142"/>
      <c r="BN78" s="142"/>
      <c r="BO78" s="142"/>
      <c r="BP78" s="243"/>
      <c r="BQ78" s="13" t="str">
        <f t="shared" si="12"/>
        <v>*</v>
      </c>
      <c r="BR78" s="20" t="str">
        <f t="shared" si="13"/>
        <v>*</v>
      </c>
      <c r="BS78" s="247" t="str">
        <f t="shared" si="14"/>
        <v/>
      </c>
      <c r="BT78" s="8" t="str">
        <f>IF(BN78="","",SUBSTITUTE(BM78," ","")&amp;SUBSTITUTE(BN78," ",""))</f>
        <v/>
      </c>
      <c r="BU78" s="8"/>
    </row>
    <row r="79" spans="1:73" hidden="1">
      <c r="A79" s="49" t="str">
        <f t="shared" si="11"/>
        <v/>
      </c>
      <c r="B79" s="153"/>
      <c r="C79" s="154" t="str">
        <f>IF(BS_CONTROLE[[#This Row],[DATA]]="","",WEEKNUM(BS_CONTROLE[[#This Row],[DATA]]))</f>
        <v/>
      </c>
      <c r="D79" s="155"/>
      <c r="E79" s="237">
        <v>70</v>
      </c>
      <c r="F79" s="140"/>
      <c r="G79" s="175" t="str">
        <f>IF(D79="","*",VLOOKUP(F79,BS_ATIVIDADE[#Data],3,FALSE))</f>
        <v>*</v>
      </c>
      <c r="H79" s="198"/>
      <c r="I79" s="156"/>
      <c r="J79" s="139"/>
      <c r="K79" s="139"/>
      <c r="L79" s="115"/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6"/>
      <c r="P79" s="116"/>
      <c r="Q79" s="115"/>
      <c r="R79" s="10" t="str">
        <f>IFERROR(_xlfn.XLOOKUP(F79, BS_ATIVIDADE[ATIVIDADE],BS_ATIVIDADE[UNIDADE] ), "*")</f>
        <v>*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5"/>
      <c r="W79" s="115"/>
      <c r="X79" s="114"/>
      <c r="Y79" s="141"/>
      <c r="Z79" s="114"/>
      <c r="AA79" s="115"/>
      <c r="AB79" s="113"/>
      <c r="AC79" s="113"/>
      <c r="AD79" s="117"/>
      <c r="AE79" s="115"/>
      <c r="AF79" s="115"/>
      <c r="AG79" s="139"/>
      <c r="AH79" s="16"/>
      <c r="AI79" s="138"/>
      <c r="AJ79" s="9" t="str">
        <f>IF(BS_CONTROLE[[#This Row],[Atividade]]=0, "-", BS_CONTROLE[[#This Row],[Atividade]])</f>
        <v>-</v>
      </c>
      <c r="AK79" s="33">
        <f>BS_CONTROLE[[#This Row],[Local - Partida]]</f>
        <v>0</v>
      </c>
      <c r="AL79" s="33">
        <f>BS_CONTROLE[[#This Row],[Local - Encerramento]]</f>
        <v>0</v>
      </c>
      <c r="AM79" s="115" t="str">
        <f>IF(BS_CONTROLE[[#This Row],[Entre - Estações]]=0, "-", BS_CONTROLE[[#This Row],[Entre - Estações]])</f>
        <v>-</v>
      </c>
      <c r="AN79" s="115" t="str">
        <f>IF(BS_CONTROLE[[#This Row],[SB]]=0, "-", BS_CONTROLE[[#This Row],[SB]])</f>
        <v>-</v>
      </c>
      <c r="AO79" s="115" t="str">
        <f>IF(BS_CONTROLE[[#This Row],[SUB]]=0, "-", BS_CONTROLE[[#This Row],[SUB]])</f>
        <v>-</v>
      </c>
      <c r="AP79" s="115">
        <f>BS_CONTROLE[[#This Row],[KM - Inicio]]</f>
        <v>0</v>
      </c>
      <c r="AQ79" s="115">
        <f>BS_CONTROLE[[#This Row],[KM - Inicio]]</f>
        <v>0</v>
      </c>
      <c r="AR79" s="118"/>
      <c r="AS79" s="118"/>
      <c r="AT79" s="118"/>
      <c r="AU79" s="164"/>
      <c r="AV79" s="164"/>
      <c r="AW79" s="15"/>
      <c r="AX79" s="15"/>
      <c r="AY79" s="12" t="str">
        <f t="shared" ref="AY79:AY142" si="15">IF(D79="","*",IFERROR(IF(ISODD(COUNT(AS79:AX873)),"ERRO",SUM((AT79-AS79),(AV79-AU79),(AX79-AW79))),"ERRO"))</f>
        <v>*</v>
      </c>
      <c r="AZ79" s="190"/>
      <c r="BA79" s="119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5">
        <f>BS_CONTROLE[[#This Row],[Responsavel pelo boletim]]</f>
        <v>0</v>
      </c>
      <c r="BG79" s="240">
        <f>BS_CONTROLE[[#This Row],[Responsavel pelo boletim]]</f>
        <v>0</v>
      </c>
      <c r="BH79" s="18"/>
      <c r="BI79" s="18"/>
      <c r="BJ79" s="18"/>
      <c r="BK79" s="19"/>
      <c r="BL79" s="17"/>
      <c r="BM79" s="142"/>
      <c r="BN79" s="142"/>
      <c r="BO79" s="142"/>
      <c r="BP79" s="243"/>
      <c r="BQ79" s="13" t="str">
        <f t="shared" si="12"/>
        <v>*</v>
      </c>
      <c r="BR79" s="20" t="str">
        <f t="shared" si="13"/>
        <v>*</v>
      </c>
      <c r="BS79" s="247" t="str">
        <f t="shared" si="14"/>
        <v/>
      </c>
      <c r="BT79" s="8" t="str">
        <f>IF(BN79="","",SUBSTITUTE(BM79," ","")&amp;SUBSTITUTE(BN79," ",""))</f>
        <v/>
      </c>
      <c r="BU79" s="8"/>
    </row>
    <row r="80" spans="1:73" hidden="1">
      <c r="A80" s="49" t="str">
        <f t="shared" si="11"/>
        <v/>
      </c>
      <c r="B80" s="153"/>
      <c r="C80" s="154" t="str">
        <f>IF(BS_CONTROLE[[#This Row],[DATA]]="","",WEEKNUM(BS_CONTROLE[[#This Row],[DATA]]))</f>
        <v/>
      </c>
      <c r="D80" s="155"/>
      <c r="E80" s="237">
        <v>71</v>
      </c>
      <c r="F80" s="140"/>
      <c r="G80" s="175" t="str">
        <f>IF(D80="","*",VLOOKUP(F80,BS_ATIVIDADE[#Data],3,FALSE))</f>
        <v>*</v>
      </c>
      <c r="H80" s="198"/>
      <c r="I80" s="156"/>
      <c r="J80" s="139"/>
      <c r="K80" s="139"/>
      <c r="L80" s="115"/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6"/>
      <c r="P80" s="116"/>
      <c r="Q80" s="115"/>
      <c r="R80" s="10" t="str">
        <f>IFERROR(_xlfn.XLOOKUP(F80, BS_ATIVIDADE[ATIVIDADE],BS_ATIVIDADE[UNIDADE] ), "*")</f>
        <v>*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5"/>
      <c r="W80" s="115"/>
      <c r="X80" s="114"/>
      <c r="Y80" s="141"/>
      <c r="Z80" s="114"/>
      <c r="AA80" s="115"/>
      <c r="AB80" s="113"/>
      <c r="AC80" s="113"/>
      <c r="AD80" s="117"/>
      <c r="AE80" s="115"/>
      <c r="AF80" s="115"/>
      <c r="AG80" s="139"/>
      <c r="AH80" s="16"/>
      <c r="AI80" s="138"/>
      <c r="AJ80" s="9" t="str">
        <f>IF(BS_CONTROLE[[#This Row],[Atividade]]=0, "-", BS_CONTROLE[[#This Row],[Atividade]])</f>
        <v>-</v>
      </c>
      <c r="AK80" s="33">
        <f>BS_CONTROLE[[#This Row],[Local - Partida]]</f>
        <v>0</v>
      </c>
      <c r="AL80" s="33">
        <f>BS_CONTROLE[[#This Row],[Local - Encerramento]]</f>
        <v>0</v>
      </c>
      <c r="AM80" s="115" t="str">
        <f>IF(BS_CONTROLE[[#This Row],[Entre - Estações]]=0, "-", BS_CONTROLE[[#This Row],[Entre - Estações]])</f>
        <v>-</v>
      </c>
      <c r="AN80" s="115" t="str">
        <f>IF(BS_CONTROLE[[#This Row],[SB]]=0, "-", BS_CONTROLE[[#This Row],[SB]])</f>
        <v>-</v>
      </c>
      <c r="AO80" s="115" t="str">
        <f>IF(BS_CONTROLE[[#This Row],[SUB]]=0, "-", BS_CONTROLE[[#This Row],[SUB]])</f>
        <v>-</v>
      </c>
      <c r="AP80" s="115">
        <f>BS_CONTROLE[[#This Row],[KM - Inicio]]</f>
        <v>0</v>
      </c>
      <c r="AQ80" s="115">
        <f>BS_CONTROLE[[#This Row],[KM - Inicio]]</f>
        <v>0</v>
      </c>
      <c r="AR80" s="118"/>
      <c r="AS80" s="118"/>
      <c r="AT80" s="118"/>
      <c r="AU80" s="164"/>
      <c r="AV80" s="164"/>
      <c r="AW80" s="15"/>
      <c r="AX80" s="15"/>
      <c r="AY80" s="12" t="str">
        <f t="shared" si="15"/>
        <v>*</v>
      </c>
      <c r="AZ80" s="190"/>
      <c r="BA80" s="119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5">
        <f>BS_CONTROLE[[#This Row],[Responsavel pelo boletim]]</f>
        <v>0</v>
      </c>
      <c r="BG80" s="240">
        <f>BS_CONTROLE[[#This Row],[Responsavel pelo boletim]]</f>
        <v>0</v>
      </c>
      <c r="BH80" s="18"/>
      <c r="BI80" s="18"/>
      <c r="BJ80" s="18"/>
      <c r="BK80" s="19"/>
      <c r="BL80" s="17"/>
      <c r="BM80" s="142"/>
      <c r="BN80" s="142"/>
      <c r="BO80" s="142"/>
      <c r="BP80" s="243"/>
      <c r="BQ80" s="13" t="str">
        <f t="shared" si="12"/>
        <v>*</v>
      </c>
      <c r="BR80" s="20" t="str">
        <f t="shared" si="13"/>
        <v>*</v>
      </c>
      <c r="BS80" s="247" t="str">
        <f t="shared" si="14"/>
        <v/>
      </c>
      <c r="BT80" s="8" t="str">
        <f>IF(BN80="","",SUBSTITUTE(BM80," ","")&amp;SUBSTITUTE(BN80," ",""))</f>
        <v/>
      </c>
      <c r="BU80" s="8"/>
    </row>
    <row r="81" spans="1:73" hidden="1">
      <c r="A81" s="49" t="str">
        <f t="shared" si="11"/>
        <v/>
      </c>
      <c r="B81" s="153"/>
      <c r="C81" s="154" t="str">
        <f>IF(BS_CONTROLE[[#This Row],[DATA]]="","",WEEKNUM(BS_CONTROLE[[#This Row],[DATA]]))</f>
        <v/>
      </c>
      <c r="D81" s="155"/>
      <c r="E81" s="237">
        <v>72</v>
      </c>
      <c r="F81" s="140"/>
      <c r="G81" s="175" t="str">
        <f>IF(D81="","*",VLOOKUP(F81,BS_ATIVIDADE[#Data],3,FALSE))</f>
        <v>*</v>
      </c>
      <c r="H81" s="198"/>
      <c r="I81" s="156"/>
      <c r="J81" s="139"/>
      <c r="K81" s="139"/>
      <c r="L81" s="115"/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6"/>
      <c r="P81" s="116"/>
      <c r="Q81" s="115"/>
      <c r="R81" s="10" t="str">
        <f>IFERROR(_xlfn.XLOOKUP(F81, BS_ATIVIDADE[ATIVIDADE],BS_ATIVIDADE[UNIDADE] ), "*")</f>
        <v>*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5"/>
      <c r="W81" s="115"/>
      <c r="X81" s="114"/>
      <c r="Y81" s="141"/>
      <c r="Z81" s="114"/>
      <c r="AA81" s="115"/>
      <c r="AB81" s="113"/>
      <c r="AC81" s="113"/>
      <c r="AD81" s="117"/>
      <c r="AE81" s="115"/>
      <c r="AF81" s="115"/>
      <c r="AG81" s="139"/>
      <c r="AH81" s="16"/>
      <c r="AI81" s="138"/>
      <c r="AJ81" s="9" t="str">
        <f>IF(BS_CONTROLE[[#This Row],[Atividade]]=0, "-", BS_CONTROLE[[#This Row],[Atividade]])</f>
        <v>-</v>
      </c>
      <c r="AK81" s="33">
        <f>BS_CONTROLE[[#This Row],[Local - Partida]]</f>
        <v>0</v>
      </c>
      <c r="AL81" s="33">
        <f>BS_CONTROLE[[#This Row],[Local - Encerramento]]</f>
        <v>0</v>
      </c>
      <c r="AM81" s="115" t="str">
        <f>IF(BS_CONTROLE[[#This Row],[Entre - Estações]]=0, "-", BS_CONTROLE[[#This Row],[Entre - Estações]])</f>
        <v>-</v>
      </c>
      <c r="AN81" s="115" t="str">
        <f>IF(BS_CONTROLE[[#This Row],[SB]]=0, "-", BS_CONTROLE[[#This Row],[SB]])</f>
        <v>-</v>
      </c>
      <c r="AO81" s="115" t="str">
        <f>IF(BS_CONTROLE[[#This Row],[SUB]]=0, "-", BS_CONTROLE[[#This Row],[SUB]])</f>
        <v>-</v>
      </c>
      <c r="AP81" s="115">
        <f>BS_CONTROLE[[#This Row],[KM - Inicio]]</f>
        <v>0</v>
      </c>
      <c r="AQ81" s="115">
        <f>BS_CONTROLE[[#This Row],[KM - Inicio]]</f>
        <v>0</v>
      </c>
      <c r="AR81" s="118"/>
      <c r="AS81" s="118"/>
      <c r="AT81" s="118"/>
      <c r="AU81" s="164"/>
      <c r="AV81" s="164"/>
      <c r="AW81" s="15"/>
      <c r="AX81" s="15"/>
      <c r="AY81" s="12" t="str">
        <f t="shared" si="15"/>
        <v>*</v>
      </c>
      <c r="AZ81" s="190"/>
      <c r="BA81" s="119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5">
        <f>BS_CONTROLE[[#This Row],[Responsavel pelo boletim]]</f>
        <v>0</v>
      </c>
      <c r="BG81" s="240">
        <f>BS_CONTROLE[[#This Row],[Responsavel pelo boletim]]</f>
        <v>0</v>
      </c>
      <c r="BH81" s="18"/>
      <c r="BI81" s="18"/>
      <c r="BJ81" s="18"/>
      <c r="BK81" s="19"/>
      <c r="BL81" s="17"/>
      <c r="BM81" s="142"/>
      <c r="BN81" s="142"/>
      <c r="BO81" s="142"/>
      <c r="BP81" s="243"/>
      <c r="BQ81" s="13" t="str">
        <f t="shared" si="12"/>
        <v>*</v>
      </c>
      <c r="BR81" s="20" t="str">
        <f t="shared" si="13"/>
        <v>*</v>
      </c>
      <c r="BS81" s="247" t="str">
        <f t="shared" si="14"/>
        <v/>
      </c>
      <c r="BT81" s="8" t="str">
        <f>IF(BN81="","",SUBSTITUTE(BM81," ","")&amp;SUBSTITUTE(BN81," ",""))</f>
        <v/>
      </c>
      <c r="BU81" s="8"/>
    </row>
    <row r="82" spans="1:73" hidden="1">
      <c r="A82" s="49" t="str">
        <f t="shared" si="11"/>
        <v/>
      </c>
      <c r="B82" s="153"/>
      <c r="C82" s="154" t="str">
        <f>IF(BS_CONTROLE[[#This Row],[DATA]]="","",WEEKNUM(BS_CONTROLE[[#This Row],[DATA]]))</f>
        <v/>
      </c>
      <c r="D82" s="155"/>
      <c r="E82" s="237">
        <v>73</v>
      </c>
      <c r="F82" s="140"/>
      <c r="G82" s="175" t="str">
        <f>IF(D82="","*",VLOOKUP(F82,BS_ATIVIDADE[#Data],3,FALSE))</f>
        <v>*</v>
      </c>
      <c r="H82" s="198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38"/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5"/>
        <v>*</v>
      </c>
      <c r="AZ82" s="190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40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3"/>
      <c r="BQ82" s="13" t="str">
        <f t="shared" si="12"/>
        <v>*</v>
      </c>
      <c r="BR82" s="20" t="str">
        <f t="shared" si="13"/>
        <v>*</v>
      </c>
      <c r="BS82" s="247" t="str">
        <f t="shared" si="14"/>
        <v/>
      </c>
      <c r="BT82" s="8" t="str">
        <f>IF(BN82="","",SUBSTITUTE(BM82," ","")&amp;SUBSTITUTE(BN82," ",""))</f>
        <v/>
      </c>
      <c r="BU82" s="8"/>
    </row>
    <row r="83" spans="1:73" hidden="1">
      <c r="A83" s="49" t="str">
        <f t="shared" si="11"/>
        <v/>
      </c>
      <c r="B83" s="153"/>
      <c r="C83" s="154" t="str">
        <f>IF(BS_CONTROLE[[#This Row],[DATA]]="","",WEEKNUM(BS_CONTROLE[[#This Row],[DATA]]))</f>
        <v/>
      </c>
      <c r="D83" s="155"/>
      <c r="E83" s="237">
        <v>74</v>
      </c>
      <c r="F83" s="140"/>
      <c r="G83" s="175" t="str">
        <f>IF(D83="","*",VLOOKUP(F83,BS_ATIVIDADE[#Data],3,FALSE))</f>
        <v>*</v>
      </c>
      <c r="H83" s="198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38"/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5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40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3"/>
      <c r="BQ83" s="13" t="str">
        <f t="shared" si="12"/>
        <v>*</v>
      </c>
      <c r="BR83" s="20" t="str">
        <f t="shared" si="13"/>
        <v>*</v>
      </c>
      <c r="BS83" s="247" t="str">
        <f t="shared" si="14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37">
        <v>75</v>
      </c>
      <c r="F84" s="140"/>
      <c r="G84" s="175" t="str">
        <f>IF(D84="","*",VLOOKUP(F84,BS_ATIVIDADE[#Data],3,FALSE))</f>
        <v>*</v>
      </c>
      <c r="H84" s="198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38"/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40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3"/>
      <c r="BQ84" s="13" t="str">
        <f t="shared" si="12"/>
        <v>*</v>
      </c>
      <c r="BR84" s="20" t="str">
        <f t="shared" si="13"/>
        <v>*</v>
      </c>
      <c r="BS84" s="247" t="str">
        <f t="shared" si="14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7">
        <v>76</v>
      </c>
      <c r="F85" s="140"/>
      <c r="G85" s="175" t="str">
        <f>IF(D85="","*",VLOOKUP(F85,BS_ATIVIDADE[#Data],3,FALSE))</f>
        <v>*</v>
      </c>
      <c r="H85" s="198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38"/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40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3"/>
      <c r="BQ85" s="13" t="str">
        <f t="shared" si="12"/>
        <v>*</v>
      </c>
      <c r="BR85" s="20" t="str">
        <f t="shared" si="13"/>
        <v>*</v>
      </c>
      <c r="BS85" s="247" t="str">
        <f t="shared" si="14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8">
        <v>77</v>
      </c>
      <c r="F86" s="140"/>
      <c r="G86" s="175" t="str">
        <f>IF(D86="","*",VLOOKUP(F86,BS_ATIVIDADE[#Data],3,FALSE))</f>
        <v>*</v>
      </c>
      <c r="H86" s="198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38"/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40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3"/>
      <c r="BQ86" s="13" t="str">
        <f t="shared" si="12"/>
        <v>*</v>
      </c>
      <c r="BR86" s="20" t="str">
        <f t="shared" si="13"/>
        <v>*</v>
      </c>
      <c r="BS86" s="247" t="str">
        <f t="shared" si="14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7">
        <v>78</v>
      </c>
      <c r="F87" s="140"/>
      <c r="G87" s="175" t="str">
        <f>IF(D87="","*",VLOOKUP(F87,BS_ATIVIDADE[#Data],3,FALSE))</f>
        <v>*</v>
      </c>
      <c r="H87" s="198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38"/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40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3"/>
      <c r="BQ87" s="13" t="str">
        <f t="shared" si="12"/>
        <v>*</v>
      </c>
      <c r="BR87" s="20" t="str">
        <f t="shared" si="13"/>
        <v>*</v>
      </c>
      <c r="BS87" s="247" t="str">
        <f t="shared" si="14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7">
        <v>79</v>
      </c>
      <c r="F88" s="140"/>
      <c r="G88" s="175" t="str">
        <f>IF(D88="","*",VLOOKUP(F88,BS_ATIVIDADE[#Data],3,FALSE))</f>
        <v>*</v>
      </c>
      <c r="H88" s="198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38"/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40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3"/>
      <c r="BQ88" s="13" t="str">
        <f t="shared" si="12"/>
        <v>*</v>
      </c>
      <c r="BR88" s="20" t="str">
        <f t="shared" si="13"/>
        <v>*</v>
      </c>
      <c r="BS88" s="247" t="str">
        <f t="shared" si="14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7">
        <v>80</v>
      </c>
      <c r="F89" s="140"/>
      <c r="G89" s="175" t="str">
        <f>IF(D89="","*",VLOOKUP(F89,BS_ATIVIDADE[#Data],3,FALSE))</f>
        <v>*</v>
      </c>
      <c r="H89" s="198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38"/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40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3"/>
      <c r="BQ89" s="13" t="str">
        <f t="shared" si="12"/>
        <v>*</v>
      </c>
      <c r="BR89" s="20" t="str">
        <f t="shared" si="13"/>
        <v>*</v>
      </c>
      <c r="BS89" s="247" t="str">
        <f t="shared" si="14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7">
        <v>81</v>
      </c>
      <c r="F90" s="140"/>
      <c r="G90" s="175" t="str">
        <f>IF(D90="","*",VLOOKUP(F90,BS_ATIVIDADE[#Data],3,FALSE))</f>
        <v>*</v>
      </c>
      <c r="H90" s="198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38"/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40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3"/>
      <c r="BQ90" s="13" t="str">
        <f t="shared" si="12"/>
        <v>*</v>
      </c>
      <c r="BR90" s="20" t="str">
        <f t="shared" si="13"/>
        <v>*</v>
      </c>
      <c r="BS90" s="247" t="str">
        <f t="shared" si="14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7">
        <v>82</v>
      </c>
      <c r="F91" s="140"/>
      <c r="G91" s="175" t="str">
        <f>IF(D91="","*",VLOOKUP(F91,BS_ATIVIDADE[#Data],3,FALSE))</f>
        <v>*</v>
      </c>
      <c r="H91" s="198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38"/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40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3"/>
      <c r="BQ91" s="13" t="str">
        <f t="shared" si="12"/>
        <v>*</v>
      </c>
      <c r="BR91" s="20" t="str">
        <f t="shared" si="13"/>
        <v>*</v>
      </c>
      <c r="BS91" s="247" t="str">
        <f t="shared" si="14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7">
        <v>83</v>
      </c>
      <c r="F92" s="140"/>
      <c r="G92" s="175" t="str">
        <f>IF(D92="","*",VLOOKUP(F92,BS_ATIVIDADE[#Data],3,FALSE))</f>
        <v>*</v>
      </c>
      <c r="H92" s="198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38"/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40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3"/>
      <c r="BQ92" s="13" t="str">
        <f t="shared" si="12"/>
        <v>*</v>
      </c>
      <c r="BR92" s="20" t="str">
        <f t="shared" si="13"/>
        <v>*</v>
      </c>
      <c r="BS92" s="247" t="str">
        <f t="shared" si="14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7">
        <v>84</v>
      </c>
      <c r="F93" s="140"/>
      <c r="G93" s="175" t="str">
        <f>IF(D93="","*",VLOOKUP(F93,BS_ATIVIDADE[#Data],3,FALSE))</f>
        <v>*</v>
      </c>
      <c r="H93" s="198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38"/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40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3"/>
      <c r="BQ93" s="13" t="str">
        <f t="shared" si="12"/>
        <v>*</v>
      </c>
      <c r="BR93" s="20" t="str">
        <f t="shared" si="13"/>
        <v>*</v>
      </c>
      <c r="BS93" s="247" t="str">
        <f t="shared" si="14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7">
        <v>85</v>
      </c>
      <c r="F94" s="140"/>
      <c r="G94" s="175" t="str">
        <f>IF(D94="","*",VLOOKUP(F94,BS_ATIVIDADE[#Data],3,FALSE))</f>
        <v>*</v>
      </c>
      <c r="H94" s="198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38"/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40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3"/>
      <c r="BQ94" s="13" t="str">
        <f t="shared" si="12"/>
        <v>*</v>
      </c>
      <c r="BR94" s="20" t="str">
        <f t="shared" si="13"/>
        <v>*</v>
      </c>
      <c r="BS94" s="247" t="str">
        <f t="shared" si="14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7">
        <v>86</v>
      </c>
      <c r="F95" s="140"/>
      <c r="G95" s="175" t="str">
        <f>IF(D95="","*",VLOOKUP(F95,BS_ATIVIDADE[#Data],3,FALSE))</f>
        <v>*</v>
      </c>
      <c r="H95" s="198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38"/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40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3"/>
      <c r="BQ95" s="13" t="str">
        <f t="shared" si="12"/>
        <v>*</v>
      </c>
      <c r="BR95" s="20" t="str">
        <f t="shared" si="13"/>
        <v>*</v>
      </c>
      <c r="BS95" s="247" t="str">
        <f t="shared" si="14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7">
        <v>87</v>
      </c>
      <c r="F96" s="225"/>
      <c r="G96" s="175" t="str">
        <f>IF(D96="","*",VLOOKUP(F96,BS_ATIVIDADE[#Data],3,FALSE))</f>
        <v>*</v>
      </c>
      <c r="H96" s="198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38"/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40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3"/>
      <c r="BQ96" s="13" t="str">
        <f t="shared" si="12"/>
        <v>*</v>
      </c>
      <c r="BR96" s="20" t="str">
        <f t="shared" si="13"/>
        <v>*</v>
      </c>
      <c r="BS96" s="247" t="str">
        <f t="shared" si="14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7">
        <v>88</v>
      </c>
      <c r="F97" s="140"/>
      <c r="G97" s="175" t="str">
        <f>IF(D97="","*",VLOOKUP(F97,BS_ATIVIDADE[#Data],3,FALSE))</f>
        <v>*</v>
      </c>
      <c r="H97" s="198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38"/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40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3"/>
      <c r="BQ97" s="13" t="str">
        <f t="shared" si="12"/>
        <v>*</v>
      </c>
      <c r="BR97" s="20" t="str">
        <f t="shared" si="13"/>
        <v>*</v>
      </c>
      <c r="BS97" s="247" t="str">
        <f t="shared" si="14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8">
        <v>89</v>
      </c>
      <c r="F98" s="140"/>
      <c r="G98" s="175" t="str">
        <f>IF(D98="","*",VLOOKUP(F98,BS_ATIVIDADE[#Data],3,FALSE))</f>
        <v>*</v>
      </c>
      <c r="H98" s="198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38"/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40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3"/>
      <c r="BQ98" s="13" t="str">
        <f t="shared" si="12"/>
        <v>*</v>
      </c>
      <c r="BR98" s="20" t="str">
        <f t="shared" si="13"/>
        <v>*</v>
      </c>
      <c r="BS98" s="247" t="str">
        <f t="shared" si="14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7">
        <v>90</v>
      </c>
      <c r="F99" s="140"/>
      <c r="G99" s="175" t="str">
        <f>IF(D99="","*",VLOOKUP(F99,BS_ATIVIDADE[#Data],3,FALSE))</f>
        <v>*</v>
      </c>
      <c r="H99" s="198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38"/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40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3"/>
      <c r="BQ99" s="13" t="str">
        <f t="shared" si="12"/>
        <v>*</v>
      </c>
      <c r="BR99" s="20" t="str">
        <f t="shared" si="13"/>
        <v>*</v>
      </c>
      <c r="BS99" s="247" t="str">
        <f t="shared" si="14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7">
        <v>91</v>
      </c>
      <c r="F100" s="225"/>
      <c r="G100" s="175" t="str">
        <f>IF(D100="","*",VLOOKUP(F100,BS_ATIVIDADE[#Data],3,FALSE))</f>
        <v>*</v>
      </c>
      <c r="H100" s="198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38"/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40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3"/>
      <c r="BQ100" s="13" t="str">
        <f t="shared" si="12"/>
        <v>*</v>
      </c>
      <c r="BR100" s="20" t="str">
        <f t="shared" si="13"/>
        <v>*</v>
      </c>
      <c r="BS100" s="247" t="str">
        <f t="shared" si="14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7">
        <v>92</v>
      </c>
      <c r="F101" s="140"/>
      <c r="G101" s="175" t="str">
        <f>IF(D101="","*",VLOOKUP(F101,BS_ATIVIDADE[#Data],3,FALSE))</f>
        <v>*</v>
      </c>
      <c r="H101" s="198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38"/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40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3"/>
      <c r="BQ101" s="13" t="str">
        <f t="shared" si="12"/>
        <v>*</v>
      </c>
      <c r="BR101" s="20" t="str">
        <f t="shared" si="13"/>
        <v>*</v>
      </c>
      <c r="BS101" s="247" t="str">
        <f t="shared" si="14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7">
        <v>93</v>
      </c>
      <c r="F102" s="140"/>
      <c r="G102" s="175" t="str">
        <f>IF(D102="","*",VLOOKUP(F102,BS_ATIVIDADE[#Data],3,FALSE))</f>
        <v>*</v>
      </c>
      <c r="H102" s="198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38"/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40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3"/>
      <c r="BQ102" s="13" t="str">
        <f t="shared" si="12"/>
        <v>*</v>
      </c>
      <c r="BR102" s="20" t="str">
        <f t="shared" si="13"/>
        <v>*</v>
      </c>
      <c r="BS102" s="247" t="str">
        <f t="shared" si="14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7">
        <v>94</v>
      </c>
      <c r="F103" s="140"/>
      <c r="G103" s="175" t="str">
        <f>IF(D103="","*",VLOOKUP(F103,BS_ATIVIDADE[#Data],3,FALSE))</f>
        <v>*</v>
      </c>
      <c r="H103" s="198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38"/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40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3"/>
      <c r="BQ103" s="13" t="str">
        <f t="shared" si="12"/>
        <v>*</v>
      </c>
      <c r="BR103" s="20" t="str">
        <f t="shared" si="13"/>
        <v>*</v>
      </c>
      <c r="BS103" s="247" t="str">
        <f t="shared" si="14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7">
        <v>95</v>
      </c>
      <c r="F104" s="140"/>
      <c r="G104" s="175" t="str">
        <f>IF(D104="","*",VLOOKUP(F104,BS_ATIVIDADE[#Data],3,FALSE))</f>
        <v>*</v>
      </c>
      <c r="H104" s="198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38"/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40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3"/>
      <c r="BQ104" s="13" t="str">
        <f t="shared" si="12"/>
        <v>*</v>
      </c>
      <c r="BR104" s="20" t="str">
        <f t="shared" si="13"/>
        <v>*</v>
      </c>
      <c r="BS104" s="247" t="str">
        <f t="shared" si="14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7">
        <v>96</v>
      </c>
      <c r="F105" s="140"/>
      <c r="G105" s="175" t="str">
        <f>IF(D105="","*",VLOOKUP(F105,BS_ATIVIDADE[#Data],3,FALSE))</f>
        <v>*</v>
      </c>
      <c r="H105" s="198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38"/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40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3"/>
      <c r="BQ105" s="13" t="str">
        <f t="shared" si="12"/>
        <v>*</v>
      </c>
      <c r="BR105" s="20" t="str">
        <f t="shared" si="13"/>
        <v>*</v>
      </c>
      <c r="BS105" s="247" t="str">
        <f t="shared" si="14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7">
        <v>97</v>
      </c>
      <c r="F106" s="140"/>
      <c r="G106" s="175" t="str">
        <f>IF(D106="","*",VLOOKUP(F106,BS_ATIVIDADE[#Data],3,FALSE))</f>
        <v>*</v>
      </c>
      <c r="H106" s="198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38"/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40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3"/>
      <c r="BQ106" s="13" t="str">
        <f t="shared" si="12"/>
        <v>*</v>
      </c>
      <c r="BR106" s="20" t="str">
        <f t="shared" si="13"/>
        <v>*</v>
      </c>
      <c r="BS106" s="247" t="str">
        <f t="shared" si="14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7">
        <v>98</v>
      </c>
      <c r="F107" s="225"/>
      <c r="G107" s="175" t="str">
        <f>IF(D107="","*",VLOOKUP(F107,BS_ATIVIDADE[#Data],3,FALSE))</f>
        <v>*</v>
      </c>
      <c r="H107" s="198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38"/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40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3"/>
      <c r="BQ107" s="13" t="str">
        <f t="shared" si="12"/>
        <v>*</v>
      </c>
      <c r="BR107" s="20" t="str">
        <f t="shared" si="13"/>
        <v>*</v>
      </c>
      <c r="BS107" s="247" t="str">
        <f t="shared" si="14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7">
        <v>99</v>
      </c>
      <c r="F108" s="225"/>
      <c r="G108" s="175" t="str">
        <f>IF(D108="","*",VLOOKUP(F108,BS_ATIVIDADE[#Data],3,FALSE))</f>
        <v>*</v>
      </c>
      <c r="H108" s="198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38"/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40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3"/>
      <c r="BQ108" s="13" t="str">
        <f t="shared" si="12"/>
        <v>*</v>
      </c>
      <c r="BR108" s="20" t="str">
        <f t="shared" si="13"/>
        <v>*</v>
      </c>
      <c r="BS108" s="247" t="str">
        <f t="shared" si="14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7">
        <v>100</v>
      </c>
      <c r="F109" s="140"/>
      <c r="G109" s="175" t="str">
        <f>IF(D109="","*",VLOOKUP(F109,BS_ATIVIDADE[#Data],3,FALSE))</f>
        <v>*</v>
      </c>
      <c r="H109" s="198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38"/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40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3"/>
      <c r="BQ109" s="13" t="str">
        <f t="shared" si="12"/>
        <v>*</v>
      </c>
      <c r="BR109" s="20" t="str">
        <f t="shared" si="13"/>
        <v>*</v>
      </c>
      <c r="BS109" s="247" t="str">
        <f t="shared" si="14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8">
        <v>101</v>
      </c>
      <c r="F110" s="140"/>
      <c r="G110" s="175" t="str">
        <f>IF(D110="","*",VLOOKUP(F110,BS_ATIVIDADE[#Data],3,FALSE))</f>
        <v>*</v>
      </c>
      <c r="H110" s="198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38"/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40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3"/>
      <c r="BQ110" s="13" t="str">
        <f t="shared" si="12"/>
        <v>*</v>
      </c>
      <c r="BR110" s="20" t="str">
        <f t="shared" si="13"/>
        <v>*</v>
      </c>
      <c r="BS110" s="247" t="str">
        <f t="shared" si="14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7">
        <v>102</v>
      </c>
      <c r="F111" s="140"/>
      <c r="G111" s="175" t="str">
        <f>IF(D111="","*",VLOOKUP(F111,BS_ATIVIDADE[#Data],3,FALSE))</f>
        <v>*</v>
      </c>
      <c r="H111" s="198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38"/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40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3"/>
      <c r="BQ111" s="13" t="str">
        <f t="shared" si="12"/>
        <v>*</v>
      </c>
      <c r="BR111" s="20" t="str">
        <f t="shared" si="13"/>
        <v>*</v>
      </c>
      <c r="BS111" s="247" t="str">
        <f t="shared" si="14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7">
        <v>103</v>
      </c>
      <c r="F112" s="140"/>
      <c r="G112" s="175" t="str">
        <f>IF(D112="","*",VLOOKUP(F112,BS_ATIVIDADE[#Data],3,FALSE))</f>
        <v>*</v>
      </c>
      <c r="H112" s="198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38"/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40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3"/>
      <c r="BQ112" s="13" t="str">
        <f t="shared" si="12"/>
        <v>*</v>
      </c>
      <c r="BR112" s="20" t="str">
        <f t="shared" si="13"/>
        <v>*</v>
      </c>
      <c r="BS112" s="247" t="str">
        <f t="shared" si="14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7">
        <v>104</v>
      </c>
      <c r="F113" s="140"/>
      <c r="G113" s="175" t="str">
        <f>IF(D113="","*",VLOOKUP(F113,BS_ATIVIDADE[#Data],3,FALSE))</f>
        <v>*</v>
      </c>
      <c r="H113" s="198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38"/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40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3"/>
      <c r="BQ113" s="13" t="str">
        <f t="shared" si="12"/>
        <v>*</v>
      </c>
      <c r="BR113" s="20" t="str">
        <f t="shared" si="13"/>
        <v>*</v>
      </c>
      <c r="BS113" s="247" t="str">
        <f t="shared" si="14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7">
        <v>105</v>
      </c>
      <c r="F114" s="140"/>
      <c r="G114" s="175" t="str">
        <f>IF(D114="","*",VLOOKUP(F114,BS_ATIVIDADE[#Data],3,FALSE))</f>
        <v>*</v>
      </c>
      <c r="H114" s="198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38"/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40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3"/>
      <c r="BQ114" s="13" t="str">
        <f t="shared" si="12"/>
        <v>*</v>
      </c>
      <c r="BR114" s="20" t="str">
        <f t="shared" si="13"/>
        <v>*</v>
      </c>
      <c r="BS114" s="247" t="str">
        <f t="shared" si="14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7">
        <v>106</v>
      </c>
      <c r="F115" s="140"/>
      <c r="G115" s="175" t="str">
        <f>IF(D115="","*",VLOOKUP(F115,BS_ATIVIDADE[#Data],3,FALSE))</f>
        <v>*</v>
      </c>
      <c r="H115" s="198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38"/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40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3"/>
      <c r="BQ115" s="13" t="str">
        <f t="shared" si="12"/>
        <v>*</v>
      </c>
      <c r="BR115" s="20" t="str">
        <f t="shared" si="13"/>
        <v>*</v>
      </c>
      <c r="BS115" s="247" t="str">
        <f t="shared" si="14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9"/>
      <c r="E116" s="237">
        <v>107</v>
      </c>
      <c r="F116" s="231"/>
      <c r="G116" s="175" t="str">
        <f>IF(D116="","*",VLOOKUP(F116,BS_ATIVIDADE[#Data],3,FALSE))</f>
        <v>*</v>
      </c>
      <c r="H116" s="198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38"/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40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3"/>
      <c r="BQ116" s="13" t="str">
        <f t="shared" si="12"/>
        <v>*</v>
      </c>
      <c r="BR116" s="20" t="str">
        <f t="shared" si="13"/>
        <v>*</v>
      </c>
      <c r="BS116" s="247" t="str">
        <f t="shared" si="14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7">
        <v>108</v>
      </c>
      <c r="F117" s="140"/>
      <c r="G117" s="175" t="str">
        <f>IF(D117="","*",VLOOKUP(F117,BS_ATIVIDADE[#Data],3,FALSE))</f>
        <v>*</v>
      </c>
      <c r="H117" s="198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38"/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40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3"/>
      <c r="BQ117" s="13" t="str">
        <f t="shared" si="12"/>
        <v>*</v>
      </c>
      <c r="BR117" s="20" t="str">
        <f t="shared" si="13"/>
        <v>*</v>
      </c>
      <c r="BS117" s="247" t="str">
        <f t="shared" si="14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7">
        <v>109</v>
      </c>
      <c r="F118" s="140"/>
      <c r="G118" s="175" t="str">
        <f>IF(D118="","*",VLOOKUP(F118,BS_ATIVIDADE[#Data],3,FALSE))</f>
        <v>*</v>
      </c>
      <c r="H118" s="198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38"/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40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3"/>
      <c r="BQ118" s="13" t="str">
        <f t="shared" si="12"/>
        <v>*</v>
      </c>
      <c r="BR118" s="20" t="str">
        <f t="shared" si="13"/>
        <v>*</v>
      </c>
      <c r="BS118" s="247" t="str">
        <f t="shared" si="14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7">
        <v>110</v>
      </c>
      <c r="F119" s="140"/>
      <c r="G119" s="175" t="str">
        <f>IF(D119="","*",VLOOKUP(F119,BS_ATIVIDADE[#Data],3,FALSE))</f>
        <v>*</v>
      </c>
      <c r="H119" s="198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38"/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40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3"/>
      <c r="BQ119" s="13" t="str">
        <f t="shared" si="12"/>
        <v>*</v>
      </c>
      <c r="BR119" s="20" t="str">
        <f t="shared" si="13"/>
        <v>*</v>
      </c>
      <c r="BS119" s="247" t="str">
        <f t="shared" si="14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7">
        <v>111</v>
      </c>
      <c r="F120" s="140"/>
      <c r="G120" s="175" t="str">
        <f>IF(D120="","*",VLOOKUP(F120,BS_ATIVIDADE[#Data],3,FALSE))</f>
        <v>*</v>
      </c>
      <c r="H120" s="198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38"/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40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3"/>
      <c r="BQ120" s="13" t="str">
        <f t="shared" si="12"/>
        <v>*</v>
      </c>
      <c r="BR120" s="20" t="str">
        <f t="shared" si="13"/>
        <v>*</v>
      </c>
      <c r="BS120" s="247" t="str">
        <f t="shared" si="14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7">
        <v>112</v>
      </c>
      <c r="F121" s="140"/>
      <c r="G121" s="175" t="str">
        <f>IF(D121="","*",VLOOKUP(F121,BS_ATIVIDADE[#Data],3,FALSE))</f>
        <v>*</v>
      </c>
      <c r="H121" s="198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38"/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40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3"/>
      <c r="BQ121" s="13" t="str">
        <f t="shared" si="12"/>
        <v>*</v>
      </c>
      <c r="BR121" s="20" t="str">
        <f t="shared" si="13"/>
        <v>*</v>
      </c>
      <c r="BS121" s="247" t="str">
        <f t="shared" si="14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8">
        <v>113</v>
      </c>
      <c r="F122" s="225"/>
      <c r="G122" s="175" t="str">
        <f>IF(D122="","*",VLOOKUP(F122,BS_ATIVIDADE[#Data],3,FALSE))</f>
        <v>*</v>
      </c>
      <c r="H122" s="198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38"/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40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3"/>
      <c r="BQ122" s="13" t="str">
        <f t="shared" si="12"/>
        <v>*</v>
      </c>
      <c r="BR122" s="20" t="str">
        <f t="shared" si="13"/>
        <v>*</v>
      </c>
      <c r="BS122" s="247" t="str">
        <f t="shared" si="14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7">
        <v>114</v>
      </c>
      <c r="F123" s="140"/>
      <c r="G123" s="175" t="str">
        <f>IF(D123="","*",VLOOKUP(F123,BS_ATIVIDADE[#Data],3,FALSE))</f>
        <v>*</v>
      </c>
      <c r="H123" s="198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38"/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40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3"/>
      <c r="BQ123" s="13" t="str">
        <f t="shared" si="12"/>
        <v>*</v>
      </c>
      <c r="BR123" s="20" t="str">
        <f t="shared" si="13"/>
        <v>*</v>
      </c>
      <c r="BS123" s="247" t="str">
        <f t="shared" si="14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7">
        <v>115</v>
      </c>
      <c r="F124" s="140"/>
      <c r="G124" s="175" t="str">
        <f>IF(D124="","*",VLOOKUP(F124,BS_ATIVIDADE[#Data],3,FALSE))</f>
        <v>*</v>
      </c>
      <c r="H124" s="198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38"/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40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3"/>
      <c r="BQ124" s="13" t="str">
        <f t="shared" si="12"/>
        <v>*</v>
      </c>
      <c r="BR124" s="20" t="str">
        <f t="shared" si="13"/>
        <v>*</v>
      </c>
      <c r="BS124" s="247" t="str">
        <f t="shared" si="14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7">
        <v>116</v>
      </c>
      <c r="F125" s="140"/>
      <c r="G125" s="175" t="str">
        <f>IF(D125="","*",VLOOKUP(F125,BS_ATIVIDADE[#Data],3,FALSE))</f>
        <v>*</v>
      </c>
      <c r="H125" s="198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38"/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40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3"/>
      <c r="BQ125" s="13" t="str">
        <f t="shared" si="12"/>
        <v>*</v>
      </c>
      <c r="BR125" s="20" t="str">
        <f t="shared" si="13"/>
        <v>*</v>
      </c>
      <c r="BS125" s="247" t="str">
        <f t="shared" si="14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7">
        <v>117</v>
      </c>
      <c r="F126" s="140"/>
      <c r="G126" s="175" t="str">
        <f>IF(D126="","*",VLOOKUP(F126,BS_ATIVIDADE[#Data],3,FALSE))</f>
        <v>*</v>
      </c>
      <c r="H126" s="198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38"/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40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3"/>
      <c r="BQ126" s="13" t="str">
        <f t="shared" si="12"/>
        <v>*</v>
      </c>
      <c r="BR126" s="20" t="str">
        <f t="shared" si="13"/>
        <v>*</v>
      </c>
      <c r="BS126" s="247" t="str">
        <f t="shared" si="14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7">
        <v>118</v>
      </c>
      <c r="F127" s="140"/>
      <c r="G127" s="175" t="str">
        <f>IF(D127="","*",VLOOKUP(F127,BS_ATIVIDADE[#Data],3,FALSE))</f>
        <v>*</v>
      </c>
      <c r="H127" s="198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38"/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40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3"/>
      <c r="BQ127" s="13" t="str">
        <f t="shared" si="12"/>
        <v>*</v>
      </c>
      <c r="BR127" s="20" t="str">
        <f t="shared" si="13"/>
        <v>*</v>
      </c>
      <c r="BS127" s="247" t="str">
        <f t="shared" si="14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7">
        <v>119</v>
      </c>
      <c r="F128" s="140"/>
      <c r="G128" s="175" t="str">
        <f>IF(D128="","*",VLOOKUP(F128,BS_ATIVIDADE[#Data],3,FALSE))</f>
        <v>*</v>
      </c>
      <c r="H128" s="198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38"/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40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3"/>
      <c r="BQ128" s="13" t="str">
        <f t="shared" si="12"/>
        <v>*</v>
      </c>
      <c r="BR128" s="20" t="str">
        <f t="shared" si="13"/>
        <v>*</v>
      </c>
      <c r="BS128" s="247" t="str">
        <f t="shared" si="14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7">
        <v>120</v>
      </c>
      <c r="F129" s="140"/>
      <c r="G129" s="175" t="str">
        <f>IF(D129="","*",VLOOKUP(F129,BS_ATIVIDADE[#Data],3,FALSE))</f>
        <v>*</v>
      </c>
      <c r="H129" s="198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38"/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40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3"/>
      <c r="BQ129" s="13" t="str">
        <f t="shared" si="12"/>
        <v>*</v>
      </c>
      <c r="BR129" s="20" t="str">
        <f t="shared" si="13"/>
        <v>*</v>
      </c>
      <c r="BS129" s="247" t="str">
        <f t="shared" si="14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7">
        <v>121</v>
      </c>
      <c r="F130" s="140"/>
      <c r="G130" s="175" t="str">
        <f>IF(D130="","*",VLOOKUP(F130,BS_ATIVIDADE[#Data],3,FALSE))</f>
        <v>*</v>
      </c>
      <c r="H130" s="198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38"/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40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3"/>
      <c r="BQ130" s="13" t="str">
        <f t="shared" si="12"/>
        <v>*</v>
      </c>
      <c r="BR130" s="20" t="str">
        <f t="shared" si="13"/>
        <v>*</v>
      </c>
      <c r="BS130" s="247" t="str">
        <f t="shared" si="14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7">
        <v>122</v>
      </c>
      <c r="F131" s="225"/>
      <c r="G131" s="175" t="str">
        <f>IF(D131="","*",VLOOKUP(F131,BS_ATIVIDADE[#Data],3,FALSE))</f>
        <v>*</v>
      </c>
      <c r="H131" s="198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38"/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40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3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7" t="str">
        <f t="shared" si="14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7">
        <v>123</v>
      </c>
      <c r="F132" s="225"/>
      <c r="G132" s="175" t="str">
        <f>IF(D132="","*",VLOOKUP(F132,BS_ATIVIDADE[#Data],3,FALSE))</f>
        <v>*</v>
      </c>
      <c r="H132" s="198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38"/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40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3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7" t="str">
        <f t="shared" si="14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7">
        <v>124</v>
      </c>
      <c r="F133" s="140"/>
      <c r="G133" s="175" t="str">
        <f>IF(D133="","*",VLOOKUP(F133,BS_ATIVIDADE[#Data],3,FALSE))</f>
        <v>*</v>
      </c>
      <c r="H133" s="198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38"/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40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3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7" t="str">
        <f t="shared" si="14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8">
        <v>125</v>
      </c>
      <c r="F134" s="140"/>
      <c r="G134" s="175" t="str">
        <f>IF(D134="","*",VLOOKUP(F134,BS_ATIVIDADE[#Data],3,FALSE))</f>
        <v>*</v>
      </c>
      <c r="H134" s="198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38"/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40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3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7" t="str">
        <f t="shared" si="14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7">
        <v>126</v>
      </c>
      <c r="F135" s="140"/>
      <c r="G135" s="175" t="str">
        <f>IF(D135="","*",VLOOKUP(F135,BS_ATIVIDADE[#Data],3,FALSE))</f>
        <v>*</v>
      </c>
      <c r="H135" s="198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38"/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40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3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7" t="str">
        <f t="shared" si="14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7">
        <v>127</v>
      </c>
      <c r="F136" s="140"/>
      <c r="G136" s="175" t="str">
        <f>IF(D136="","*",VLOOKUP(F136,BS_ATIVIDADE[#Data],3,FALSE))</f>
        <v>*</v>
      </c>
      <c r="H136" s="198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38"/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40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3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7" t="str">
        <f t="shared" si="14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7">
        <v>128</v>
      </c>
      <c r="F137" s="140"/>
      <c r="G137" s="175" t="str">
        <f>IF(D137="","*",VLOOKUP(F137,BS_ATIVIDADE[#Data],3,FALSE))</f>
        <v>*</v>
      </c>
      <c r="H137" s="198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38"/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40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3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7" t="str">
        <f t="shared" si="14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7">
        <v>129</v>
      </c>
      <c r="F138" s="140"/>
      <c r="G138" s="175" t="str">
        <f>IF(D138="","*",VLOOKUP(F138,BS_ATIVIDADE[#Data],3,FALSE))</f>
        <v>*</v>
      </c>
      <c r="H138" s="198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38"/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40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3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7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7">
        <v>130</v>
      </c>
      <c r="F139" s="230"/>
      <c r="G139" s="175" t="str">
        <f>IF(D139="","*",VLOOKUP(F139,BS_ATIVIDADE[#Data],3,FALSE))</f>
        <v>*</v>
      </c>
      <c r="H139" s="198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38"/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40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3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7" t="str">
        <f t="shared" si="19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7">
        <v>131</v>
      </c>
      <c r="F140" s="140"/>
      <c r="G140" s="175" t="str">
        <f>IF(D140="","*",VLOOKUP(F140,BS_ATIVIDADE[#Data],3,FALSE))</f>
        <v>*</v>
      </c>
      <c r="H140" s="198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38"/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40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3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7" t="str">
        <f t="shared" si="19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7">
        <v>132</v>
      </c>
      <c r="F141" s="140"/>
      <c r="G141" s="175" t="str">
        <f>IF(D141="","*",VLOOKUP(F141,BS_ATIVIDADE[#Data],3,FALSE))</f>
        <v>*</v>
      </c>
      <c r="H141" s="198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38"/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40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3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7" t="str">
        <f t="shared" si="19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7">
        <v>133</v>
      </c>
      <c r="F142" s="140"/>
      <c r="G142" s="175" t="str">
        <f>IF(D142="","*",VLOOKUP(F142,BS_ATIVIDADE[#Data],3,FALSE))</f>
        <v>*</v>
      </c>
      <c r="H142" s="198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38"/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40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3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7" t="str">
        <f t="shared" si="19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200"/>
      <c r="E143" s="237">
        <v>134</v>
      </c>
      <c r="F143" s="140"/>
      <c r="G143" s="175" t="str">
        <f>IF(D143="","*",VLOOKUP(F143,BS_ATIVIDADE[#Data],3,FALSE))</f>
        <v>*</v>
      </c>
      <c r="H143" s="198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38"/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40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3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7" t="str">
        <f t="shared" si="19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200"/>
      <c r="E144" s="237">
        <v>135</v>
      </c>
      <c r="F144" s="140"/>
      <c r="G144" s="175" t="str">
        <f>IF(D144="","*",VLOOKUP(F144,BS_ATIVIDADE[#Data],3,FALSE))</f>
        <v>*</v>
      </c>
      <c r="H144" s="198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5"/>
      <c r="AH144" s="16"/>
      <c r="AI144" s="138"/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40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3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7" t="str">
        <f t="shared" si="19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7">
        <v>136</v>
      </c>
      <c r="F145" s="140"/>
      <c r="G145" s="175" t="str">
        <f>IF(D145="","*",VLOOKUP(F145,BS_ATIVIDADE[#Data],3,FALSE))</f>
        <v>*</v>
      </c>
      <c r="H145" s="198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38"/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40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3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7" t="str">
        <f t="shared" si="19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8">
        <v>137</v>
      </c>
      <c r="F146" s="140"/>
      <c r="G146" s="175" t="str">
        <f>IF(D146="","*",VLOOKUP(F146,BS_ATIVIDADE[#Data],3,FALSE))</f>
        <v>*</v>
      </c>
      <c r="H146" s="198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38"/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40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3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7" t="str">
        <f t="shared" si="19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7">
        <v>138</v>
      </c>
      <c r="F147" s="140"/>
      <c r="G147" s="175" t="str">
        <f>IF(D147="","*",VLOOKUP(F147,BS_ATIVIDADE[#Data],3,FALSE))</f>
        <v>*</v>
      </c>
      <c r="H147" s="198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38"/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40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3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7" t="str">
        <f t="shared" si="19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200"/>
      <c r="E148" s="237">
        <v>139</v>
      </c>
      <c r="F148" s="230"/>
      <c r="G148" s="175" t="str">
        <f>IF(D148="","*",VLOOKUP(F148,BS_ATIVIDADE[#Data],3,FALSE))</f>
        <v>*</v>
      </c>
      <c r="H148" s="198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38"/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40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3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7" t="str">
        <f t="shared" si="19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7">
        <v>140</v>
      </c>
      <c r="F149" s="225"/>
      <c r="G149" s="175" t="str">
        <f>IF(D149="","*",VLOOKUP(F149,BS_ATIVIDADE[#Data],3,FALSE))</f>
        <v>*</v>
      </c>
      <c r="H149" s="198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38"/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40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3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7" t="str">
        <f t="shared" si="19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200"/>
      <c r="E150" s="237">
        <v>141</v>
      </c>
      <c r="F150" s="230"/>
      <c r="G150" s="175" t="str">
        <f>IF(D150="","*",VLOOKUP(F150,BS_ATIVIDADE[#Data],3,FALSE))</f>
        <v>*</v>
      </c>
      <c r="H150" s="198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38"/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40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3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7" t="str">
        <f t="shared" si="19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7">
        <v>142</v>
      </c>
      <c r="F151" s="230"/>
      <c r="G151" s="175" t="str">
        <f>IF(D151="","*",VLOOKUP(F151,BS_ATIVIDADE[#Data],3,FALSE))</f>
        <v>*</v>
      </c>
      <c r="H151" s="198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38"/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40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3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7" t="str">
        <f t="shared" si="19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7">
        <v>143</v>
      </c>
      <c r="F152" s="140"/>
      <c r="G152" s="175" t="str">
        <f>IF(D152="","*",VLOOKUP(F152,BS_ATIVIDADE[#Data],3,FALSE))</f>
        <v>*</v>
      </c>
      <c r="H152" s="198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38"/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40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3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7" t="str">
        <f t="shared" si="19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7">
        <v>144</v>
      </c>
      <c r="F153" s="140"/>
      <c r="G153" s="175" t="str">
        <f>IF(D153="","*",VLOOKUP(F153,BS_ATIVIDADE[#Data],3,FALSE))</f>
        <v>*</v>
      </c>
      <c r="H153" s="198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38"/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40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3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7" t="str">
        <f t="shared" si="19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7">
        <v>145</v>
      </c>
      <c r="F154" s="225"/>
      <c r="G154" s="175" t="str">
        <f>IF(D154="","*",VLOOKUP(F154,BS_ATIVIDADE[#Data],3,FALSE))</f>
        <v>*</v>
      </c>
      <c r="H154" s="198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38"/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40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3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7" t="str">
        <f t="shared" si="19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7">
        <v>146</v>
      </c>
      <c r="F155" s="140"/>
      <c r="G155" s="175" t="str">
        <f>IF(D155="","*",VLOOKUP(F155,BS_ATIVIDADE[#Data],3,FALSE))</f>
        <v>*</v>
      </c>
      <c r="H155" s="198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38"/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40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3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7" t="str">
        <f t="shared" si="19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7">
        <v>147</v>
      </c>
      <c r="F156" s="140"/>
      <c r="G156" s="175" t="str">
        <f>IF(D156="","*",VLOOKUP(F156,BS_ATIVIDADE[#Data],3,FALSE))</f>
        <v>*</v>
      </c>
      <c r="H156" s="198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38"/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40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3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7" t="str">
        <f t="shared" si="19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7">
        <v>148</v>
      </c>
      <c r="F157" s="140"/>
      <c r="G157" s="175" t="str">
        <f>IF(D157="","*",VLOOKUP(F157,BS_ATIVIDADE[#Data],3,FALSE))</f>
        <v>*</v>
      </c>
      <c r="H157" s="198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38"/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40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3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7" t="str">
        <f t="shared" si="19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8">
        <v>149</v>
      </c>
      <c r="F158" s="140"/>
      <c r="G158" s="175" t="str">
        <f>IF(D158="","*",VLOOKUP(F158,BS_ATIVIDADE[#Data],3,FALSE))</f>
        <v>*</v>
      </c>
      <c r="H158" s="198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38"/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40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3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7" t="str">
        <f t="shared" si="19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7">
        <v>150</v>
      </c>
      <c r="F159" s="140"/>
      <c r="G159" s="175" t="str">
        <f>IF(D159="","*",VLOOKUP(F159,BS_ATIVIDADE[#Data],3,FALSE))</f>
        <v>*</v>
      </c>
      <c r="H159" s="198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38"/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40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3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7" t="str">
        <f t="shared" si="19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7">
        <v>151</v>
      </c>
      <c r="F160" s="140"/>
      <c r="G160" s="175" t="str">
        <f>IF(D160="","*",VLOOKUP(F160,BS_ATIVIDADE[#Data],3,FALSE))</f>
        <v>*</v>
      </c>
      <c r="H160" s="198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5"/>
      <c r="AH160" s="16"/>
      <c r="AI160" s="138"/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40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3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7" t="str">
        <f t="shared" si="19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7">
        <v>152</v>
      </c>
      <c r="F161" s="140"/>
      <c r="G161" s="175" t="str">
        <f>IF(D161="","*",VLOOKUP(F161,BS_ATIVIDADE[#Data],3,FALSE))</f>
        <v>*</v>
      </c>
      <c r="H161" s="198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38"/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40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3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7" t="str">
        <f t="shared" si="19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7">
        <v>153</v>
      </c>
      <c r="F162" s="140"/>
      <c r="G162" s="175" t="str">
        <f>IF(D162="","*",VLOOKUP(F162,BS_ATIVIDADE[#Data],3,FALSE))</f>
        <v>*</v>
      </c>
      <c r="H162" s="198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38"/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40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3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7" t="str">
        <f t="shared" si="19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7">
        <v>154</v>
      </c>
      <c r="F163" s="140"/>
      <c r="G163" s="175" t="str">
        <f>IF(D163="","*",VLOOKUP(F163,BS_ATIVIDADE[#Data],3,FALSE))</f>
        <v>*</v>
      </c>
      <c r="H163" s="198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38"/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40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3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7" t="str">
        <f t="shared" si="19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7">
        <v>155</v>
      </c>
      <c r="F164" s="140"/>
      <c r="G164" s="175" t="str">
        <f>IF(D164="","*",VLOOKUP(F164,BS_ATIVIDADE[#Data],3,FALSE))</f>
        <v>*</v>
      </c>
      <c r="H164" s="198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38"/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40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3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7" t="str">
        <f t="shared" si="19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7">
        <v>156</v>
      </c>
      <c r="F165" s="140"/>
      <c r="G165" s="175" t="str">
        <f>IF(D165="","*",VLOOKUP(F165,BS_ATIVIDADE[#Data],3,FALSE))</f>
        <v>*</v>
      </c>
      <c r="H165" s="198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38"/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40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3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7" t="str">
        <f t="shared" si="19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7">
        <v>157</v>
      </c>
      <c r="F166" s="140"/>
      <c r="G166" s="175" t="str">
        <f>IF(D166="","*",VLOOKUP(F166,BS_ATIVIDADE[#Data],3,FALSE))</f>
        <v>*</v>
      </c>
      <c r="H166" s="198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38"/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40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3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7" t="str">
        <f t="shared" si="19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7">
        <v>158</v>
      </c>
      <c r="F167" s="140"/>
      <c r="G167" s="175" t="str">
        <f>IF(D167="","*",VLOOKUP(F167,BS_ATIVIDADE[#Data],3,FALSE))</f>
        <v>*</v>
      </c>
      <c r="H167" s="198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38"/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40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3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7" t="str">
        <f t="shared" si="19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7">
        <v>159</v>
      </c>
      <c r="F168" s="140"/>
      <c r="G168" s="175" t="str">
        <f>IF(D168="","*",VLOOKUP(F168,BS_ATIVIDADE[#Data],3,FALSE))</f>
        <v>*</v>
      </c>
      <c r="H168" s="198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38"/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40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3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7" t="str">
        <f t="shared" si="19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7">
        <v>160</v>
      </c>
      <c r="F169" s="140"/>
      <c r="G169" s="175" t="str">
        <f>IF(D169="","*",VLOOKUP(F169,BS_ATIVIDADE[#Data],3,FALSE))</f>
        <v>*</v>
      </c>
      <c r="H169" s="198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38"/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40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3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7" t="str">
        <f t="shared" si="19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8">
        <v>161</v>
      </c>
      <c r="F170" s="140"/>
      <c r="G170" s="175" t="str">
        <f>IF(D170="","*",VLOOKUP(F170,BS_ATIVIDADE[#Data],3,FALSE))</f>
        <v>*</v>
      </c>
      <c r="H170" s="198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38"/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40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3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5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7">
        <v>162</v>
      </c>
      <c r="F171" s="140"/>
      <c r="G171" s="175" t="str">
        <f>IF(D171="","*",VLOOKUP(F171,BS_ATIVIDADE[#Data],3,FALSE))</f>
        <v>*</v>
      </c>
      <c r="H171" s="198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38"/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40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3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7" t="str">
        <f t="shared" si="19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7">
        <v>163</v>
      </c>
      <c r="F172" s="140"/>
      <c r="G172" s="175" t="str">
        <f>IF(D172="","*",VLOOKUP(F172,BS_ATIVIDADE[#Data],3,FALSE))</f>
        <v>*</v>
      </c>
      <c r="H172" s="198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38"/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40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3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7" t="str">
        <f t="shared" si="19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7">
        <v>164</v>
      </c>
      <c r="F173" s="140"/>
      <c r="G173" s="175" t="str">
        <f>IF(D173="","*",VLOOKUP(F173,BS_ATIVIDADE[#Data],3,FALSE))</f>
        <v>*</v>
      </c>
      <c r="H173" s="198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38"/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40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3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7" t="str">
        <f t="shared" si="19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7">
        <v>165</v>
      </c>
      <c r="F174" s="140"/>
      <c r="G174" s="175" t="str">
        <f>IF(D174="","*",VLOOKUP(F174,BS_ATIVIDADE[#Data],3,FALSE))</f>
        <v>*</v>
      </c>
      <c r="H174" s="198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38"/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40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3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7" t="str">
        <f t="shared" si="19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7">
        <v>166</v>
      </c>
      <c r="F175" s="140"/>
      <c r="G175" s="175" t="str">
        <f>IF(D175="","*",VLOOKUP(F175,BS_ATIVIDADE[#Data],3,FALSE))</f>
        <v>*</v>
      </c>
      <c r="H175" s="198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38"/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40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3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7" t="str">
        <f t="shared" si="19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7">
        <v>167</v>
      </c>
      <c r="F176" s="140"/>
      <c r="G176" s="175" t="str">
        <f>IF(D176="","*",VLOOKUP(F176,BS_ATIVIDADE[#Data],3,FALSE))</f>
        <v>*</v>
      </c>
      <c r="H176" s="198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38"/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40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3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7" t="str">
        <f t="shared" si="19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7">
        <v>168</v>
      </c>
      <c r="F177" s="140"/>
      <c r="G177" s="175" t="str">
        <f>IF(D177="","*",VLOOKUP(F177,BS_ATIVIDADE[#Data],3,FALSE))</f>
        <v>*</v>
      </c>
      <c r="H177" s="198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38"/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40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3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7" t="str">
        <f t="shared" si="19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7">
        <v>169</v>
      </c>
      <c r="F178" s="140"/>
      <c r="G178" s="175" t="str">
        <f>IF(D178="","*",VLOOKUP(F178,BS_ATIVIDADE[#Data],3,FALSE))</f>
        <v>*</v>
      </c>
      <c r="H178" s="198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38"/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40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3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7" t="str">
        <f t="shared" si="19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7">
        <v>170</v>
      </c>
      <c r="F179" s="140"/>
      <c r="G179" s="175" t="str">
        <f>IF(D179="","*",VLOOKUP(F179,BS_ATIVIDADE[#Data],3,FALSE))</f>
        <v>*</v>
      </c>
      <c r="H179" s="198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38"/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40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3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7" t="str">
        <f t="shared" si="19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7">
        <v>171</v>
      </c>
      <c r="F180" s="140"/>
      <c r="G180" s="175" t="str">
        <f>IF(D180="","*",VLOOKUP(F180,BS_ATIVIDADE[#Data],3,FALSE))</f>
        <v>*</v>
      </c>
      <c r="H180" s="198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38"/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40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3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7" t="str">
        <f t="shared" si="19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7">
        <v>172</v>
      </c>
      <c r="F181" s="140"/>
      <c r="G181" s="175" t="str">
        <f>IF(D181="","*",VLOOKUP(F181,BS_ATIVIDADE[#Data],3,FALSE))</f>
        <v>*</v>
      </c>
      <c r="H181" s="198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38"/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40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3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7" t="str">
        <f t="shared" si="19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8">
        <v>173</v>
      </c>
      <c r="F182" s="140"/>
      <c r="G182" s="175" t="str">
        <f>IF(D182="","*",VLOOKUP(F182,BS_ATIVIDADE[#Data],3,FALSE))</f>
        <v>*</v>
      </c>
      <c r="H182" s="198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38"/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40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3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7" t="str">
        <f t="shared" si="19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7">
        <v>174</v>
      </c>
      <c r="F183" s="140"/>
      <c r="G183" s="175" t="str">
        <f>IF(D183="","*",VLOOKUP(F183,BS_ATIVIDADE[#Data],3,FALSE))</f>
        <v>*</v>
      </c>
      <c r="H183" s="198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38"/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40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3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7" t="str">
        <f t="shared" si="19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7">
        <v>175</v>
      </c>
      <c r="F184" s="140"/>
      <c r="G184" s="175" t="str">
        <f>IF(D184="","*",VLOOKUP(F184,BS_ATIVIDADE[#Data],3,FALSE))</f>
        <v>*</v>
      </c>
      <c r="H184" s="198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38"/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40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3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7" t="str">
        <f t="shared" si="19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7">
        <v>176</v>
      </c>
      <c r="F185" s="140"/>
      <c r="G185" s="175" t="str">
        <f>IF(D185="","*",VLOOKUP(F185,BS_ATIVIDADE[#Data],3,FALSE))</f>
        <v>*</v>
      </c>
      <c r="H185" s="198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38"/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40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3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7" t="str">
        <f t="shared" si="19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7">
        <v>177</v>
      </c>
      <c r="F186" s="140"/>
      <c r="G186" s="175" t="str">
        <f>IF(D186="","*",VLOOKUP(F186,BS_ATIVIDADE[#Data],3,FALSE))</f>
        <v>*</v>
      </c>
      <c r="H186" s="198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38"/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40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3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7" t="str">
        <f t="shared" si="19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7">
        <v>178</v>
      </c>
      <c r="F187" s="140"/>
      <c r="G187" s="175" t="str">
        <f>IF(D187="","*",VLOOKUP(F187,BS_ATIVIDADE[#Data],3,FALSE))</f>
        <v>*</v>
      </c>
      <c r="H187" s="198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38"/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40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3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7" t="str">
        <f t="shared" si="19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7">
        <v>179</v>
      </c>
      <c r="F188" s="140"/>
      <c r="G188" s="175" t="str">
        <f>IF(D188="","*",VLOOKUP(F188,BS_ATIVIDADE[#Data],3,FALSE))</f>
        <v>*</v>
      </c>
      <c r="H188" s="198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38"/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40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3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7" t="str">
        <f t="shared" si="19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7">
        <v>180</v>
      </c>
      <c r="F189" s="140"/>
      <c r="G189" s="175" t="str">
        <f>IF(D189="","*",VLOOKUP(F189,BS_ATIVIDADE[#Data],3,FALSE))</f>
        <v>*</v>
      </c>
      <c r="H189" s="198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38"/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40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3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7" t="str">
        <f t="shared" si="19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7">
        <v>181</v>
      </c>
      <c r="F190" s="140"/>
      <c r="G190" s="175" t="str">
        <f>IF(D190="","*",VLOOKUP(F190,BS_ATIVIDADE[#Data],3,FALSE))</f>
        <v>*</v>
      </c>
      <c r="H190" s="198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38"/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40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3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7" t="str">
        <f t="shared" si="19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7">
        <v>182</v>
      </c>
      <c r="F191" s="140"/>
      <c r="G191" s="175" t="str">
        <f>IF(D191="","*",VLOOKUP(F191,BS_ATIVIDADE[#Data],3,FALSE))</f>
        <v>*</v>
      </c>
      <c r="H191" s="198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38"/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40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3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7" t="str">
        <f t="shared" si="19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7">
        <v>183</v>
      </c>
      <c r="F192" s="140"/>
      <c r="G192" s="175" t="str">
        <f>IF(D192="","*",VLOOKUP(F192,BS_ATIVIDADE[#Data],3,FALSE))</f>
        <v>*</v>
      </c>
      <c r="H192" s="198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38"/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40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3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7" t="str">
        <f t="shared" si="19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7">
        <v>184</v>
      </c>
      <c r="F193" s="140"/>
      <c r="G193" s="175" t="str">
        <f>IF(D193="","*",VLOOKUP(F193,BS_ATIVIDADE[#Data],3,FALSE))</f>
        <v>*</v>
      </c>
      <c r="H193" s="198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38"/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40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3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7" t="str">
        <f t="shared" si="19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8">
        <v>185</v>
      </c>
      <c r="F194" s="140"/>
      <c r="G194" s="175" t="str">
        <f>IF(D194="","*",VLOOKUP(F194,BS_ATIVIDADE[#Data],3,FALSE))</f>
        <v>*</v>
      </c>
      <c r="H194" s="198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38"/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40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3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7" t="str">
        <f t="shared" si="19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7">
        <v>186</v>
      </c>
      <c r="F195" s="140"/>
      <c r="G195" s="175" t="str">
        <f>IF(D195="","*",VLOOKUP(F195,BS_ATIVIDADE[#Data],3,FALSE))</f>
        <v>*</v>
      </c>
      <c r="H195" s="198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38"/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40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3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7" t="str">
        <f t="shared" si="19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7">
        <v>187</v>
      </c>
      <c r="F196" s="140"/>
      <c r="G196" s="175" t="str">
        <f>IF(D196="","*",VLOOKUP(F196,BS_ATIVIDADE[#Data],3,FALSE))</f>
        <v>*</v>
      </c>
      <c r="H196" s="198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38"/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40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3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7" t="str">
        <f t="shared" si="19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7">
        <v>188</v>
      </c>
      <c r="F197" s="140"/>
      <c r="G197" s="175" t="str">
        <f>IF(D197="","*",VLOOKUP(F197,BS_ATIVIDADE[#Data],3,FALSE))</f>
        <v>*</v>
      </c>
      <c r="H197" s="198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38"/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40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3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7" t="str">
        <f t="shared" si="19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7">
        <v>189</v>
      </c>
      <c r="F198" s="140"/>
      <c r="G198" s="175" t="str">
        <f>IF(D198="","*",VLOOKUP(F198,BS_ATIVIDADE[#Data],3,FALSE))</f>
        <v>*</v>
      </c>
      <c r="H198" s="198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38"/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40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3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7" t="str">
        <f t="shared" si="19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7">
        <v>190</v>
      </c>
      <c r="F199" s="140"/>
      <c r="G199" s="175" t="str">
        <f>IF(D199="","*",VLOOKUP(F199,BS_ATIVIDADE[#Data],3,FALSE))</f>
        <v>*</v>
      </c>
      <c r="H199" s="198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38"/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40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3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7" t="str">
        <f t="shared" si="19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7">
        <v>191</v>
      </c>
      <c r="F200" s="140"/>
      <c r="G200" s="175" t="str">
        <f>IF(D200="","*",VLOOKUP(F200,BS_ATIVIDADE[#Data],3,FALSE))</f>
        <v>*</v>
      </c>
      <c r="H200" s="198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38"/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40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3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7" t="str">
        <f t="shared" si="19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7">
        <v>192</v>
      </c>
      <c r="F201" s="140"/>
      <c r="G201" s="175" t="str">
        <f>IF(D201="","*",VLOOKUP(F201,BS_ATIVIDADE[#Data],3,FALSE))</f>
        <v>*</v>
      </c>
      <c r="H201" s="198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38"/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40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3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7" t="str">
        <f t="shared" si="19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7">
        <v>193</v>
      </c>
      <c r="F202" s="140"/>
      <c r="G202" s="175" t="str">
        <f>IF(D202="","*",VLOOKUP(F202,BS_ATIVIDADE[#Data],3,FALSE))</f>
        <v>*</v>
      </c>
      <c r="H202" s="198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38"/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40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3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7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7">
        <v>194</v>
      </c>
      <c r="F203" s="140"/>
      <c r="G203" s="175" t="str">
        <f>IF(D203="","*",VLOOKUP(F203,BS_ATIVIDADE[#Data],3,FALSE))</f>
        <v>*</v>
      </c>
      <c r="H203" s="198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38"/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40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3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7" t="str">
        <f t="shared" si="24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7">
        <v>195</v>
      </c>
      <c r="F204" s="140"/>
      <c r="G204" s="175" t="str">
        <f>IF(D204="","*",VLOOKUP(F204,BS_ATIVIDADE[#Data],3,FALSE))</f>
        <v>*</v>
      </c>
      <c r="H204" s="198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5"/>
      <c r="AH204" s="16"/>
      <c r="AI204" s="138"/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40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3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7" t="str">
        <f t="shared" si="24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7">
        <v>196</v>
      </c>
      <c r="F205" s="140"/>
      <c r="G205" s="175" t="str">
        <f>IF(D205="","*",VLOOKUP(F205,BS_ATIVIDADE[#Data],3,FALSE))</f>
        <v>*</v>
      </c>
      <c r="H205" s="198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38"/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40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3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7" t="str">
        <f t="shared" si="24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8">
        <v>197</v>
      </c>
      <c r="F206" s="140"/>
      <c r="G206" s="175" t="str">
        <f>IF(D206="","*",VLOOKUP(F206,BS_ATIVIDADE[#Data],3,FALSE))</f>
        <v>*</v>
      </c>
      <c r="H206" s="198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38"/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40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3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7" t="str">
        <f t="shared" si="24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7">
        <v>198</v>
      </c>
      <c r="F207" s="140"/>
      <c r="G207" s="175" t="str">
        <f>IF(D207="","*",VLOOKUP(F207,BS_ATIVIDADE[#Data],3,FALSE))</f>
        <v>*</v>
      </c>
      <c r="H207" s="198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38"/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40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3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7" t="str">
        <f t="shared" si="24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7">
        <v>199</v>
      </c>
      <c r="F208" s="140"/>
      <c r="G208" s="175" t="str">
        <f>IF(D208="","*",VLOOKUP(F208,BS_ATIVIDADE[#Data],3,FALSE))</f>
        <v>*</v>
      </c>
      <c r="H208" s="198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38"/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40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3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7" t="str">
        <f t="shared" si="24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7">
        <v>200</v>
      </c>
      <c r="F209" s="140"/>
      <c r="G209" s="175" t="str">
        <f>IF(D209="","*",VLOOKUP(F209,BS_ATIVIDADE[#Data],3,FALSE))</f>
        <v>*</v>
      </c>
      <c r="H209" s="198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38"/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40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3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7" t="str">
        <f t="shared" si="24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7">
        <v>201</v>
      </c>
      <c r="F210" s="140"/>
      <c r="G210" s="175" t="str">
        <f>IF(D210="","*",VLOOKUP(F210,BS_ATIVIDADE[#Data],3,FALSE))</f>
        <v>*</v>
      </c>
      <c r="H210" s="198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38"/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40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3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7" t="str">
        <f t="shared" si="24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7">
        <v>202</v>
      </c>
      <c r="F211" s="140"/>
      <c r="G211" s="175" t="str">
        <f>IF(D211="","*",VLOOKUP(F211,BS_ATIVIDADE[#Data],3,FALSE))</f>
        <v>*</v>
      </c>
      <c r="H211" s="198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38"/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40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3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7" t="str">
        <f t="shared" si="24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7">
        <v>203</v>
      </c>
      <c r="F212" s="140"/>
      <c r="G212" s="175" t="str">
        <f>IF(D212="","*",VLOOKUP(F212,BS_ATIVIDADE[#Data],3,FALSE))</f>
        <v>*</v>
      </c>
      <c r="H212" s="198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38"/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40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3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7" t="str">
        <f t="shared" si="24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7">
        <v>204</v>
      </c>
      <c r="F213" s="140"/>
      <c r="G213" s="175" t="str">
        <f>IF(D213="","*",VLOOKUP(F213,BS_ATIVIDADE[#Data],3,FALSE))</f>
        <v>*</v>
      </c>
      <c r="H213" s="198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38"/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40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3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7" t="str">
        <f t="shared" si="24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7">
        <v>205</v>
      </c>
      <c r="F214" s="140"/>
      <c r="G214" s="175" t="str">
        <f>IF(D214="","*",VLOOKUP(F214,BS_ATIVIDADE[#Data],3,FALSE))</f>
        <v>*</v>
      </c>
      <c r="H214" s="198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38"/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40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3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7" t="str">
        <f t="shared" si="24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7">
        <v>206</v>
      </c>
      <c r="F215" s="140"/>
      <c r="G215" s="175" t="str">
        <f>IF(D215="","*",VLOOKUP(F215,BS_ATIVIDADE[#Data],3,FALSE))</f>
        <v>*</v>
      </c>
      <c r="H215" s="198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38"/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40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3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7" t="str">
        <f t="shared" si="24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7">
        <v>207</v>
      </c>
      <c r="F216" s="140"/>
      <c r="G216" s="175" t="str">
        <f>IF(D216="","*",VLOOKUP(F216,BS_ATIVIDADE[#Data],3,FALSE))</f>
        <v>*</v>
      </c>
      <c r="H216" s="198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38"/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40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3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7" t="str">
        <f t="shared" si="24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7">
        <v>208</v>
      </c>
      <c r="F217" s="140"/>
      <c r="G217" s="175" t="str">
        <f>IF(D217="","*",VLOOKUP(F217,BS_ATIVIDADE[#Data],3,FALSE))</f>
        <v>*</v>
      </c>
      <c r="H217" s="198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38"/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40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3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7" t="str">
        <f t="shared" si="24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8">
        <v>209</v>
      </c>
      <c r="F218" s="140"/>
      <c r="G218" s="175" t="str">
        <f>IF(D218="","*",VLOOKUP(F218,BS_ATIVIDADE[#Data],3,FALSE))</f>
        <v>*</v>
      </c>
      <c r="H218" s="198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38"/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40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3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7" t="str">
        <f t="shared" si="24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7">
        <v>210</v>
      </c>
      <c r="F219" s="140"/>
      <c r="G219" s="175" t="str">
        <f>IF(D219="","*",VLOOKUP(F219,BS_ATIVIDADE[#Data],3,FALSE))</f>
        <v>*</v>
      </c>
      <c r="H219" s="198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38"/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40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3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7" t="str">
        <f t="shared" si="24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7">
        <v>211</v>
      </c>
      <c r="F220" s="140"/>
      <c r="G220" s="175" t="str">
        <f>IF(D220="","*",VLOOKUP(F220,BS_ATIVIDADE[#Data],3,FALSE))</f>
        <v>*</v>
      </c>
      <c r="H220" s="198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38"/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40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3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7" t="str">
        <f t="shared" si="24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7">
        <v>212</v>
      </c>
      <c r="F221" s="140"/>
      <c r="G221" s="175" t="str">
        <f>IF(D221="","*",VLOOKUP(F221,BS_ATIVIDADE[#Data],3,FALSE))</f>
        <v>*</v>
      </c>
      <c r="H221" s="198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38"/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40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3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7" t="str">
        <f t="shared" si="24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7">
        <v>213</v>
      </c>
      <c r="F222" s="140"/>
      <c r="G222" s="175" t="str">
        <f>IF(D222="","*",VLOOKUP(F222,BS_ATIVIDADE[#Data],3,FALSE))</f>
        <v>*</v>
      </c>
      <c r="H222" s="198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5"/>
      <c r="AH222" s="16"/>
      <c r="AI222" s="138"/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40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3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7" t="str">
        <f t="shared" si="24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7">
        <v>214</v>
      </c>
      <c r="F223" s="140"/>
      <c r="G223" s="175" t="str">
        <f>IF(D223="","*",VLOOKUP(F223,BS_ATIVIDADE[#Data],3,FALSE))</f>
        <v>*</v>
      </c>
      <c r="H223" s="198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38"/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40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3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7" t="str">
        <f t="shared" si="24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7">
        <v>215</v>
      </c>
      <c r="F224" s="140"/>
      <c r="G224" s="175" t="str">
        <f>IF(D224="","*",VLOOKUP(F224,BS_ATIVIDADE[#Data],3,FALSE))</f>
        <v>*</v>
      </c>
      <c r="H224" s="198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38"/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40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3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7" t="str">
        <f t="shared" si="24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7">
        <v>216</v>
      </c>
      <c r="F225" s="140"/>
      <c r="G225" s="175" t="str">
        <f>IF(D225="","*",VLOOKUP(F225,BS_ATIVIDADE[#Data],3,FALSE))</f>
        <v>*</v>
      </c>
      <c r="H225" s="198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38"/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40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3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7" t="str">
        <f t="shared" si="24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7">
        <v>217</v>
      </c>
      <c r="F226" s="140"/>
      <c r="G226" s="175" t="str">
        <f>IF(D226="","*",VLOOKUP(F226,BS_ATIVIDADE[#Data],3,FALSE))</f>
        <v>*</v>
      </c>
      <c r="H226" s="198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38"/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40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3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7" t="str">
        <f t="shared" si="24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7">
        <v>218</v>
      </c>
      <c r="F227" s="140"/>
      <c r="G227" s="175" t="str">
        <f>IF(D227="","*",VLOOKUP(F227,BS_ATIVIDADE[#Data],3,FALSE))</f>
        <v>*</v>
      </c>
      <c r="H227" s="198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38"/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40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3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7" t="str">
        <f t="shared" si="24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7">
        <v>219</v>
      </c>
      <c r="F228" s="140"/>
      <c r="G228" s="175" t="str">
        <f>IF(D228="","*",VLOOKUP(F228,BS_ATIVIDADE[#Data],3,FALSE))</f>
        <v>*</v>
      </c>
      <c r="H228" s="198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38"/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40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3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7" t="str">
        <f t="shared" si="24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7">
        <v>220</v>
      </c>
      <c r="F229" s="140"/>
      <c r="G229" s="175" t="str">
        <f>IF(D229="","*",VLOOKUP(F229,BS_ATIVIDADE[#Data],3,FALSE))</f>
        <v>*</v>
      </c>
      <c r="H229" s="198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38"/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40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3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7" t="str">
        <f t="shared" si="24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8">
        <v>221</v>
      </c>
      <c r="F230" s="140"/>
      <c r="G230" s="175" t="str">
        <f>IF(D230="","*",VLOOKUP(F230,BS_ATIVIDADE[#Data],3,FALSE))</f>
        <v>*</v>
      </c>
      <c r="H230" s="198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38"/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40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3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7" t="str">
        <f t="shared" si="24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7">
        <v>222</v>
      </c>
      <c r="F231" s="140"/>
      <c r="G231" s="175" t="str">
        <f>IF(D231="","*",VLOOKUP(F231,BS_ATIVIDADE[#Data],3,FALSE))</f>
        <v>*</v>
      </c>
      <c r="H231" s="198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38"/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40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3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7" t="str">
        <f t="shared" si="24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7">
        <v>223</v>
      </c>
      <c r="F232" s="140"/>
      <c r="G232" s="175" t="str">
        <f>IF(D232="","*",VLOOKUP(F232,BS_ATIVIDADE[#Data],3,FALSE))</f>
        <v>*</v>
      </c>
      <c r="H232" s="198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5"/>
      <c r="AH232" s="16"/>
      <c r="AI232" s="138"/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40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3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7" t="str">
        <f t="shared" si="24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7">
        <v>224</v>
      </c>
      <c r="F233" s="140"/>
      <c r="G233" s="175" t="str">
        <f>IF(D233="","*",VLOOKUP(F233,BS_ATIVIDADE[#Data],3,FALSE))</f>
        <v>*</v>
      </c>
      <c r="H233" s="198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38"/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40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3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7" t="str">
        <f t="shared" si="24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7">
        <v>225</v>
      </c>
      <c r="F234" s="140"/>
      <c r="G234" s="175" t="str">
        <f>IF(D234="","*",VLOOKUP(F234,BS_ATIVIDADE[#Data],3,FALSE))</f>
        <v>*</v>
      </c>
      <c r="H234" s="198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38"/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40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3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7" t="str">
        <f t="shared" si="24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7">
        <v>226</v>
      </c>
      <c r="F235" s="140"/>
      <c r="G235" s="175" t="str">
        <f>IF(D235="","*",VLOOKUP(F235,BS_ATIVIDADE[#Data],3,FALSE))</f>
        <v>*</v>
      </c>
      <c r="H235" s="198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38"/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40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3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7" t="str">
        <f t="shared" si="24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7">
        <v>227</v>
      </c>
      <c r="F236" s="140"/>
      <c r="G236" s="175" t="str">
        <f>IF(D236="","*",VLOOKUP(F236,BS_ATIVIDADE[#Data],3,FALSE))</f>
        <v>*</v>
      </c>
      <c r="H236" s="198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38"/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40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3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7" t="str">
        <f t="shared" si="24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7">
        <v>228</v>
      </c>
      <c r="F237" s="140"/>
      <c r="G237" s="175" t="str">
        <f>IF(D237="","*",VLOOKUP(F237,BS_ATIVIDADE[#Data],3,FALSE))</f>
        <v>*</v>
      </c>
      <c r="H237" s="198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38"/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40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3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7" t="str">
        <f t="shared" si="24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7">
        <v>229</v>
      </c>
      <c r="F238" s="140"/>
      <c r="G238" s="175" t="str">
        <f>IF(D238="","*",VLOOKUP(F238,BS_ATIVIDADE[#Data],3,FALSE))</f>
        <v>*</v>
      </c>
      <c r="H238" s="198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38"/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40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3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7" t="str">
        <f t="shared" si="24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7">
        <v>230</v>
      </c>
      <c r="F239" s="140"/>
      <c r="G239" s="175" t="str">
        <f>IF(D239="","*",VLOOKUP(F239,BS_ATIVIDADE[#Data],3,FALSE))</f>
        <v>*</v>
      </c>
      <c r="H239" s="198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38"/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40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3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7" t="str">
        <f t="shared" si="24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7">
        <v>231</v>
      </c>
      <c r="F240" s="140"/>
      <c r="G240" s="175" t="str">
        <f>IF(D240="","*",VLOOKUP(F240,BS_ATIVIDADE[#Data],3,FALSE))</f>
        <v>*</v>
      </c>
      <c r="H240" s="198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38"/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40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3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7" t="str">
        <f t="shared" si="24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7">
        <v>232</v>
      </c>
      <c r="F241" s="140"/>
      <c r="G241" s="175" t="str">
        <f>IF(D241="","*",VLOOKUP(F241,BS_ATIVIDADE[#Data],3,FALSE))</f>
        <v>*</v>
      </c>
      <c r="H241" s="198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38"/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40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3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7" t="str">
        <f t="shared" si="24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8">
        <v>233</v>
      </c>
      <c r="F242" s="140"/>
      <c r="G242" s="175" t="str">
        <f>IF(D242="","*",VLOOKUP(F242,BS_ATIVIDADE[#Data],3,FALSE))</f>
        <v>*</v>
      </c>
      <c r="H242" s="198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38"/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40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3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7" t="str">
        <f t="shared" si="24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7">
        <v>234</v>
      </c>
      <c r="F243" s="140"/>
      <c r="G243" s="175" t="str">
        <f>IF(D243="","*",VLOOKUP(F243,BS_ATIVIDADE[#Data],3,FALSE))</f>
        <v>*</v>
      </c>
      <c r="H243" s="198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38"/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40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3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7" t="str">
        <f t="shared" si="24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7">
        <v>235</v>
      </c>
      <c r="F244" s="140"/>
      <c r="G244" s="175" t="str">
        <f>IF(D244="","*",VLOOKUP(F244,BS_ATIVIDADE[#Data],3,FALSE))</f>
        <v>*</v>
      </c>
      <c r="H244" s="198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38"/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40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3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7" t="str">
        <f t="shared" si="24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7">
        <v>236</v>
      </c>
      <c r="F245" s="140"/>
      <c r="G245" s="175" t="str">
        <f>IF(D245="","*",VLOOKUP(F245,BS_ATIVIDADE[#Data],3,FALSE))</f>
        <v>*</v>
      </c>
      <c r="H245" s="198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38"/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40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3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7" t="str">
        <f t="shared" si="24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7">
        <v>237</v>
      </c>
      <c r="F246" s="140"/>
      <c r="G246" s="175" t="str">
        <f>IF(D246="","*",VLOOKUP(F246,BS_ATIVIDADE[#Data],3,FALSE))</f>
        <v>*</v>
      </c>
      <c r="H246" s="198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38"/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40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3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7" t="str">
        <f t="shared" si="24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7">
        <v>238</v>
      </c>
      <c r="F247" s="140"/>
      <c r="G247" s="175" t="str">
        <f>IF(D247="","*",VLOOKUP(F247,BS_ATIVIDADE[#Data],3,FALSE))</f>
        <v>*</v>
      </c>
      <c r="H247" s="198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38"/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40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3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7" t="str">
        <f t="shared" si="24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7">
        <v>239</v>
      </c>
      <c r="F248" s="140"/>
      <c r="G248" s="175" t="str">
        <f>IF(D248="","*",VLOOKUP(F248,BS_ATIVIDADE[#Data],3,FALSE))</f>
        <v>*</v>
      </c>
      <c r="H248" s="198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38"/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40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3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7" t="str">
        <f t="shared" si="24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7">
        <v>240</v>
      </c>
      <c r="F249" s="140"/>
      <c r="G249" s="175" t="str">
        <f>IF(D249="","*",VLOOKUP(F249,BS_ATIVIDADE[#Data],3,FALSE))</f>
        <v>*</v>
      </c>
      <c r="H249" s="198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38"/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40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3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7" t="str">
        <f t="shared" si="24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7">
        <v>241</v>
      </c>
      <c r="F250" s="140"/>
      <c r="G250" s="175" t="str">
        <f>IF(D250="","*",VLOOKUP(F250,BS_ATIVIDADE[#Data],3,FALSE))</f>
        <v>*</v>
      </c>
      <c r="H250" s="198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38"/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40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3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7" t="str">
        <f t="shared" si="24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7">
        <v>242</v>
      </c>
      <c r="F251" s="140"/>
      <c r="G251" s="175" t="str">
        <f>IF(D251="","*",VLOOKUP(F251,BS_ATIVIDADE[#Data],3,FALSE))</f>
        <v>*</v>
      </c>
      <c r="H251" s="198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38"/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40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3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7" t="str">
        <f t="shared" si="24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7">
        <v>243</v>
      </c>
      <c r="F252" s="140"/>
      <c r="G252" s="175" t="str">
        <f>IF(D252="","*",VLOOKUP(F252,BS_ATIVIDADE[#Data],3,FALSE))</f>
        <v>*</v>
      </c>
      <c r="H252" s="198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38"/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40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3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7" t="str">
        <f t="shared" si="24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7">
        <v>244</v>
      </c>
      <c r="F253" s="140"/>
      <c r="G253" s="175" t="str">
        <f>IF(D253="","*",VLOOKUP(F253,BS_ATIVIDADE[#Data],3,FALSE))</f>
        <v>*</v>
      </c>
      <c r="H253" s="198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38"/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40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3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7" t="str">
        <f t="shared" si="24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8">
        <v>245</v>
      </c>
      <c r="F254" s="140"/>
      <c r="G254" s="175" t="str">
        <f>IF(D254="","*",VLOOKUP(F254,BS_ATIVIDADE[#Data],3,FALSE))</f>
        <v>*</v>
      </c>
      <c r="H254" s="198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5"/>
      <c r="AH254" s="16"/>
      <c r="AI254" s="138"/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40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3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7" t="str">
        <f t="shared" si="24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7">
        <v>246</v>
      </c>
      <c r="F255" s="140"/>
      <c r="G255" s="175" t="str">
        <f>IF(D255="","*",VLOOKUP(F255,BS_ATIVIDADE[#Data],3,FALSE))</f>
        <v>*</v>
      </c>
      <c r="H255" s="198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38"/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40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3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7" t="str">
        <f t="shared" si="24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7">
        <v>247</v>
      </c>
      <c r="F256" s="140"/>
      <c r="G256" s="175" t="str">
        <f>IF(D256="","*",VLOOKUP(F256,BS_ATIVIDADE[#Data],3,FALSE))</f>
        <v>*</v>
      </c>
      <c r="H256" s="198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38"/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40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3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7" t="str">
        <f t="shared" si="24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7">
        <v>248</v>
      </c>
      <c r="F257" s="140"/>
      <c r="G257" s="175" t="str">
        <f>IF(D257="","*",VLOOKUP(F257,BS_ATIVIDADE[#Data],3,FALSE))</f>
        <v>*</v>
      </c>
      <c r="H257" s="198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38"/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40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3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7" t="str">
        <f t="shared" si="24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7">
        <v>249</v>
      </c>
      <c r="F258" s="140"/>
      <c r="G258" s="175" t="str">
        <f>IF(D258="","*",VLOOKUP(F258,BS_ATIVIDADE[#Data],3,FALSE))</f>
        <v>*</v>
      </c>
      <c r="H258" s="198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38"/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40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3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7" t="str">
        <f t="shared" si="24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7">
        <v>250</v>
      </c>
      <c r="F259" s="140"/>
      <c r="G259" s="175" t="str">
        <f>IF(D259="","*",VLOOKUP(F259,BS_ATIVIDADE[#Data],3,FALSE))</f>
        <v>*</v>
      </c>
      <c r="H259" s="198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38"/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40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3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7" t="str">
        <f t="shared" si="24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7">
        <v>251</v>
      </c>
      <c r="F260" s="140"/>
      <c r="G260" s="175" t="str">
        <f>IF(D260="","*",VLOOKUP(F260,BS_ATIVIDADE[#Data],3,FALSE))</f>
        <v>*</v>
      </c>
      <c r="H260" s="198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5"/>
      <c r="AH260" s="16"/>
      <c r="AI260" s="138"/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40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3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7" t="str">
        <f t="shared" si="24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7">
        <v>252</v>
      </c>
      <c r="F261" s="140"/>
      <c r="G261" s="175" t="str">
        <f>IF(D261="","*",VLOOKUP(F261,BS_ATIVIDADE[#Data],3,FALSE))</f>
        <v>*</v>
      </c>
      <c r="H261" s="198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38"/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40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3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7" t="str">
        <f t="shared" si="24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7">
        <v>253</v>
      </c>
      <c r="F262" s="140"/>
      <c r="G262" s="175" t="str">
        <f>IF(D262="","*",VLOOKUP(F262,BS_ATIVIDADE[#Data],3,FALSE))</f>
        <v>*</v>
      </c>
      <c r="H262" s="198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38"/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40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3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7" t="str">
        <f t="shared" si="24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7">
        <v>254</v>
      </c>
      <c r="F263" s="140"/>
      <c r="G263" s="175" t="str">
        <f>IF(D263="","*",VLOOKUP(F263,BS_ATIVIDADE[#Data],3,FALSE))</f>
        <v>*</v>
      </c>
      <c r="H263" s="198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38"/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40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3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7" t="str">
        <f t="shared" si="24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7">
        <v>255</v>
      </c>
      <c r="F264" s="140"/>
      <c r="G264" s="175" t="str">
        <f>IF(D264="","*",VLOOKUP(F264,BS_ATIVIDADE[#Data],3,FALSE))</f>
        <v>*</v>
      </c>
      <c r="H264" s="198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38"/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40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3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7" t="str">
        <f t="shared" si="24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7">
        <v>256</v>
      </c>
      <c r="F265" s="140"/>
      <c r="G265" s="175" t="str">
        <f>IF(D265="","*",VLOOKUP(F265,BS_ATIVIDADE[#Data],3,FALSE))</f>
        <v>*</v>
      </c>
      <c r="H265" s="198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5"/>
      <c r="AH265" s="16"/>
      <c r="AI265" s="138"/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40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3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7" t="str">
        <f t="shared" si="24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8">
        <v>257</v>
      </c>
      <c r="F266" s="140"/>
      <c r="G266" s="175" t="str">
        <f>IF(D266="","*",VLOOKUP(F266,BS_ATIVIDADE[#Data],3,FALSE))</f>
        <v>*</v>
      </c>
      <c r="H266" s="198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38"/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40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3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7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7">
        <v>258</v>
      </c>
      <c r="F267" s="140"/>
      <c r="G267" s="175" t="str">
        <f>IF(D267="","*",VLOOKUP(F267,BS_ATIVIDADE[#Data],3,FALSE))</f>
        <v>*</v>
      </c>
      <c r="H267" s="198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38"/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40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3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7" t="str">
        <f t="shared" si="29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7">
        <v>259</v>
      </c>
      <c r="F268" s="140"/>
      <c r="G268" s="175" t="str">
        <f>IF(D268="","*",VLOOKUP(F268,BS_ATIVIDADE[#Data],3,FALSE))</f>
        <v>*</v>
      </c>
      <c r="H268" s="198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38"/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40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3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7" t="str">
        <f t="shared" si="29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7">
        <v>260</v>
      </c>
      <c r="F269" s="140"/>
      <c r="G269" s="175" t="str">
        <f>IF(D269="","*",VLOOKUP(F269,BS_ATIVIDADE[#Data],3,FALSE))</f>
        <v>*</v>
      </c>
      <c r="H269" s="198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38"/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40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3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7" t="str">
        <f t="shared" si="29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7">
        <v>261</v>
      </c>
      <c r="F270" s="140"/>
      <c r="G270" s="175" t="str">
        <f>IF(D270="","*",VLOOKUP(F270,BS_ATIVIDADE[#Data],3,FALSE))</f>
        <v>*</v>
      </c>
      <c r="H270" s="198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38"/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40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3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7" t="str">
        <f t="shared" si="29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7">
        <v>262</v>
      </c>
      <c r="F271" s="140"/>
      <c r="G271" s="175" t="str">
        <f>IF(D271="","*",VLOOKUP(F271,BS_ATIVIDADE[#Data],3,FALSE))</f>
        <v>*</v>
      </c>
      <c r="H271" s="198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38"/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40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3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7" t="str">
        <f t="shared" si="29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7">
        <v>263</v>
      </c>
      <c r="F272" s="140"/>
      <c r="G272" s="175" t="str">
        <f>IF(D272="","*",VLOOKUP(F272,BS_ATIVIDADE[#Data],3,FALSE))</f>
        <v>*</v>
      </c>
      <c r="H272" s="198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38"/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40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3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7" t="str">
        <f t="shared" si="29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7">
        <v>264</v>
      </c>
      <c r="F273" s="140"/>
      <c r="G273" s="175" t="str">
        <f>IF(D273="","*",VLOOKUP(F273,BS_ATIVIDADE[#Data],3,FALSE))</f>
        <v>*</v>
      </c>
      <c r="H273" s="198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38"/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40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3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7" t="str">
        <f t="shared" si="29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7">
        <v>265</v>
      </c>
      <c r="F274" s="140"/>
      <c r="G274" s="175" t="str">
        <f>IF(D274="","*",VLOOKUP(F274,BS_ATIVIDADE[#Data],3,FALSE))</f>
        <v>*</v>
      </c>
      <c r="H274" s="198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38"/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40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3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7" t="str">
        <f t="shared" si="29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7">
        <v>266</v>
      </c>
      <c r="F275" s="140"/>
      <c r="G275" s="175" t="str">
        <f>IF(D275="","*",VLOOKUP(F275,BS_ATIVIDADE[#Data],3,FALSE))</f>
        <v>*</v>
      </c>
      <c r="H275" s="198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38"/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40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3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7" t="str">
        <f t="shared" si="29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7">
        <v>267</v>
      </c>
      <c r="F276" s="140"/>
      <c r="G276" s="175" t="str">
        <f>IF(D276="","*",VLOOKUP(F276,BS_ATIVIDADE[#Data],3,FALSE))</f>
        <v>*</v>
      </c>
      <c r="H276" s="198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38"/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40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3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7" t="str">
        <f t="shared" si="29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7">
        <v>268</v>
      </c>
      <c r="F277" s="140"/>
      <c r="G277" s="175" t="str">
        <f>IF(D277="","*",VLOOKUP(F277,BS_ATIVIDADE[#Data],3,FALSE))</f>
        <v>*</v>
      </c>
      <c r="H277" s="198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38"/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40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3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7" t="str">
        <f t="shared" si="29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8">
        <v>269</v>
      </c>
      <c r="F278" s="225"/>
      <c r="G278" s="175" t="str">
        <f>IF(D278="","*",VLOOKUP(F278,BS_ATIVIDADE[#Data],3,FALSE))</f>
        <v>*</v>
      </c>
      <c r="H278" s="198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5"/>
      <c r="AH278" s="16"/>
      <c r="AI278" s="138"/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40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3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7" t="str">
        <f t="shared" si="29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7">
        <v>270</v>
      </c>
      <c r="F279" s="140"/>
      <c r="G279" s="175" t="str">
        <f>IF(D279="","*",VLOOKUP(F279,BS_ATIVIDADE[#Data],3,FALSE))</f>
        <v>*</v>
      </c>
      <c r="H279" s="198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38"/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40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3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7" t="str">
        <f t="shared" si="29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7">
        <v>271</v>
      </c>
      <c r="F280" s="225"/>
      <c r="G280" s="175" t="str">
        <f>IF(D280="","*",VLOOKUP(F280,BS_ATIVIDADE[#Data],3,FALSE))</f>
        <v>*</v>
      </c>
      <c r="H280" s="198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38"/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40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3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7" t="str">
        <f t="shared" si="29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7">
        <v>272</v>
      </c>
      <c r="F281" s="225"/>
      <c r="G281" s="175" t="str">
        <f>IF(D281="","*",VLOOKUP(F281,BS_ATIVIDADE[#Data],3,FALSE))</f>
        <v>*</v>
      </c>
      <c r="H281" s="198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38"/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40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3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7" t="str">
        <f t="shared" si="29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7">
        <v>273</v>
      </c>
      <c r="F282" s="225"/>
      <c r="G282" s="175" t="str">
        <f>IF(D282="","*",VLOOKUP(F282,BS_ATIVIDADE[#Data],3,FALSE))</f>
        <v>*</v>
      </c>
      <c r="H282" s="198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38"/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40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3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7" t="str">
        <f t="shared" si="29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7">
        <v>274</v>
      </c>
      <c r="F283" s="225"/>
      <c r="G283" s="175" t="str">
        <f>IF(D283="","*",VLOOKUP(F283,BS_ATIVIDADE[#Data],3,FALSE))</f>
        <v>*</v>
      </c>
      <c r="H283" s="198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38"/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40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3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7" t="str">
        <f t="shared" si="29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7">
        <v>275</v>
      </c>
      <c r="F284" s="140"/>
      <c r="G284" s="175" t="str">
        <f>IF(D284="","*",VLOOKUP(F284,BS_ATIVIDADE[#Data],3,FALSE))</f>
        <v>*</v>
      </c>
      <c r="H284" s="198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38"/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40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3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7" t="str">
        <f t="shared" si="29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7">
        <v>276</v>
      </c>
      <c r="F285" s="225"/>
      <c r="G285" s="175" t="str">
        <f>IF(D285="","*",VLOOKUP(F285,BS_ATIVIDADE[#Data],3,FALSE))</f>
        <v>*</v>
      </c>
      <c r="H285" s="198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38"/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40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3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7" t="str">
        <f t="shared" si="29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7">
        <v>277</v>
      </c>
      <c r="F286" s="225"/>
      <c r="G286" s="175" t="str">
        <f>IF(D286="","*",VLOOKUP(F286,BS_ATIVIDADE[#Data],3,FALSE))</f>
        <v>*</v>
      </c>
      <c r="H286" s="198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38"/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40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3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7" t="str">
        <f t="shared" si="29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7">
        <v>278</v>
      </c>
      <c r="F287" s="225"/>
      <c r="G287" s="175" t="str">
        <f>IF(D287="","*",VLOOKUP(F287,BS_ATIVIDADE[#Data],3,FALSE))</f>
        <v>*</v>
      </c>
      <c r="H287" s="198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38"/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40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3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7" t="str">
        <f t="shared" si="29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7">
        <v>279</v>
      </c>
      <c r="F288" s="225"/>
      <c r="G288" s="175" t="str">
        <f>IF(D288="","*",VLOOKUP(F288,BS_ATIVIDADE[#Data],3,FALSE))</f>
        <v>*</v>
      </c>
      <c r="H288" s="198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38"/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40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3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7" t="str">
        <f t="shared" si="29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7">
        <v>280</v>
      </c>
      <c r="F289" s="225"/>
      <c r="G289" s="175" t="str">
        <f>IF(D289="","*",VLOOKUP(F289,BS_ATIVIDADE[#Data],3,FALSE))</f>
        <v>*</v>
      </c>
      <c r="H289" s="198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38"/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40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3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7" t="str">
        <f t="shared" si="29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8">
        <v>281</v>
      </c>
      <c r="F290" s="225"/>
      <c r="G290" s="175" t="str">
        <f>IF(D290="","*",VLOOKUP(F290,BS_ATIVIDADE[#Data],3,FALSE))</f>
        <v>*</v>
      </c>
      <c r="H290" s="198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38"/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40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3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7" t="str">
        <f t="shared" si="29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7">
        <v>282</v>
      </c>
      <c r="F291" s="140"/>
      <c r="G291" s="175" t="str">
        <f>IF(D291="","*",VLOOKUP(F291,BS_ATIVIDADE[#Data],3,FALSE))</f>
        <v>*</v>
      </c>
      <c r="H291" s="198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38"/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40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3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7" t="str">
        <f t="shared" si="29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7">
        <v>283</v>
      </c>
      <c r="F292" s="140"/>
      <c r="G292" s="175" t="str">
        <f>IF(D292="","*",VLOOKUP(F292,BS_ATIVIDADE[#Data],3,FALSE))</f>
        <v>*</v>
      </c>
      <c r="H292" s="198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38"/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40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3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7" t="str">
        <f t="shared" si="29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7">
        <v>284</v>
      </c>
      <c r="F293" s="140"/>
      <c r="G293" s="175" t="str">
        <f>IF(D293="","*",VLOOKUP(F293,BS_ATIVIDADE[#Data],3,FALSE))</f>
        <v>*</v>
      </c>
      <c r="H293" s="198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38"/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40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3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7" t="str">
        <f t="shared" si="29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7">
        <v>285</v>
      </c>
      <c r="F294" s="140"/>
      <c r="G294" s="175" t="str">
        <f>IF(D294="","*",VLOOKUP(F294,BS_ATIVIDADE[#Data],3,FALSE))</f>
        <v>*</v>
      </c>
      <c r="H294" s="198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38"/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40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3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7" t="str">
        <f t="shared" si="29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7">
        <v>286</v>
      </c>
      <c r="F295" s="140"/>
      <c r="G295" s="175" t="str">
        <f>IF(D295="","*",VLOOKUP(F295,BS_ATIVIDADE[#Data],3,FALSE))</f>
        <v>*</v>
      </c>
      <c r="H295" s="198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38"/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40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3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7" t="str">
        <f t="shared" si="29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7">
        <v>287</v>
      </c>
      <c r="F296" s="140"/>
      <c r="G296" s="175" t="str">
        <f>IF(D296="","*",VLOOKUP(F296,BS_ATIVIDADE[#Data],3,FALSE))</f>
        <v>*</v>
      </c>
      <c r="H296" s="198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38"/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40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3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7" t="str">
        <f t="shared" si="29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7">
        <v>288</v>
      </c>
      <c r="F297" s="140"/>
      <c r="G297" s="175" t="str">
        <f>IF(D297="","*",VLOOKUP(F297,BS_ATIVIDADE[#Data],3,FALSE))</f>
        <v>*</v>
      </c>
      <c r="H297" s="198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38"/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40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3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7" t="str">
        <f t="shared" si="29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7">
        <v>289</v>
      </c>
      <c r="F298" s="140"/>
      <c r="G298" s="175" t="str">
        <f>IF(D298="","*",VLOOKUP(F298,BS_ATIVIDADE[#Data],3,FALSE))</f>
        <v>*</v>
      </c>
      <c r="H298" s="198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38"/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40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3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7" t="str">
        <f t="shared" si="29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7">
        <v>290</v>
      </c>
      <c r="F299" s="225"/>
      <c r="G299" s="175" t="str">
        <f>IF(D299="","*",VLOOKUP(F299,BS_ATIVIDADE[#Data],3,FALSE))</f>
        <v>*</v>
      </c>
      <c r="H299" s="198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5"/>
      <c r="AH299" s="16"/>
      <c r="AI299" s="138"/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40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3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7" t="str">
        <f t="shared" si="29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7">
        <v>291</v>
      </c>
      <c r="F300" s="140"/>
      <c r="G300" s="175" t="str">
        <f>IF(D300="","*",VLOOKUP(F300,BS_ATIVIDADE[#Data],3,FALSE))</f>
        <v>*</v>
      </c>
      <c r="H300" s="198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38"/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40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3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7" t="str">
        <f t="shared" si="29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7">
        <v>292</v>
      </c>
      <c r="F301" s="225"/>
      <c r="G301" s="175" t="str">
        <f>IF(D301="","*",VLOOKUP(F301,BS_ATIVIDADE[#Data],3,FALSE))</f>
        <v>*</v>
      </c>
      <c r="H301" s="198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5"/>
      <c r="AH301" s="16"/>
      <c r="AI301" s="138"/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40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3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7" t="str">
        <f t="shared" si="29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8">
        <v>293</v>
      </c>
      <c r="F302" s="225"/>
      <c r="G302" s="175" t="str">
        <f>IF(D302="","*",VLOOKUP(F302,BS_ATIVIDADE[#Data],3,FALSE))</f>
        <v>*</v>
      </c>
      <c r="H302" s="198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38"/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40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3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7" t="str">
        <f t="shared" si="29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7">
        <v>294</v>
      </c>
      <c r="F303" s="225"/>
      <c r="G303" s="175" t="str">
        <f>IF(D303="","*",VLOOKUP(F303,BS_ATIVIDADE[#Data],3,FALSE))</f>
        <v>*</v>
      </c>
      <c r="H303" s="198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38"/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40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3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7" t="str">
        <f t="shared" si="29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7">
        <v>295</v>
      </c>
      <c r="F304" s="225"/>
      <c r="G304" s="175" t="str">
        <f>IF(D304="","*",VLOOKUP(F304,BS_ATIVIDADE[#Data],3,FALSE))</f>
        <v>*</v>
      </c>
      <c r="H304" s="198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38"/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40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3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7" t="str">
        <f t="shared" si="29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7">
        <v>296</v>
      </c>
      <c r="F305" s="225"/>
      <c r="G305" s="175" t="str">
        <f>IF(D305="","*",VLOOKUP(F305,BS_ATIVIDADE[#Data],3,FALSE))</f>
        <v>*</v>
      </c>
      <c r="H305" s="198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38"/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40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3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7" t="str">
        <f t="shared" si="29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7">
        <v>297</v>
      </c>
      <c r="F306" s="225"/>
      <c r="G306" s="175" t="str">
        <f>IF(D306="","*",VLOOKUP(F306,BS_ATIVIDADE[#Data],3,FALSE))</f>
        <v>*</v>
      </c>
      <c r="H306" s="198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38"/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40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3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7" t="str">
        <f t="shared" si="29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7">
        <v>298</v>
      </c>
      <c r="F307" s="140"/>
      <c r="G307" s="175" t="str">
        <f>IF(D307="","*",VLOOKUP(F307,BS_ATIVIDADE[#Data],3,FALSE))</f>
        <v>*</v>
      </c>
      <c r="H307" s="198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38"/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40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3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7" t="str">
        <f t="shared" si="29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7">
        <v>299</v>
      </c>
      <c r="F308" s="225"/>
      <c r="G308" s="175" t="str">
        <f>IF(D308="","*",VLOOKUP(F308,BS_ATIVIDADE[#Data],3,FALSE))</f>
        <v>*</v>
      </c>
      <c r="H308" s="198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38"/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40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3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7" t="str">
        <f t="shared" si="29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7">
        <v>300</v>
      </c>
      <c r="F309" s="140"/>
      <c r="G309" s="175" t="str">
        <f>IF(D309="","*",VLOOKUP(F309,BS_ATIVIDADE[#Data],3,FALSE))</f>
        <v>*</v>
      </c>
      <c r="H309" s="198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38"/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40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3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7" t="str">
        <f t="shared" si="29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7">
        <v>301</v>
      </c>
      <c r="F310" s="140"/>
      <c r="G310" s="175" t="str">
        <f>IF(D310="","*",VLOOKUP(F310,BS_ATIVIDADE[#Data],3,FALSE))</f>
        <v>*</v>
      </c>
      <c r="H310" s="198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38"/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40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3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7" t="str">
        <f t="shared" si="29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7">
        <v>302</v>
      </c>
      <c r="F311" s="140"/>
      <c r="G311" s="175" t="str">
        <f>IF(D311="","*",VLOOKUP(F311,BS_ATIVIDADE[#Data],3,FALSE))</f>
        <v>*</v>
      </c>
      <c r="H311" s="198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38"/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40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3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7" t="str">
        <f t="shared" si="29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7">
        <v>303</v>
      </c>
      <c r="F312" s="140"/>
      <c r="G312" s="175" t="str">
        <f>IF(D312="","*",VLOOKUP(F312,BS_ATIVIDADE[#Data],3,FALSE))</f>
        <v>*</v>
      </c>
      <c r="H312" s="198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38"/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40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3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7" t="str">
        <f t="shared" si="29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7">
        <v>304</v>
      </c>
      <c r="F313" s="140"/>
      <c r="G313" s="175" t="str">
        <f>IF(D313="","*",VLOOKUP(F313,BS_ATIVIDADE[#Data],3,FALSE))</f>
        <v>*</v>
      </c>
      <c r="H313" s="198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38"/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40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3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7" t="str">
        <f t="shared" si="29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8">
        <v>305</v>
      </c>
      <c r="F314" s="140"/>
      <c r="G314" s="175" t="str">
        <f>IF(D314="","*",VLOOKUP(F314,BS_ATIVIDADE[#Data],3,FALSE))</f>
        <v>*</v>
      </c>
      <c r="H314" s="198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38"/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40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3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7" t="str">
        <f t="shared" si="29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7">
        <v>306</v>
      </c>
      <c r="F315" s="140"/>
      <c r="G315" s="175" t="str">
        <f>IF(D315="","*",VLOOKUP(F315,BS_ATIVIDADE[#Data],3,FALSE))</f>
        <v>*</v>
      </c>
      <c r="H315" s="198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38"/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40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3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7" t="str">
        <f t="shared" si="29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7">
        <v>307</v>
      </c>
      <c r="F316" s="140"/>
      <c r="G316" s="175" t="str">
        <f>IF(D316="","*",VLOOKUP(F316,BS_ATIVIDADE[#Data],3,FALSE))</f>
        <v>*</v>
      </c>
      <c r="H316" s="198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38"/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40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3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7" t="str">
        <f t="shared" si="29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7">
        <v>308</v>
      </c>
      <c r="F317" s="140"/>
      <c r="G317" s="175" t="str">
        <f>IF(D317="","*",VLOOKUP(F317,BS_ATIVIDADE[#Data],3,FALSE))</f>
        <v>*</v>
      </c>
      <c r="H317" s="198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38"/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40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3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7" t="str">
        <f t="shared" si="29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7">
        <v>309</v>
      </c>
      <c r="F318" s="140"/>
      <c r="G318" s="175" t="str">
        <f>IF(D318="","*",VLOOKUP(F318,BS_ATIVIDADE[#Data],3,FALSE))</f>
        <v>*</v>
      </c>
      <c r="H318" s="198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38"/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40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3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7" t="str">
        <f t="shared" si="29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7">
        <v>310</v>
      </c>
      <c r="F319" s="140"/>
      <c r="G319" s="175" t="str">
        <f>IF(D319="","*",VLOOKUP(F319,BS_ATIVIDADE[#Data],3,FALSE))</f>
        <v>*</v>
      </c>
      <c r="H319" s="198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38"/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40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3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7" t="str">
        <f t="shared" si="29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7">
        <v>311</v>
      </c>
      <c r="F320" s="140"/>
      <c r="G320" s="175" t="str">
        <f>IF(D320="","*",VLOOKUP(F320,BS_ATIVIDADE[#Data],3,FALSE))</f>
        <v>*</v>
      </c>
      <c r="H320" s="198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38"/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40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3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7" t="str">
        <f t="shared" si="29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7">
        <v>312</v>
      </c>
      <c r="F321" s="140"/>
      <c r="G321" s="175" t="str">
        <f>IF(D321="","*",VLOOKUP(F321,BS_ATIVIDADE[#Data],3,FALSE))</f>
        <v>*</v>
      </c>
      <c r="H321" s="198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38"/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40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3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7" t="str">
        <f t="shared" si="29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7">
        <v>313</v>
      </c>
      <c r="F322" s="140"/>
      <c r="G322" s="175" t="str">
        <f>IF(D322="","*",VLOOKUP(F322,BS_ATIVIDADE[#Data],3,FALSE))</f>
        <v>*</v>
      </c>
      <c r="H322" s="198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38"/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40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3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7" t="str">
        <f t="shared" si="29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7">
        <v>314</v>
      </c>
      <c r="F323" s="140"/>
      <c r="G323" s="175" t="str">
        <f>IF(D323="","*",VLOOKUP(F323,BS_ATIVIDADE[#Data],3,FALSE))</f>
        <v>*</v>
      </c>
      <c r="H323" s="198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38"/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40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3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7" t="str">
        <f t="shared" si="29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7">
        <v>315</v>
      </c>
      <c r="F324" s="140"/>
      <c r="G324" s="175" t="str">
        <f>IF(D324="","*",VLOOKUP(F324,BS_ATIVIDADE[#Data],3,FALSE))</f>
        <v>*</v>
      </c>
      <c r="H324" s="198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38"/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40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3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7" t="str">
        <f t="shared" si="29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7">
        <v>316</v>
      </c>
      <c r="F325" s="140"/>
      <c r="G325" s="175" t="str">
        <f>IF(D325="","*",VLOOKUP(F325,BS_ATIVIDADE[#Data],3,FALSE))</f>
        <v>*</v>
      </c>
      <c r="H325" s="198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38"/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40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3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7" t="str">
        <f t="shared" si="29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8">
        <v>317</v>
      </c>
      <c r="F326" s="140"/>
      <c r="G326" s="175" t="str">
        <f>IF(D326="","*",VLOOKUP(F326,BS_ATIVIDADE[#Data],3,FALSE))</f>
        <v>*</v>
      </c>
      <c r="H326" s="198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38"/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40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3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7" t="str">
        <f t="shared" si="29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7">
        <v>318</v>
      </c>
      <c r="F327" s="140"/>
      <c r="G327" s="175" t="str">
        <f>IF(D327="","*",VLOOKUP(F327,BS_ATIVIDADE[#Data],3,FALSE))</f>
        <v>*</v>
      </c>
      <c r="H327" s="198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38"/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40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3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7" t="str">
        <f t="shared" si="29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7">
        <v>319</v>
      </c>
      <c r="F328" s="140"/>
      <c r="G328" s="175" t="str">
        <f>IF(D328="","*",VLOOKUP(F328,BS_ATIVIDADE[#Data],3,FALSE))</f>
        <v>*</v>
      </c>
      <c r="H328" s="198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38"/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40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3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7" t="str">
        <f t="shared" si="29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7">
        <v>320</v>
      </c>
      <c r="F329" s="140"/>
      <c r="G329" s="175" t="str">
        <f>IF(D329="","*",VLOOKUP(F329,BS_ATIVIDADE[#Data],3,FALSE))</f>
        <v>*</v>
      </c>
      <c r="H329" s="198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38"/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40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3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7" t="str">
        <f t="shared" si="29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7">
        <v>321</v>
      </c>
      <c r="F330" s="140"/>
      <c r="G330" s="175" t="str">
        <f>IF(D330="","*",VLOOKUP(F330,BS_ATIVIDADE[#Data],3,FALSE))</f>
        <v>*</v>
      </c>
      <c r="H330" s="198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5"/>
      <c r="AH330" s="16"/>
      <c r="AI330" s="138"/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40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3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7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7">
        <v>322</v>
      </c>
      <c r="F331" s="140"/>
      <c r="G331" s="175" t="str">
        <f>IF(D331="","*",VLOOKUP(F331,BS_ATIVIDADE[#Data],3,FALSE))</f>
        <v>*</v>
      </c>
      <c r="H331" s="198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38"/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40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3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7" t="str">
        <f t="shared" si="34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7">
        <v>323</v>
      </c>
      <c r="F332" s="140"/>
      <c r="G332" s="175" t="str">
        <f>IF(D332="","*",VLOOKUP(F332,BS_ATIVIDADE[#Data],3,FALSE))</f>
        <v>*</v>
      </c>
      <c r="H332" s="198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38"/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40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3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7" t="str">
        <f t="shared" si="34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7">
        <v>324</v>
      </c>
      <c r="F333" s="225"/>
      <c r="G333" s="175" t="str">
        <f>IF(D333="","*",VLOOKUP(F333,BS_ATIVIDADE[#Data],3,FALSE))</f>
        <v>*</v>
      </c>
      <c r="H333" s="198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38"/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40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3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7" t="str">
        <f t="shared" si="34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7">
        <v>325</v>
      </c>
      <c r="F334" s="140"/>
      <c r="G334" s="175" t="str">
        <f>IF(D334="","*",VLOOKUP(F334,BS_ATIVIDADE[#Data],3,FALSE))</f>
        <v>*</v>
      </c>
      <c r="H334" s="198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38"/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40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3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7" t="str">
        <f t="shared" si="34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7">
        <v>326</v>
      </c>
      <c r="F335" s="140"/>
      <c r="G335" s="175" t="str">
        <f>IF(D335="","*",VLOOKUP(F335,BS_ATIVIDADE[#Data],3,FALSE))</f>
        <v>*</v>
      </c>
      <c r="H335" s="198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38"/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40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3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7" t="str">
        <f t="shared" si="34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7">
        <v>327</v>
      </c>
      <c r="F336" s="140"/>
      <c r="G336" s="175" t="str">
        <f>IF(D336="","*",VLOOKUP(F336,BS_ATIVIDADE[#Data],3,FALSE))</f>
        <v>*</v>
      </c>
      <c r="H336" s="198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38"/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40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3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7" t="str">
        <f t="shared" si="34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7">
        <v>328</v>
      </c>
      <c r="F337" s="140"/>
      <c r="G337" s="175" t="str">
        <f>IF(D337="","*",VLOOKUP(F337,BS_ATIVIDADE[#Data],3,FALSE))</f>
        <v>*</v>
      </c>
      <c r="H337" s="198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38"/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40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3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7" t="str">
        <f t="shared" si="34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8">
        <v>329</v>
      </c>
      <c r="F338" s="140"/>
      <c r="G338" s="175" t="str">
        <f>IF(D338="","*",VLOOKUP(F338,BS_ATIVIDADE[#Data],3,FALSE))</f>
        <v>*</v>
      </c>
      <c r="H338" s="198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38"/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40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3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7" t="str">
        <f t="shared" si="34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7">
        <v>330</v>
      </c>
      <c r="F339" s="140"/>
      <c r="G339" s="175" t="str">
        <f>IF(D339="","*",VLOOKUP(F339,BS_ATIVIDADE[#Data],3,FALSE))</f>
        <v>*</v>
      </c>
      <c r="H339" s="198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38"/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40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3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7" t="str">
        <f t="shared" si="34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7">
        <v>331</v>
      </c>
      <c r="F340" s="225"/>
      <c r="G340" s="175" t="str">
        <f>IF(D340="","*",VLOOKUP(F340,BS_ATIVIDADE[#Data],3,FALSE))</f>
        <v>*</v>
      </c>
      <c r="H340" s="198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38"/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40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3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7" t="str">
        <f t="shared" si="34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7">
        <v>332</v>
      </c>
      <c r="F341" s="225"/>
      <c r="G341" s="175" t="str">
        <f>IF(D341="","*",VLOOKUP(F341,BS_ATIVIDADE[#Data],3,FALSE))</f>
        <v>*</v>
      </c>
      <c r="H341" s="198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38"/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40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3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7" t="str">
        <f t="shared" si="34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7">
        <v>333</v>
      </c>
      <c r="F342" s="225"/>
      <c r="G342" s="175" t="str">
        <f>IF(D342="","*",VLOOKUP(F342,BS_ATIVIDADE[#Data],3,FALSE))</f>
        <v>*</v>
      </c>
      <c r="H342" s="198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38"/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40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3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7" t="str">
        <f t="shared" si="34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7">
        <v>334</v>
      </c>
      <c r="F343" s="140"/>
      <c r="G343" s="175" t="str">
        <f>IF(D343="","*",VLOOKUP(F343,BS_ATIVIDADE[#Data],3,FALSE))</f>
        <v>*</v>
      </c>
      <c r="H343" s="198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38"/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40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3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7" t="str">
        <f t="shared" si="34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7">
        <v>335</v>
      </c>
      <c r="F344" s="140"/>
      <c r="G344" s="175" t="str">
        <f>IF(D344="","*",VLOOKUP(F344,BS_ATIVIDADE[#Data],3,FALSE))</f>
        <v>*</v>
      </c>
      <c r="H344" s="198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38"/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40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3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7" t="str">
        <f t="shared" si="34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7">
        <v>336</v>
      </c>
      <c r="F345" s="140"/>
      <c r="G345" s="175" t="str">
        <f>IF(D345="","*",VLOOKUP(F345,BS_ATIVIDADE[#Data],3,FALSE))</f>
        <v>*</v>
      </c>
      <c r="H345" s="198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38"/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40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3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7" t="str">
        <f t="shared" si="34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7">
        <v>337</v>
      </c>
      <c r="F346" s="140"/>
      <c r="G346" s="175" t="str">
        <f>IF(D346="","*",VLOOKUP(F346,BS_ATIVIDADE[#Data],3,FALSE))</f>
        <v>*</v>
      </c>
      <c r="H346" s="198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38"/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40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3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7" t="str">
        <f t="shared" si="34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7">
        <v>338</v>
      </c>
      <c r="F347" s="140"/>
      <c r="G347" s="175" t="str">
        <f>IF(D347="","*",VLOOKUP(F347,BS_ATIVIDADE[#Data],3,FALSE))</f>
        <v>*</v>
      </c>
      <c r="H347" s="198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38"/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40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3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7" t="str">
        <f t="shared" si="34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7">
        <v>339</v>
      </c>
      <c r="F348" s="140"/>
      <c r="G348" s="175" t="str">
        <f>IF(D348="","*",VLOOKUP(F348,BS_ATIVIDADE[#Data],3,FALSE))</f>
        <v>*</v>
      </c>
      <c r="H348" s="198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38"/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40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3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7" t="str">
        <f t="shared" si="34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7">
        <v>340</v>
      </c>
      <c r="F349" s="140"/>
      <c r="G349" s="175" t="str">
        <f>IF(D349="","*",VLOOKUP(F349,BS_ATIVIDADE[#Data],3,FALSE))</f>
        <v>*</v>
      </c>
      <c r="H349" s="198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38"/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40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3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7" t="str">
        <f t="shared" si="34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8">
        <v>341</v>
      </c>
      <c r="F350" s="140"/>
      <c r="G350" s="175" t="str">
        <f>IF(D350="","*",VLOOKUP(F350,BS_ATIVIDADE[#Data],3,FALSE))</f>
        <v>*</v>
      </c>
      <c r="H350" s="198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6"/>
      <c r="AH350" s="16"/>
      <c r="AI350" s="138"/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40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3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7" t="str">
        <f t="shared" si="34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7">
        <v>342</v>
      </c>
      <c r="F351" s="140"/>
      <c r="G351" s="175" t="str">
        <f>IF(D351="","*",VLOOKUP(F351,BS_ATIVIDADE[#Data],3,FALSE))</f>
        <v>*</v>
      </c>
      <c r="H351" s="198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6"/>
      <c r="AH351" s="16"/>
      <c r="AI351" s="138"/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40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3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7" t="str">
        <f t="shared" si="34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7">
        <v>343</v>
      </c>
      <c r="F352" s="140"/>
      <c r="G352" s="175" t="str">
        <f>IF(D352="","*",VLOOKUP(F352,BS_ATIVIDADE[#Data],3,FALSE))</f>
        <v>*</v>
      </c>
      <c r="H352" s="198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38"/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40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3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7" t="str">
        <f t="shared" si="34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7">
        <v>344</v>
      </c>
      <c r="F353" s="140"/>
      <c r="G353" s="175" t="str">
        <f>IF(D353="","*",VLOOKUP(F353,BS_ATIVIDADE[#Data],3,FALSE))</f>
        <v>*</v>
      </c>
      <c r="H353" s="198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38"/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40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3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7" t="str">
        <f t="shared" si="34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7">
        <v>345</v>
      </c>
      <c r="F354" s="140"/>
      <c r="G354" s="175" t="str">
        <f>IF(D354="","*",VLOOKUP(F354,BS_ATIVIDADE[#Data],3,FALSE))</f>
        <v>*</v>
      </c>
      <c r="H354" s="198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38"/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40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3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7" t="str">
        <f t="shared" si="34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7">
        <v>346</v>
      </c>
      <c r="F355" s="140"/>
      <c r="G355" s="175" t="str">
        <f>IF(D355="","*",VLOOKUP(F355,BS_ATIVIDADE[#Data],3,FALSE))</f>
        <v>*</v>
      </c>
      <c r="H355" s="198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6"/>
      <c r="AH355" s="16"/>
      <c r="AI355" s="138"/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40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3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7" t="str">
        <f t="shared" si="34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7">
        <v>347</v>
      </c>
      <c r="F356" s="140"/>
      <c r="G356" s="175" t="str">
        <f>IF(D356="","*",VLOOKUP(F356,BS_ATIVIDADE[#Data],3,FALSE))</f>
        <v>*</v>
      </c>
      <c r="H356" s="198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38"/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40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3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7" t="str">
        <f t="shared" si="34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7">
        <v>348</v>
      </c>
      <c r="F357" s="140"/>
      <c r="G357" s="175" t="str">
        <f>IF(D357="","*",VLOOKUP(F357,BS_ATIVIDADE[#Data],3,FALSE))</f>
        <v>*</v>
      </c>
      <c r="H357" s="198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6"/>
      <c r="AH357" s="16"/>
      <c r="AI357" s="138"/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40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3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7" t="str">
        <f t="shared" si="34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7">
        <v>349</v>
      </c>
      <c r="F358" s="140"/>
      <c r="G358" s="175" t="str">
        <f>IF(D358="","*",VLOOKUP(F358,BS_ATIVIDADE[#Data],3,FALSE))</f>
        <v>*</v>
      </c>
      <c r="H358" s="198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38"/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40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3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7" t="str">
        <f t="shared" si="34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7">
        <v>350</v>
      </c>
      <c r="F359" s="140"/>
      <c r="G359" s="175" t="str">
        <f>IF(D359="","*",VLOOKUP(F359,BS_ATIVIDADE[#Data],3,FALSE))</f>
        <v>*</v>
      </c>
      <c r="H359" s="198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6"/>
      <c r="AH359" s="16"/>
      <c r="AI359" s="138"/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40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3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7" t="str">
        <f t="shared" si="34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7">
        <v>351</v>
      </c>
      <c r="F360" s="140"/>
      <c r="G360" s="175" t="str">
        <f>IF(D360="","*",VLOOKUP(F360,BS_ATIVIDADE[#Data],3,FALSE))</f>
        <v>*</v>
      </c>
      <c r="H360" s="198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6"/>
      <c r="AH360" s="16"/>
      <c r="AI360" s="138"/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40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3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7" t="str">
        <f t="shared" si="34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7">
        <v>352</v>
      </c>
      <c r="F361" s="140"/>
      <c r="G361" s="175" t="str">
        <f>IF(D361="","*",VLOOKUP(F361,BS_ATIVIDADE[#Data],3,FALSE))</f>
        <v>*</v>
      </c>
      <c r="H361" s="198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38"/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40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3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7" t="str">
        <f t="shared" si="34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8">
        <v>353</v>
      </c>
      <c r="F362" s="140"/>
      <c r="G362" s="175" t="str">
        <f>IF(D362="","*",VLOOKUP(F362,BS_ATIVIDADE[#Data],3,FALSE))</f>
        <v>*</v>
      </c>
      <c r="H362" s="198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38"/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40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3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7" t="str">
        <f t="shared" si="34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7">
        <v>354</v>
      </c>
      <c r="F363" s="140"/>
      <c r="G363" s="175" t="str">
        <f>IF(D363="","*",VLOOKUP(F363,BS_ATIVIDADE[#Data],3,FALSE))</f>
        <v>*</v>
      </c>
      <c r="H363" s="198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38"/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40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3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7" t="str">
        <f t="shared" si="34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7">
        <v>355</v>
      </c>
      <c r="F364" s="140"/>
      <c r="G364" s="175" t="str">
        <f>IF(D364="","*",VLOOKUP(F364,BS_ATIVIDADE[#Data],3,FALSE))</f>
        <v>*</v>
      </c>
      <c r="H364" s="198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38"/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40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3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7" t="str">
        <f t="shared" si="34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7">
        <v>356</v>
      </c>
      <c r="F365" s="140"/>
      <c r="G365" s="175" t="str">
        <f>IF(D365="","*",VLOOKUP(F365,BS_ATIVIDADE[#Data],3,FALSE))</f>
        <v>*</v>
      </c>
      <c r="H365" s="198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38"/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40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3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7" t="str">
        <f t="shared" si="34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7">
        <v>357</v>
      </c>
      <c r="F366" s="140"/>
      <c r="G366" s="175" t="str">
        <f>IF(D366="","*",VLOOKUP(F366,BS_ATIVIDADE[#Data],3,FALSE))</f>
        <v>*</v>
      </c>
      <c r="H366" s="198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38"/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40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3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7" t="str">
        <f t="shared" si="34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7">
        <v>358</v>
      </c>
      <c r="F367" s="140"/>
      <c r="G367" s="175" t="str">
        <f>IF(D367="","*",VLOOKUP(F367,BS_ATIVIDADE[#Data],3,FALSE))</f>
        <v>*</v>
      </c>
      <c r="H367" s="198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38"/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40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3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7" t="str">
        <f t="shared" si="34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7">
        <v>359</v>
      </c>
      <c r="F368" s="140"/>
      <c r="G368" s="175" t="str">
        <f>IF(D368="","*",VLOOKUP(F368,BS_ATIVIDADE[#Data],3,FALSE))</f>
        <v>*</v>
      </c>
      <c r="H368" s="198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6"/>
      <c r="AH368" s="16"/>
      <c r="AI368" s="138"/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40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3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7" t="str">
        <f t="shared" si="34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7">
        <v>360</v>
      </c>
      <c r="F369" s="140"/>
      <c r="G369" s="175" t="str">
        <f>IF(D369="","*",VLOOKUP(F369,BS_ATIVIDADE[#Data],3,FALSE))</f>
        <v>*</v>
      </c>
      <c r="H369" s="198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38"/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40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3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7" t="str">
        <f t="shared" si="34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7">
        <v>361</v>
      </c>
      <c r="F370" s="140"/>
      <c r="G370" s="175" t="str">
        <f>IF(D370="","*",VLOOKUP(F370,BS_ATIVIDADE[#Data],3,FALSE))</f>
        <v>*</v>
      </c>
      <c r="H370" s="198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38"/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40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3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7" t="str">
        <f t="shared" si="34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7">
        <v>362</v>
      </c>
      <c r="F371" s="140"/>
      <c r="G371" s="175" t="str">
        <f>IF(D371="","*",VLOOKUP(F371,BS_ATIVIDADE[#Data],3,FALSE))</f>
        <v>*</v>
      </c>
      <c r="H371" s="198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6"/>
      <c r="AH371" s="16"/>
      <c r="AI371" s="138"/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40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3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7" t="str">
        <f t="shared" si="34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7">
        <v>363</v>
      </c>
      <c r="F372" s="140"/>
      <c r="G372" s="175" t="str">
        <f>IF(D372="","*",VLOOKUP(F372,BS_ATIVIDADE[#Data],3,FALSE))</f>
        <v>*</v>
      </c>
      <c r="H372" s="198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6"/>
      <c r="AH372" s="16"/>
      <c r="AI372" s="138"/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40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3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7" t="str">
        <f t="shared" si="34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7">
        <v>364</v>
      </c>
      <c r="F373" s="140"/>
      <c r="G373" s="175" t="str">
        <f>IF(D373="","*",VLOOKUP(F373,BS_ATIVIDADE[#Data],3,FALSE))</f>
        <v>*</v>
      </c>
      <c r="H373" s="198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38"/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40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3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7" t="str">
        <f t="shared" si="34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8">
        <v>365</v>
      </c>
      <c r="F374" s="225"/>
      <c r="G374" s="175" t="str">
        <f>IF(D374="","*",VLOOKUP(F374,BS_ATIVIDADE[#Data],3,FALSE))</f>
        <v>*</v>
      </c>
      <c r="H374" s="198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38"/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40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3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7" t="str">
        <f t="shared" si="34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7">
        <v>366</v>
      </c>
      <c r="F375" s="225"/>
      <c r="G375" s="175" t="str">
        <f>IF(D375="","*",VLOOKUP(F375,BS_ATIVIDADE[#Data],3,FALSE))</f>
        <v>*</v>
      </c>
      <c r="H375" s="198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38"/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40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3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7" t="str">
        <f t="shared" si="34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7">
        <v>367</v>
      </c>
      <c r="F376" s="140"/>
      <c r="G376" s="175" t="str">
        <f>IF(D376="","*",VLOOKUP(F376,BS_ATIVIDADE[#Data],3,FALSE))</f>
        <v>*</v>
      </c>
      <c r="H376" s="198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6"/>
      <c r="AH376" s="16"/>
      <c r="AI376" s="138"/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40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3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7" t="str">
        <f t="shared" si="34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7">
        <v>368</v>
      </c>
      <c r="F377" s="140"/>
      <c r="G377" s="175" t="str">
        <f>IF(D377="","*",VLOOKUP(F377,BS_ATIVIDADE[#Data],3,FALSE))</f>
        <v>*</v>
      </c>
      <c r="H377" s="198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6"/>
      <c r="AH377" s="16"/>
      <c r="AI377" s="138"/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40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3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7" t="str">
        <f t="shared" si="34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7">
        <v>369</v>
      </c>
      <c r="F378" s="140"/>
      <c r="G378" s="175" t="str">
        <f>IF(D378="","*",VLOOKUP(F378,BS_ATIVIDADE[#Data],3,FALSE))</f>
        <v>*</v>
      </c>
      <c r="H378" s="198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38"/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40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3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7" t="str">
        <f t="shared" si="34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7">
        <v>370</v>
      </c>
      <c r="F379" s="140"/>
      <c r="G379" s="175" t="str">
        <f>IF(D379="","*",VLOOKUP(F379,BS_ATIVIDADE[#Data],3,FALSE))</f>
        <v>*</v>
      </c>
      <c r="H379" s="198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38"/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40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3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7" t="str">
        <f t="shared" si="34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7">
        <v>371</v>
      </c>
      <c r="F380" s="140"/>
      <c r="G380" s="175" t="str">
        <f>IF(D380="","*",VLOOKUP(F380,BS_ATIVIDADE[#Data],3,FALSE))</f>
        <v>*</v>
      </c>
      <c r="H380" s="198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38"/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40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3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7" t="str">
        <f t="shared" si="34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7">
        <v>372</v>
      </c>
      <c r="F381" s="140"/>
      <c r="G381" s="175" t="str">
        <f>IF(D381="","*",VLOOKUP(F381,BS_ATIVIDADE[#Data],3,FALSE))</f>
        <v>*</v>
      </c>
      <c r="H381" s="198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38"/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40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3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7" t="str">
        <f t="shared" si="34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7">
        <v>373</v>
      </c>
      <c r="F382" s="140"/>
      <c r="G382" s="175" t="str">
        <f>IF(D382="","*",VLOOKUP(F382,BS_ATIVIDADE[#Data],3,FALSE))</f>
        <v>*</v>
      </c>
      <c r="H382" s="198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5"/>
      <c r="AH382" s="16"/>
      <c r="AI382" s="138"/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40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3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7" t="str">
        <f t="shared" si="34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7">
        <v>374</v>
      </c>
      <c r="F383" s="140"/>
      <c r="G383" s="175" t="str">
        <f>IF(D383="","*",VLOOKUP(F383,BS_ATIVIDADE[#Data],3,FALSE))</f>
        <v>*</v>
      </c>
      <c r="H383" s="198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38"/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40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3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7" t="str">
        <f t="shared" si="34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7">
        <v>375</v>
      </c>
      <c r="F384" s="140"/>
      <c r="G384" s="175" t="str">
        <f>IF(D384="","*",VLOOKUP(F384,BS_ATIVIDADE[#Data],3,FALSE))</f>
        <v>*</v>
      </c>
      <c r="H384" s="198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38"/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40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3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7" t="str">
        <f t="shared" si="34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7">
        <v>376</v>
      </c>
      <c r="F385" s="140"/>
      <c r="G385" s="175" t="str">
        <f>IF(D385="","*",VLOOKUP(F385,BS_ATIVIDADE[#Data],3,FALSE))</f>
        <v>*</v>
      </c>
      <c r="H385" s="198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6"/>
      <c r="AH385" s="16"/>
      <c r="AI385" s="138"/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40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3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7" t="str">
        <f t="shared" si="34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8">
        <v>377</v>
      </c>
      <c r="F386" s="140"/>
      <c r="G386" s="175" t="str">
        <f>IF(D386="","*",VLOOKUP(F386,BS_ATIVIDADE[#Data],3,FALSE))</f>
        <v>*</v>
      </c>
      <c r="H386" s="198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6"/>
      <c r="AH386" s="16"/>
      <c r="AI386" s="138"/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40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3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7" t="str">
        <f t="shared" si="34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7">
        <v>378</v>
      </c>
      <c r="F387" s="140"/>
      <c r="G387" s="175" t="str">
        <f>IF(D387="","*",VLOOKUP(F387,BS_ATIVIDADE[#Data],3,FALSE))</f>
        <v>*</v>
      </c>
      <c r="H387" s="198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38"/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40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3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7" t="str">
        <f t="shared" si="34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7">
        <v>379</v>
      </c>
      <c r="F388" s="140"/>
      <c r="G388" s="175" t="str">
        <f>IF(D388="","*",VLOOKUP(F388,BS_ATIVIDADE[#Data],3,FALSE))</f>
        <v>*</v>
      </c>
      <c r="H388" s="198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38"/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40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3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7" t="str">
        <f t="shared" si="34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7">
        <v>380</v>
      </c>
      <c r="F389" s="140"/>
      <c r="G389" s="175" t="str">
        <f>IF(D389="","*",VLOOKUP(F389,BS_ATIVIDADE[#Data],3,FALSE))</f>
        <v>*</v>
      </c>
      <c r="H389" s="198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38"/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40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3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7" t="str">
        <f t="shared" si="34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7">
        <v>381</v>
      </c>
      <c r="F390" s="140"/>
      <c r="G390" s="175" t="str">
        <f>IF(D390="","*",VLOOKUP(F390,BS_ATIVIDADE[#Data],3,FALSE))</f>
        <v>*</v>
      </c>
      <c r="H390" s="198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6"/>
      <c r="AH390" s="16"/>
      <c r="AI390" s="138"/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40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3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7" t="str">
        <f t="shared" si="34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7">
        <v>382</v>
      </c>
      <c r="F391" s="225"/>
      <c r="G391" s="175" t="str">
        <f>IF(D391="","*",VLOOKUP(F391,BS_ATIVIDADE[#Data],3,FALSE))</f>
        <v>*</v>
      </c>
      <c r="H391" s="198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6"/>
      <c r="AH391" s="16"/>
      <c r="AI391" s="138"/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40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3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7" t="str">
        <f t="shared" si="34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7">
        <v>383</v>
      </c>
      <c r="F392" s="225"/>
      <c r="G392" s="175" t="str">
        <f>IF(D392="","*",VLOOKUP(F392,BS_ATIVIDADE[#Data],3,FALSE))</f>
        <v>*</v>
      </c>
      <c r="H392" s="198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6"/>
      <c r="AH392" s="16"/>
      <c r="AI392" s="138"/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40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3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7" t="str">
        <f t="shared" si="34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7">
        <v>384</v>
      </c>
      <c r="F393" s="140"/>
      <c r="G393" s="175" t="str">
        <f>IF(D393="","*",VLOOKUP(F393,BS_ATIVIDADE[#Data],3,FALSE))</f>
        <v>*</v>
      </c>
      <c r="H393" s="198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38"/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40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3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7" t="str">
        <f t="shared" si="34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7">
        <v>385</v>
      </c>
      <c r="F394" s="140"/>
      <c r="G394" s="175" t="str">
        <f>IF(D394="","*",VLOOKUP(F394,BS_ATIVIDADE[#Data],3,FALSE))</f>
        <v>*</v>
      </c>
      <c r="H394" s="198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6"/>
      <c r="AH394" s="16"/>
      <c r="AI394" s="138"/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40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3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7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7">
        <v>386</v>
      </c>
      <c r="F395" s="140"/>
      <c r="G395" s="175" t="str">
        <f>IF(D395="","*",VLOOKUP(F395,BS_ATIVIDADE[#Data],3,FALSE))</f>
        <v>*</v>
      </c>
      <c r="H395" s="198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38"/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40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3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7" t="str">
        <f t="shared" si="39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7">
        <v>387</v>
      </c>
      <c r="F396" s="140"/>
      <c r="G396" s="175" t="str">
        <f>IF(D396="","*",VLOOKUP(F396,BS_ATIVIDADE[#Data],3,FALSE))</f>
        <v>*</v>
      </c>
      <c r="H396" s="198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38"/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40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3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7" t="str">
        <f t="shared" si="39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7">
        <v>388</v>
      </c>
      <c r="F397" s="225"/>
      <c r="G397" s="175" t="str">
        <f>IF(D397="","*",VLOOKUP(F397,BS_ATIVIDADE[#Data],3,FALSE))</f>
        <v>*</v>
      </c>
      <c r="H397" s="198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38"/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40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3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7" t="str">
        <f t="shared" si="39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8">
        <v>389</v>
      </c>
      <c r="F398" s="140"/>
      <c r="G398" s="175" t="str">
        <f>IF(D398="","*",VLOOKUP(F398,BS_ATIVIDADE[#Data],3,FALSE))</f>
        <v>*</v>
      </c>
      <c r="H398" s="198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38"/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40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3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7" t="str">
        <f t="shared" si="39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7">
        <v>390</v>
      </c>
      <c r="F399" s="225"/>
      <c r="G399" s="175" t="str">
        <f>IF(D399="","*",VLOOKUP(F399,BS_ATIVIDADE[#Data],3,FALSE))</f>
        <v>*</v>
      </c>
      <c r="H399" s="198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38"/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40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3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7" t="str">
        <f t="shared" si="39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7">
        <v>391</v>
      </c>
      <c r="F400" s="140"/>
      <c r="G400" s="175" t="str">
        <f>IF(D400="","*",VLOOKUP(F400,BS_ATIVIDADE[#Data],3,FALSE))</f>
        <v>*</v>
      </c>
      <c r="H400" s="198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38"/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40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3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7" t="str">
        <f t="shared" si="39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7">
        <v>392</v>
      </c>
      <c r="F401" s="225"/>
      <c r="G401" s="175" t="str">
        <f>IF(D401="","*",VLOOKUP(F401,BS_ATIVIDADE[#Data],3,FALSE))</f>
        <v>*</v>
      </c>
      <c r="H401" s="198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38"/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40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3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7" t="str">
        <f t="shared" si="39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7">
        <v>393</v>
      </c>
      <c r="F402" s="140"/>
      <c r="G402" s="175" t="str">
        <f>IF(D402="","*",VLOOKUP(F402,BS_ATIVIDADE[#Data],3,FALSE))</f>
        <v>*</v>
      </c>
      <c r="H402" s="198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6"/>
      <c r="AH402" s="16"/>
      <c r="AI402" s="138"/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40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3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7" t="str">
        <f t="shared" si="39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7">
        <v>394</v>
      </c>
      <c r="F403" s="140"/>
      <c r="G403" s="175" t="str">
        <f>IF(D403="","*",VLOOKUP(F403,BS_ATIVIDADE[#Data],3,FALSE))</f>
        <v>*</v>
      </c>
      <c r="H403" s="198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6"/>
      <c r="AH403" s="16"/>
      <c r="AI403" s="138"/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40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3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7" t="str">
        <f t="shared" si="39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7">
        <v>395</v>
      </c>
      <c r="F404" s="140"/>
      <c r="G404" s="175" t="str">
        <f>IF(D404="","*",VLOOKUP(F404,BS_ATIVIDADE[#Data],3,FALSE))</f>
        <v>*</v>
      </c>
      <c r="H404" s="198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38"/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40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3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7" t="str">
        <f t="shared" si="39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7">
        <v>396</v>
      </c>
      <c r="F405" s="140"/>
      <c r="G405" s="175" t="str">
        <f>IF(D405="","*",VLOOKUP(F405,BS_ATIVIDADE[#Data],3,FALSE))</f>
        <v>*</v>
      </c>
      <c r="H405" s="198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6"/>
      <c r="AH405" s="16"/>
      <c r="AI405" s="138"/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40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3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7" t="str">
        <f t="shared" si="39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7">
        <v>397</v>
      </c>
      <c r="F406" s="140"/>
      <c r="G406" s="175" t="str">
        <f>IF(D406="","*",VLOOKUP(F406,BS_ATIVIDADE[#Data],3,FALSE))</f>
        <v>*</v>
      </c>
      <c r="H406" s="198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5"/>
      <c r="AH406" s="16"/>
      <c r="AI406" s="138"/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40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3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7" t="str">
        <f t="shared" si="39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7">
        <v>398</v>
      </c>
      <c r="F407" s="140"/>
      <c r="G407" s="175" t="str">
        <f>IF(D407="","*",VLOOKUP(F407,BS_ATIVIDADE[#Data],3,FALSE))</f>
        <v>*</v>
      </c>
      <c r="H407" s="198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38"/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40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3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7" t="str">
        <f t="shared" si="39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7">
        <v>399</v>
      </c>
      <c r="F408" s="140"/>
      <c r="G408" s="175" t="str">
        <f>IF(D408="","*",VLOOKUP(F408,BS_ATIVIDADE[#Data],3,FALSE))</f>
        <v>*</v>
      </c>
      <c r="H408" s="198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5"/>
      <c r="AH408" s="16"/>
      <c r="AI408" s="138"/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40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3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7" t="str">
        <f t="shared" si="39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7">
        <v>400</v>
      </c>
      <c r="F409" s="225"/>
      <c r="G409" s="175" t="str">
        <f>IF(D409="","*",VLOOKUP(F409,BS_ATIVIDADE[#Data],3,FALSE))</f>
        <v>*</v>
      </c>
      <c r="H409" s="198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5"/>
      <c r="AH409" s="16"/>
      <c r="AI409" s="138"/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40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3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7" t="str">
        <f t="shared" si="39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8">
        <v>401</v>
      </c>
      <c r="F410" s="140"/>
      <c r="G410" s="175" t="str">
        <f>IF(D410="","*",VLOOKUP(F410,BS_ATIVIDADE[#Data],3,FALSE))</f>
        <v>*</v>
      </c>
      <c r="H410" s="198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38"/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40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3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7" t="str">
        <f t="shared" si="39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7">
        <v>402</v>
      </c>
      <c r="F411" s="140"/>
      <c r="G411" s="175" t="str">
        <f>IF(D411="","*",VLOOKUP(F411,BS_ATIVIDADE[#Data],3,FALSE))</f>
        <v>*</v>
      </c>
      <c r="H411" s="198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38"/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40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3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7" t="str">
        <f t="shared" si="39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7">
        <v>403</v>
      </c>
      <c r="F412" s="140"/>
      <c r="G412" s="175" t="str">
        <f>IF(D412="","*",VLOOKUP(F412,BS_ATIVIDADE[#Data],3,FALSE))</f>
        <v>*</v>
      </c>
      <c r="H412" s="198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6"/>
      <c r="AH412" s="16"/>
      <c r="AI412" s="138"/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40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3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7" t="str">
        <f t="shared" si="39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7">
        <v>404</v>
      </c>
      <c r="F413" s="225"/>
      <c r="G413" s="175" t="str">
        <f>IF(D413="","*",VLOOKUP(F413,BS_ATIVIDADE[#Data],3,FALSE))</f>
        <v>*</v>
      </c>
      <c r="H413" s="198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6"/>
      <c r="AH413" s="16"/>
      <c r="AI413" s="138"/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40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3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7" t="str">
        <f t="shared" si="39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7">
        <v>405</v>
      </c>
      <c r="F414" s="140"/>
      <c r="G414" s="175" t="str">
        <f>IF(D414="","*",VLOOKUP(F414,BS_ATIVIDADE[#Data],3,FALSE))</f>
        <v>*</v>
      </c>
      <c r="H414" s="198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6"/>
      <c r="AH414" s="16"/>
      <c r="AI414" s="138"/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40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3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7" t="str">
        <f t="shared" si="39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7">
        <v>406</v>
      </c>
      <c r="F415" s="225"/>
      <c r="G415" s="175" t="str">
        <f>IF(D415="","*",VLOOKUP(F415,BS_ATIVIDADE[#Data],3,FALSE))</f>
        <v>*</v>
      </c>
      <c r="H415" s="198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6"/>
      <c r="AH415" s="16"/>
      <c r="AI415" s="138"/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40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3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7" t="str">
        <f t="shared" si="39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7">
        <v>407</v>
      </c>
      <c r="F416" s="140"/>
      <c r="G416" s="175" t="str">
        <f>IF(D416="","*",VLOOKUP(F416,BS_ATIVIDADE[#Data],3,FALSE))</f>
        <v>*</v>
      </c>
      <c r="H416" s="198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6"/>
      <c r="AH416" s="16"/>
      <c r="AI416" s="138"/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40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3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7" t="str">
        <f t="shared" si="39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7">
        <v>408</v>
      </c>
      <c r="F417" s="140"/>
      <c r="G417" s="175" t="str">
        <f>IF(D417="","*",VLOOKUP(F417,BS_ATIVIDADE[#Data],3,FALSE))</f>
        <v>*</v>
      </c>
      <c r="H417" s="198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5"/>
      <c r="AH417" s="16"/>
      <c r="AI417" s="138"/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40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3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7" t="str">
        <f t="shared" si="39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7">
        <v>409</v>
      </c>
      <c r="F418" s="140"/>
      <c r="G418" s="175" t="str">
        <f>IF(D418="","*",VLOOKUP(F418,BS_ATIVIDADE[#Data],3,FALSE))</f>
        <v>*</v>
      </c>
      <c r="H418" s="198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38"/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40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3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7" t="str">
        <f t="shared" si="39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7">
        <v>410</v>
      </c>
      <c r="F419" s="140"/>
      <c r="G419" s="175" t="str">
        <f>IF(D419="","*",VLOOKUP(F419,BS_ATIVIDADE[#Data],3,FALSE))</f>
        <v>*</v>
      </c>
      <c r="H419" s="198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6"/>
      <c r="AH419" s="16"/>
      <c r="AI419" s="138"/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40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3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7" t="str">
        <f t="shared" si="39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7">
        <v>411</v>
      </c>
      <c r="F420" s="140"/>
      <c r="G420" s="175" t="str">
        <f>IF(D420="","*",VLOOKUP(F420,BS_ATIVIDADE[#Data],3,FALSE))</f>
        <v>*</v>
      </c>
      <c r="H420" s="198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6"/>
      <c r="AH420" s="16"/>
      <c r="AI420" s="138"/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40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3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7" t="str">
        <f t="shared" si="39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7">
        <v>412</v>
      </c>
      <c r="F421" s="140"/>
      <c r="G421" s="175" t="str">
        <f>IF(D421="","*",VLOOKUP(F421,BS_ATIVIDADE[#Data],3,FALSE))</f>
        <v>*</v>
      </c>
      <c r="H421" s="198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6"/>
      <c r="AH421" s="16"/>
      <c r="AI421" s="138"/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40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3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7" t="str">
        <f t="shared" si="39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8">
        <v>413</v>
      </c>
      <c r="F422" s="140"/>
      <c r="G422" s="175" t="str">
        <f>IF(D422="","*",VLOOKUP(F422,BS_ATIVIDADE[#Data],3,FALSE))</f>
        <v>*</v>
      </c>
      <c r="H422" s="198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38"/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40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3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7" t="str">
        <f t="shared" si="39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7">
        <v>414</v>
      </c>
      <c r="F423" s="140"/>
      <c r="G423" s="175" t="str">
        <f>IF(D423="","*",VLOOKUP(F423,BS_ATIVIDADE[#Data],3,FALSE))</f>
        <v>*</v>
      </c>
      <c r="H423" s="198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6"/>
      <c r="AH423" s="16"/>
      <c r="AI423" s="138"/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40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3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7" t="str">
        <f t="shared" si="39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7">
        <v>415</v>
      </c>
      <c r="F424" s="140"/>
      <c r="G424" s="175" t="str">
        <f>IF(D424="","*",VLOOKUP(F424,BS_ATIVIDADE[#Data],3,FALSE))</f>
        <v>*</v>
      </c>
      <c r="H424" s="198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38"/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40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3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7" t="str">
        <f t="shared" si="39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7">
        <v>416</v>
      </c>
      <c r="F425" s="140"/>
      <c r="G425" s="175" t="str">
        <f>IF(D425="","*",VLOOKUP(F425,BS_ATIVIDADE[#Data],3,FALSE))</f>
        <v>*</v>
      </c>
      <c r="H425" s="198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38"/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40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3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7" t="str">
        <f t="shared" si="39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7">
        <v>417</v>
      </c>
      <c r="F426" s="140"/>
      <c r="G426" s="175" t="str">
        <f>IF(D426="","*",VLOOKUP(F426,BS_ATIVIDADE[#Data],3,FALSE))</f>
        <v>*</v>
      </c>
      <c r="H426" s="198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38"/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40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3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7" t="str">
        <f t="shared" si="39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7">
        <v>418</v>
      </c>
      <c r="F427" s="140"/>
      <c r="G427" s="175" t="str">
        <f>IF(D427="","*",VLOOKUP(F427,BS_ATIVIDADE[#Data],3,FALSE))</f>
        <v>*</v>
      </c>
      <c r="H427" s="198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38"/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40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3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7" t="str">
        <f t="shared" si="39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7">
        <v>419</v>
      </c>
      <c r="F428" s="140"/>
      <c r="G428" s="175" t="str">
        <f>IF(D428="","*",VLOOKUP(F428,BS_ATIVIDADE[#Data],3,FALSE))</f>
        <v>*</v>
      </c>
      <c r="H428" s="198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38"/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40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3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7" t="str">
        <f t="shared" si="39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7">
        <v>420</v>
      </c>
      <c r="F429" s="140"/>
      <c r="G429" s="175" t="str">
        <f>IF(D429="","*",VLOOKUP(F429,BS_ATIVIDADE[#Data],3,FALSE))</f>
        <v>*</v>
      </c>
      <c r="H429" s="198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38"/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40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3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7" t="str">
        <f t="shared" si="39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7">
        <v>421</v>
      </c>
      <c r="F430" s="140"/>
      <c r="G430" s="175" t="str">
        <f>IF(D430="","*",VLOOKUP(F430,BS_ATIVIDADE[#Data],3,FALSE))</f>
        <v>*</v>
      </c>
      <c r="H430" s="198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38"/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40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3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7" t="str">
        <f t="shared" si="39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7">
        <v>422</v>
      </c>
      <c r="F431" s="225"/>
      <c r="G431" s="175" t="str">
        <f>IF(D431="","*",VLOOKUP(F431,BS_ATIVIDADE[#Data],3,FALSE))</f>
        <v>*</v>
      </c>
      <c r="H431" s="198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6"/>
      <c r="AH431" s="16"/>
      <c r="AI431" s="138"/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40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3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7" t="str">
        <f t="shared" si="39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7">
        <v>423</v>
      </c>
      <c r="F432" s="140"/>
      <c r="G432" s="175" t="str">
        <f>IF(D432="","*",VLOOKUP(F432,BS_ATIVIDADE[#Data],3,FALSE))</f>
        <v>*</v>
      </c>
      <c r="H432" s="198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38"/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40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3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7" t="str">
        <f t="shared" si="39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7">
        <v>424</v>
      </c>
      <c r="F433" s="140"/>
      <c r="G433" s="175" t="str">
        <f>IF(D433="","*",VLOOKUP(F433,BS_ATIVIDADE[#Data],3,FALSE))</f>
        <v>*</v>
      </c>
      <c r="H433" s="198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38"/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40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3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7" t="str">
        <f t="shared" si="39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8">
        <v>425</v>
      </c>
      <c r="F434" s="140"/>
      <c r="G434" s="175" t="str">
        <f>IF(D434="","*",VLOOKUP(F434,BS_ATIVIDADE[#Data],3,FALSE))</f>
        <v>*</v>
      </c>
      <c r="H434" s="198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38"/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40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3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7" t="str">
        <f t="shared" si="39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7">
        <v>426</v>
      </c>
      <c r="F435" s="140"/>
      <c r="G435" s="175" t="str">
        <f>IF(D435="","*",VLOOKUP(F435,BS_ATIVIDADE[#Data],3,FALSE))</f>
        <v>*</v>
      </c>
      <c r="H435" s="198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38"/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40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3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7" t="str">
        <f t="shared" si="39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7">
        <v>427</v>
      </c>
      <c r="F436" s="225"/>
      <c r="G436" s="175" t="str">
        <f>IF(D436="","*",VLOOKUP(F436,BS_ATIVIDADE[#Data],3,FALSE))</f>
        <v>*</v>
      </c>
      <c r="H436" s="198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6"/>
      <c r="AH436" s="16"/>
      <c r="AI436" s="138"/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40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3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7" t="str">
        <f t="shared" si="39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7">
        <v>428</v>
      </c>
      <c r="F437" s="140"/>
      <c r="G437" s="175" t="str">
        <f>IF(D437="","*",VLOOKUP(F437,BS_ATIVIDADE[#Data],3,FALSE))</f>
        <v>*</v>
      </c>
      <c r="H437" s="198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38"/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40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3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7" t="str">
        <f t="shared" si="39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7">
        <v>429</v>
      </c>
      <c r="F438" s="140"/>
      <c r="G438" s="175" t="str">
        <f>IF(D438="","*",VLOOKUP(F438,BS_ATIVIDADE[#Data],3,FALSE))</f>
        <v>*</v>
      </c>
      <c r="H438" s="198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38"/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40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3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7" t="str">
        <f t="shared" si="39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7">
        <v>430</v>
      </c>
      <c r="F439" s="140"/>
      <c r="G439" s="175" t="str">
        <f>IF(D439="","*",VLOOKUP(F439,BS_ATIVIDADE[#Data],3,FALSE))</f>
        <v>*</v>
      </c>
      <c r="H439" s="198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5"/>
      <c r="AH439" s="16"/>
      <c r="AI439" s="138"/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40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3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7" t="str">
        <f t="shared" si="39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7">
        <v>431</v>
      </c>
      <c r="F440" s="140"/>
      <c r="G440" s="175" t="str">
        <f>IF(D440="","*",VLOOKUP(F440,BS_ATIVIDADE[#Data],3,FALSE))</f>
        <v>*</v>
      </c>
      <c r="H440" s="198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38"/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40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3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7" t="str">
        <f t="shared" si="39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7">
        <v>432</v>
      </c>
      <c r="F441" s="140"/>
      <c r="G441" s="175" t="str">
        <f>IF(D441="","*",VLOOKUP(F441,BS_ATIVIDADE[#Data],3,FALSE))</f>
        <v>*</v>
      </c>
      <c r="H441" s="198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6"/>
      <c r="AH441" s="16"/>
      <c r="AI441" s="138"/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40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3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7" t="str">
        <f t="shared" si="39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7">
        <v>433</v>
      </c>
      <c r="F442" s="140"/>
      <c r="G442" s="175" t="str">
        <f>IF(D442="","*",VLOOKUP(F442,BS_ATIVIDADE[#Data],3,FALSE))</f>
        <v>*</v>
      </c>
      <c r="H442" s="198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6"/>
      <c r="AH442" s="16"/>
      <c r="AI442" s="138"/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40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3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7" t="str">
        <f t="shared" si="39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7">
        <v>434</v>
      </c>
      <c r="F443" s="140"/>
      <c r="G443" s="175" t="str">
        <f>IF(D443="","*",VLOOKUP(F443,BS_ATIVIDADE[#Data],3,FALSE))</f>
        <v>*</v>
      </c>
      <c r="H443" s="198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38"/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40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3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7" t="str">
        <f t="shared" si="39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7">
        <v>435</v>
      </c>
      <c r="F444" s="140"/>
      <c r="G444" s="175" t="str">
        <f>IF(D444="","*",VLOOKUP(F444,BS_ATIVIDADE[#Data],3,FALSE))</f>
        <v>*</v>
      </c>
      <c r="H444" s="198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6"/>
      <c r="AH444" s="16"/>
      <c r="AI444" s="138"/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40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3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7" t="str">
        <f t="shared" si="39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7">
        <v>436</v>
      </c>
      <c r="F445" s="140"/>
      <c r="G445" s="175" t="str">
        <f>IF(D445="","*",VLOOKUP(F445,BS_ATIVIDADE[#Data],3,FALSE))</f>
        <v>*</v>
      </c>
      <c r="H445" s="198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38"/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40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3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7" t="str">
        <f t="shared" si="39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8">
        <v>437</v>
      </c>
      <c r="F446" s="140"/>
      <c r="G446" s="175" t="str">
        <f>IF(D446="","*",VLOOKUP(F446,BS_ATIVIDADE[#Data],3,FALSE))</f>
        <v>*</v>
      </c>
      <c r="H446" s="198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38"/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40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3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7" t="str">
        <f t="shared" si="39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7">
        <v>438</v>
      </c>
      <c r="F447" s="140"/>
      <c r="G447" s="175" t="str">
        <f>IF(D447="","*",VLOOKUP(F447,BS_ATIVIDADE[#Data],3,FALSE))</f>
        <v>*</v>
      </c>
      <c r="H447" s="198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38"/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40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3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7" t="str">
        <f t="shared" si="39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7">
        <v>439</v>
      </c>
      <c r="F448" s="140"/>
      <c r="G448" s="175" t="str">
        <f>IF(D448="","*",VLOOKUP(F448,BS_ATIVIDADE[#Data],3,FALSE))</f>
        <v>*</v>
      </c>
      <c r="H448" s="198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38"/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40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3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7" t="str">
        <f t="shared" si="39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7">
        <v>440</v>
      </c>
      <c r="F449" s="140"/>
      <c r="G449" s="175" t="str">
        <f>IF(D449="","*",VLOOKUP(F449,BS_ATIVIDADE[#Data],3,FALSE))</f>
        <v>*</v>
      </c>
      <c r="H449" s="198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38"/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40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3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7" t="str">
        <f t="shared" si="39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7">
        <v>441</v>
      </c>
      <c r="F450" s="225"/>
      <c r="G450" s="175" t="str">
        <f>IF(D450="","*",VLOOKUP(F450,BS_ATIVIDADE[#Data],3,FALSE))</f>
        <v>*</v>
      </c>
      <c r="H450" s="198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6"/>
      <c r="AH450" s="16"/>
      <c r="AI450" s="138"/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40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3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7" t="str">
        <f t="shared" si="39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7">
        <v>442</v>
      </c>
      <c r="F451" s="140"/>
      <c r="G451" s="175" t="str">
        <f>IF(D451="","*",VLOOKUP(F451,BS_ATIVIDADE[#Data],3,FALSE))</f>
        <v>*</v>
      </c>
      <c r="H451" s="198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38"/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40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3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7" t="str">
        <f t="shared" si="39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7">
        <v>443</v>
      </c>
      <c r="F452" s="140"/>
      <c r="G452" s="175" t="str">
        <f>IF(D452="","*",VLOOKUP(F452,BS_ATIVIDADE[#Data],3,FALSE))</f>
        <v>*</v>
      </c>
      <c r="H452" s="198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38"/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40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3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7" t="str">
        <f t="shared" si="39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7">
        <v>444</v>
      </c>
      <c r="F453" s="140"/>
      <c r="G453" s="175" t="str">
        <f>IF(D453="","*",VLOOKUP(F453,BS_ATIVIDADE[#Data],3,FALSE))</f>
        <v>*</v>
      </c>
      <c r="H453" s="198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38"/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40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3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7" t="str">
        <f t="shared" si="39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7">
        <v>445</v>
      </c>
      <c r="F454" s="140"/>
      <c r="G454" s="175" t="str">
        <f>IF(D454="","*",VLOOKUP(F454,BS_ATIVIDADE[#Data],3,FALSE))</f>
        <v>*</v>
      </c>
      <c r="H454" s="198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38"/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40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3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7" t="str">
        <f t="shared" si="39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7">
        <v>446</v>
      </c>
      <c r="F455" s="140"/>
      <c r="G455" s="175" t="str">
        <f>IF(D455="","*",VLOOKUP(F455,BS_ATIVIDADE[#Data],3,FALSE))</f>
        <v>*</v>
      </c>
      <c r="H455" s="198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38"/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40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3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7" t="str">
        <f t="shared" si="39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7">
        <v>447</v>
      </c>
      <c r="F456" s="140"/>
      <c r="G456" s="175" t="str">
        <f>IF(D456="","*",VLOOKUP(F456,BS_ATIVIDADE[#Data],3,FALSE))</f>
        <v>*</v>
      </c>
      <c r="H456" s="198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38"/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40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3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7" t="str">
        <f t="shared" si="39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7">
        <v>448</v>
      </c>
      <c r="F457" s="140"/>
      <c r="G457" s="175" t="str">
        <f>IF(D457="","*",VLOOKUP(F457,BS_ATIVIDADE[#Data],3,FALSE))</f>
        <v>*</v>
      </c>
      <c r="H457" s="198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38"/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40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3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7" t="str">
        <f t="shared" si="39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8">
        <v>449</v>
      </c>
      <c r="F458" s="140"/>
      <c r="G458" s="175" t="str">
        <f>IF(D458="","*",VLOOKUP(F458,BS_ATIVIDADE[#Data],3,FALSE))</f>
        <v>*</v>
      </c>
      <c r="H458" s="198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38"/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40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3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7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7">
        <v>450</v>
      </c>
      <c r="F459" s="140"/>
      <c r="G459" s="175" t="str">
        <f>IF(D459="","*",VLOOKUP(F459,BS_ATIVIDADE[#Data],3,FALSE))</f>
        <v>*</v>
      </c>
      <c r="H459" s="198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38"/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40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3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7" t="str">
        <f t="shared" si="44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7">
        <v>451</v>
      </c>
      <c r="F460" s="140"/>
      <c r="G460" s="175" t="str">
        <f>IF(D460="","*",VLOOKUP(F460,BS_ATIVIDADE[#Data],3,FALSE))</f>
        <v>*</v>
      </c>
      <c r="H460" s="198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38"/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40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3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7" t="str">
        <f t="shared" si="44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7">
        <v>452</v>
      </c>
      <c r="F461" s="140"/>
      <c r="G461" s="175" t="str">
        <f>IF(D461="","*",VLOOKUP(F461,BS_ATIVIDADE[#Data],3,FALSE))</f>
        <v>*</v>
      </c>
      <c r="H461" s="198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38"/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40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3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7" t="str">
        <f t="shared" si="44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7">
        <v>453</v>
      </c>
      <c r="F462" s="140"/>
      <c r="G462" s="175" t="str">
        <f>IF(D462="","*",VLOOKUP(F462,BS_ATIVIDADE[#Data],3,FALSE))</f>
        <v>*</v>
      </c>
      <c r="H462" s="198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38"/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40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3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7" t="str">
        <f t="shared" si="44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7">
        <v>454</v>
      </c>
      <c r="F463" s="140"/>
      <c r="G463" s="175" t="str">
        <f>IF(D463="","*",VLOOKUP(F463,BS_ATIVIDADE[#Data],3,FALSE))</f>
        <v>*</v>
      </c>
      <c r="H463" s="198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38"/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40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3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7" t="str">
        <f t="shared" si="44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7">
        <v>455</v>
      </c>
      <c r="F464" s="140"/>
      <c r="G464" s="175" t="str">
        <f>IF(D464="","*",VLOOKUP(F464,BS_ATIVIDADE[#Data],3,FALSE))</f>
        <v>*</v>
      </c>
      <c r="H464" s="198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38"/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40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3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7" t="str">
        <f t="shared" si="44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7">
        <v>456</v>
      </c>
      <c r="F465" s="140"/>
      <c r="G465" s="175" t="str">
        <f>IF(D465="","*",VLOOKUP(F465,BS_ATIVIDADE[#Data],3,FALSE))</f>
        <v>*</v>
      </c>
      <c r="H465" s="198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38"/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40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3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7" t="str">
        <f t="shared" si="44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7">
        <v>457</v>
      </c>
      <c r="F466" s="140"/>
      <c r="G466" s="175" t="str">
        <f>IF(D466="","*",VLOOKUP(F466,BS_ATIVIDADE[#Data],3,FALSE))</f>
        <v>*</v>
      </c>
      <c r="H466" s="198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38"/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40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3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7" t="str">
        <f t="shared" si="44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7">
        <v>458</v>
      </c>
      <c r="F467" s="140"/>
      <c r="G467" s="175" t="str">
        <f>IF(D467="","*",VLOOKUP(F467,BS_ATIVIDADE[#Data],3,FALSE))</f>
        <v>*</v>
      </c>
      <c r="H467" s="198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38"/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40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3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7" t="str">
        <f t="shared" si="44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7">
        <v>459</v>
      </c>
      <c r="F468" s="140"/>
      <c r="G468" s="175" t="str">
        <f>IF(D468="","*",VLOOKUP(F468,BS_ATIVIDADE[#Data],3,FALSE))</f>
        <v>*</v>
      </c>
      <c r="H468" s="198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38"/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40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3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7" t="str">
        <f t="shared" si="44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7">
        <v>460</v>
      </c>
      <c r="F469" s="140"/>
      <c r="G469" s="175" t="str">
        <f>IF(D469="","*",VLOOKUP(F469,BS_ATIVIDADE[#Data],3,FALSE))</f>
        <v>*</v>
      </c>
      <c r="H469" s="198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38"/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40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3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7" t="str">
        <f t="shared" si="44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8">
        <v>461</v>
      </c>
      <c r="F470" s="140"/>
      <c r="G470" s="175" t="str">
        <f>IF(D470="","*",VLOOKUP(F470,BS_ATIVIDADE[#Data],3,FALSE))</f>
        <v>*</v>
      </c>
      <c r="H470" s="198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38"/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40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3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7" t="str">
        <f t="shared" si="44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7">
        <v>462</v>
      </c>
      <c r="F471" s="140"/>
      <c r="G471" s="175" t="str">
        <f>IF(D471="","*",VLOOKUP(F471,BS_ATIVIDADE[#Data],3,FALSE))</f>
        <v>*</v>
      </c>
      <c r="H471" s="198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38"/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40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3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7" t="str">
        <f t="shared" si="44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7">
        <v>463</v>
      </c>
      <c r="F472" s="140"/>
      <c r="G472" s="175" t="str">
        <f>IF(D472="","*",VLOOKUP(F472,BS_ATIVIDADE[#Data],3,FALSE))</f>
        <v>*</v>
      </c>
      <c r="H472" s="198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38"/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40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3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7" t="str">
        <f t="shared" si="44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7">
        <v>464</v>
      </c>
      <c r="F473" s="140"/>
      <c r="G473" s="175" t="str">
        <f>IF(D473="","*",VLOOKUP(F473,BS_ATIVIDADE[#Data],3,FALSE))</f>
        <v>*</v>
      </c>
      <c r="H473" s="198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38"/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40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3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7" t="str">
        <f t="shared" si="44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7">
        <v>465</v>
      </c>
      <c r="F474" s="140"/>
      <c r="G474" s="175" t="str">
        <f>IF(D474="","*",VLOOKUP(F474,BS_ATIVIDADE[#Data],3,FALSE))</f>
        <v>*</v>
      </c>
      <c r="H474" s="198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38"/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40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3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7" t="str">
        <f t="shared" si="44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7">
        <v>466</v>
      </c>
      <c r="F475" s="140"/>
      <c r="G475" s="175" t="str">
        <f>IF(D475="","*",VLOOKUP(F475,BS_ATIVIDADE[#Data],3,FALSE))</f>
        <v>*</v>
      </c>
      <c r="H475" s="198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38"/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40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3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7" t="str">
        <f t="shared" si="44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7">
        <v>467</v>
      </c>
      <c r="F476" s="140"/>
      <c r="G476" s="175" t="str">
        <f>IF(D476="","*",VLOOKUP(F476,BS_ATIVIDADE[#Data],3,FALSE))</f>
        <v>*</v>
      </c>
      <c r="H476" s="198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38"/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40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3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7" t="str">
        <f t="shared" si="44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7">
        <v>468</v>
      </c>
      <c r="F477" s="140"/>
      <c r="G477" s="175" t="str">
        <f>IF(D477="","*",VLOOKUP(F477,BS_ATIVIDADE[#Data],3,FALSE))</f>
        <v>*</v>
      </c>
      <c r="H477" s="198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38"/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40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3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7" t="str">
        <f t="shared" si="44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7">
        <v>469</v>
      </c>
      <c r="F478" s="140"/>
      <c r="G478" s="175" t="str">
        <f>IF(D478="","*",VLOOKUP(F478,BS_ATIVIDADE[#Data],3,FALSE))</f>
        <v>*</v>
      </c>
      <c r="H478" s="198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38"/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40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3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7" t="str">
        <f t="shared" si="44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7">
        <v>470</v>
      </c>
      <c r="F479" s="140"/>
      <c r="G479" s="175" t="str">
        <f>IF(D479="","*",VLOOKUP(F479,BS_ATIVIDADE[#Data],3,FALSE))</f>
        <v>*</v>
      </c>
      <c r="H479" s="198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38"/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40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3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7" t="str">
        <f t="shared" si="44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7">
        <v>471</v>
      </c>
      <c r="F480" s="140"/>
      <c r="G480" s="175" t="str">
        <f>IF(D480="","*",VLOOKUP(F480,BS_ATIVIDADE[#Data],3,FALSE))</f>
        <v>*</v>
      </c>
      <c r="H480" s="198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38"/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40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3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7" t="str">
        <f t="shared" si="44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7">
        <v>472</v>
      </c>
      <c r="F481" s="140"/>
      <c r="G481" s="175" t="str">
        <f>IF(D481="","*",VLOOKUP(F481,BS_ATIVIDADE[#Data],3,FALSE))</f>
        <v>*</v>
      </c>
      <c r="H481" s="198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38"/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40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3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7" t="str">
        <f t="shared" si="44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8">
        <v>473</v>
      </c>
      <c r="F482" s="140"/>
      <c r="G482" s="175" t="str">
        <f>IF(D482="","*",VLOOKUP(F482,BS_ATIVIDADE[#Data],3,FALSE))</f>
        <v>*</v>
      </c>
      <c r="H482" s="198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38"/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40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3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7" t="str">
        <f t="shared" si="44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7">
        <v>474</v>
      </c>
      <c r="F483" s="140"/>
      <c r="G483" s="175" t="str">
        <f>IF(D483="","*",VLOOKUP(F483,BS_ATIVIDADE[#Data],3,FALSE))</f>
        <v>*</v>
      </c>
      <c r="H483" s="198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38"/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40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3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7" t="str">
        <f t="shared" si="44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7">
        <v>475</v>
      </c>
      <c r="F484" s="140"/>
      <c r="G484" s="175" t="str">
        <f>IF(D484="","*",VLOOKUP(F484,BS_ATIVIDADE[#Data],3,FALSE))</f>
        <v>*</v>
      </c>
      <c r="H484" s="198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38"/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40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3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7" t="str">
        <f t="shared" si="44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7">
        <v>476</v>
      </c>
      <c r="F485" s="140"/>
      <c r="G485" s="175" t="str">
        <f>IF(D485="","*",VLOOKUP(F485,BS_ATIVIDADE[#Data],3,FALSE))</f>
        <v>*</v>
      </c>
      <c r="H485" s="198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38"/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40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3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7" t="str">
        <f t="shared" si="44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7">
        <v>477</v>
      </c>
      <c r="F486" s="140"/>
      <c r="G486" s="175" t="str">
        <f>IF(D486="","*",VLOOKUP(F486,BS_ATIVIDADE[#Data],3,FALSE))</f>
        <v>*</v>
      </c>
      <c r="H486" s="198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38"/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40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3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7" t="str">
        <f t="shared" si="44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7">
        <v>478</v>
      </c>
      <c r="F487" s="140"/>
      <c r="G487" s="175" t="str">
        <f>IF(D487="","*",VLOOKUP(F487,BS_ATIVIDADE[#Data],3,FALSE))</f>
        <v>*</v>
      </c>
      <c r="H487" s="198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38"/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40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3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7" t="str">
        <f t="shared" si="44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7">
        <v>479</v>
      </c>
      <c r="F488" s="140"/>
      <c r="G488" s="175" t="str">
        <f>IF(D488="","*",VLOOKUP(F488,BS_ATIVIDADE[#Data],3,FALSE))</f>
        <v>*</v>
      </c>
      <c r="H488" s="198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38"/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40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3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7" t="str">
        <f t="shared" si="44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7">
        <v>480</v>
      </c>
      <c r="F489" s="140"/>
      <c r="G489" s="175" t="str">
        <f>IF(D489="","*",VLOOKUP(F489,BS_ATIVIDADE[#Data],3,FALSE))</f>
        <v>*</v>
      </c>
      <c r="H489" s="198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38"/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40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3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7" t="str">
        <f t="shared" si="44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7">
        <v>481</v>
      </c>
      <c r="F490" s="140"/>
      <c r="G490" s="175" t="str">
        <f>IF(D490="","*",VLOOKUP(F490,BS_ATIVIDADE[#Data],3,FALSE))</f>
        <v>*</v>
      </c>
      <c r="H490" s="198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38"/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40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3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7" t="str">
        <f t="shared" si="44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7">
        <v>482</v>
      </c>
      <c r="F491" s="140"/>
      <c r="G491" s="175" t="str">
        <f>IF(D491="","*",VLOOKUP(F491,BS_ATIVIDADE[#Data],3,FALSE))</f>
        <v>*</v>
      </c>
      <c r="H491" s="198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38"/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40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3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7" t="str">
        <f t="shared" si="44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7">
        <v>483</v>
      </c>
      <c r="F492" s="140"/>
      <c r="G492" s="175" t="str">
        <f>IF(D492="","*",VLOOKUP(F492,BS_ATIVIDADE[#Data],3,FALSE))</f>
        <v>*</v>
      </c>
      <c r="H492" s="198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38"/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40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3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7" t="str">
        <f t="shared" si="44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7">
        <v>484</v>
      </c>
      <c r="F493" s="140"/>
      <c r="G493" s="175" t="str">
        <f>IF(D493="","*",VLOOKUP(F493,BS_ATIVIDADE[#Data],3,FALSE))</f>
        <v>*</v>
      </c>
      <c r="H493" s="198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38"/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40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3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7" t="str">
        <f t="shared" si="44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8">
        <v>485</v>
      </c>
      <c r="F494" s="140"/>
      <c r="G494" s="175" t="str">
        <f>IF(D494="","*",VLOOKUP(F494,BS_ATIVIDADE[#Data],3,FALSE))</f>
        <v>*</v>
      </c>
      <c r="H494" s="198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38"/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40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3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7" t="str">
        <f t="shared" si="44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7">
        <v>486</v>
      </c>
      <c r="F495" s="140"/>
      <c r="G495" s="175" t="str">
        <f>IF(D495="","*",VLOOKUP(F495,BS_ATIVIDADE[#Data],3,FALSE))</f>
        <v>*</v>
      </c>
      <c r="H495" s="198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38"/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40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3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7" t="str">
        <f t="shared" si="44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7">
        <v>487</v>
      </c>
      <c r="F496" s="140"/>
      <c r="G496" s="175" t="str">
        <f>IF(D496="","*",VLOOKUP(F496,BS_ATIVIDADE[#Data],3,FALSE))</f>
        <v>*</v>
      </c>
      <c r="H496" s="198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38"/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40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3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7" t="str">
        <f t="shared" si="44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7">
        <v>488</v>
      </c>
      <c r="F497" s="140"/>
      <c r="G497" s="175" t="str">
        <f>IF(D497="","*",VLOOKUP(F497,BS_ATIVIDADE[#Data],3,FALSE))</f>
        <v>*</v>
      </c>
      <c r="H497" s="198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38"/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40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3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7" t="str">
        <f t="shared" si="44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7">
        <v>489</v>
      </c>
      <c r="F498" s="140"/>
      <c r="G498" s="175" t="str">
        <f>IF(D498="","*",VLOOKUP(F498,BS_ATIVIDADE[#Data],3,FALSE))</f>
        <v>*</v>
      </c>
      <c r="H498" s="198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38"/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40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3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7" t="str">
        <f t="shared" si="44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7">
        <v>490</v>
      </c>
      <c r="F499" s="140"/>
      <c r="G499" s="175" t="str">
        <f>IF(D499="","*",VLOOKUP(F499,BS_ATIVIDADE[#Data],3,FALSE))</f>
        <v>*</v>
      </c>
      <c r="H499" s="198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38"/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40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3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7" t="str">
        <f t="shared" si="44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7">
        <v>491</v>
      </c>
      <c r="F500" s="140"/>
      <c r="G500" s="175" t="str">
        <f>IF(D500="","*",VLOOKUP(F500,BS_ATIVIDADE[#Data],3,FALSE))</f>
        <v>*</v>
      </c>
      <c r="H500" s="198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38"/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40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3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7" t="str">
        <f t="shared" si="44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7">
        <v>492</v>
      </c>
      <c r="F501" s="140"/>
      <c r="G501" s="175" t="str">
        <f>IF(D501="","*",VLOOKUP(F501,BS_ATIVIDADE[#Data],3,FALSE))</f>
        <v>*</v>
      </c>
      <c r="H501" s="198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38"/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40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3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7" t="str">
        <f t="shared" si="44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7">
        <v>493</v>
      </c>
      <c r="F502" s="140"/>
      <c r="G502" s="175" t="str">
        <f>IF(D502="","*",VLOOKUP(F502,BS_ATIVIDADE[#Data],3,FALSE))</f>
        <v>*</v>
      </c>
      <c r="H502" s="198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38"/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40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3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7" t="str">
        <f t="shared" si="44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7">
        <v>494</v>
      </c>
      <c r="F503" s="140"/>
      <c r="G503" s="175" t="str">
        <f>IF(D503="","*",VLOOKUP(F503,BS_ATIVIDADE[#Data],3,FALSE))</f>
        <v>*</v>
      </c>
      <c r="H503" s="198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38"/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40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3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7" t="str">
        <f t="shared" si="44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7">
        <v>495</v>
      </c>
      <c r="F504" s="140"/>
      <c r="G504" s="175" t="str">
        <f>IF(D504="","*",VLOOKUP(F504,BS_ATIVIDADE[#Data],3,FALSE))</f>
        <v>*</v>
      </c>
      <c r="H504" s="198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38"/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40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3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7" t="str">
        <f t="shared" si="44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7">
        <v>496</v>
      </c>
      <c r="F505" s="140"/>
      <c r="G505" s="175" t="str">
        <f>IF(D505="","*",VLOOKUP(F505,BS_ATIVIDADE[#Data],3,FALSE))</f>
        <v>*</v>
      </c>
      <c r="H505" s="198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38"/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40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3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7" t="str">
        <f t="shared" si="44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8">
        <v>497</v>
      </c>
      <c r="F506" s="140"/>
      <c r="G506" s="175" t="str">
        <f>IF(D506="","*",VLOOKUP(F506,BS_ATIVIDADE[#Data],3,FALSE))</f>
        <v>*</v>
      </c>
      <c r="H506" s="198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38"/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40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3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7" t="str">
        <f t="shared" si="44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7">
        <v>498</v>
      </c>
      <c r="F507" s="140"/>
      <c r="G507" s="175" t="str">
        <f>IF(D507="","*",VLOOKUP(F507,BS_ATIVIDADE[#Data],3,FALSE))</f>
        <v>*</v>
      </c>
      <c r="H507" s="198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38"/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40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3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7" t="str">
        <f t="shared" si="44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7">
        <v>499</v>
      </c>
      <c r="F508" s="140"/>
      <c r="G508" s="175" t="str">
        <f>IF(D508="","*",VLOOKUP(F508,BS_ATIVIDADE[#Data],3,FALSE))</f>
        <v>*</v>
      </c>
      <c r="H508" s="198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38"/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40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3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7" t="str">
        <f t="shared" si="44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7">
        <v>500</v>
      </c>
      <c r="F509" s="140"/>
      <c r="G509" s="175" t="str">
        <f>IF(D509="","*",VLOOKUP(F509,BS_ATIVIDADE[#Data],3,FALSE))</f>
        <v>*</v>
      </c>
      <c r="H509" s="198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38"/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40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3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7" t="str">
        <f t="shared" si="44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7">
        <v>501</v>
      </c>
      <c r="F510" s="140"/>
      <c r="G510" s="175" t="str">
        <f>IF(D510="","*",VLOOKUP(F510,BS_ATIVIDADE[#Data],3,FALSE))</f>
        <v>*</v>
      </c>
      <c r="H510" s="198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38"/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40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3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7" t="str">
        <f t="shared" si="44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7">
        <v>502</v>
      </c>
      <c r="F511" s="140"/>
      <c r="G511" s="175" t="str">
        <f>IF(D511="","*",VLOOKUP(F511,BS_ATIVIDADE[#Data],3,FALSE))</f>
        <v>*</v>
      </c>
      <c r="H511" s="198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38"/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40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3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7" t="str">
        <f t="shared" si="44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7">
        <v>503</v>
      </c>
      <c r="F512" s="140"/>
      <c r="G512" s="175" t="str">
        <f>IF(D512="","*",VLOOKUP(F512,BS_ATIVIDADE[#Data],3,FALSE))</f>
        <v>*</v>
      </c>
      <c r="H512" s="198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38"/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40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3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7" t="str">
        <f t="shared" si="44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7">
        <v>504</v>
      </c>
      <c r="F513" s="140"/>
      <c r="G513" s="175" t="str">
        <f>IF(D513="","*",VLOOKUP(F513,BS_ATIVIDADE[#Data],3,FALSE))</f>
        <v>*</v>
      </c>
      <c r="H513" s="198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38"/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40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3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7" t="str">
        <f t="shared" si="44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7">
        <v>505</v>
      </c>
      <c r="F514" s="140"/>
      <c r="G514" s="175" t="str">
        <f>IF(D514="","*",VLOOKUP(F514,BS_ATIVIDADE[#Data],3,FALSE))</f>
        <v>*</v>
      </c>
      <c r="H514" s="198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38"/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40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3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7" t="str">
        <f t="shared" si="44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7">
        <v>506</v>
      </c>
      <c r="F515" s="140"/>
      <c r="G515" s="175" t="str">
        <f>IF(D515="","*",VLOOKUP(F515,BS_ATIVIDADE[#Data],3,FALSE))</f>
        <v>*</v>
      </c>
      <c r="H515" s="198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38"/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40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3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7" t="str">
        <f t="shared" si="44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7">
        <v>507</v>
      </c>
      <c r="F516" s="140"/>
      <c r="G516" s="175" t="str">
        <f>IF(D516="","*",VLOOKUP(F516,BS_ATIVIDADE[#Data],3,FALSE))</f>
        <v>*</v>
      </c>
      <c r="H516" s="198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38"/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40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3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7" t="str">
        <f t="shared" si="44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7">
        <v>508</v>
      </c>
      <c r="F517" s="140"/>
      <c r="G517" s="175" t="str">
        <f>IF(D517="","*",VLOOKUP(F517,BS_ATIVIDADE[#Data],3,FALSE))</f>
        <v>*</v>
      </c>
      <c r="H517" s="198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38"/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40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3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7" t="str">
        <f t="shared" si="44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8">
        <v>509</v>
      </c>
      <c r="F518" s="140"/>
      <c r="G518" s="175" t="str">
        <f>IF(D518="","*",VLOOKUP(F518,BS_ATIVIDADE[#Data],3,FALSE))</f>
        <v>*</v>
      </c>
      <c r="H518" s="198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38"/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40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3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7" t="str">
        <f t="shared" si="44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7">
        <v>510</v>
      </c>
      <c r="F519" s="140"/>
      <c r="G519" s="175" t="str">
        <f>IF(D519="","*",VLOOKUP(F519,BS_ATIVIDADE[#Data],3,FALSE))</f>
        <v>*</v>
      </c>
      <c r="H519" s="198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38"/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40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3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7" t="str">
        <f t="shared" si="44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7">
        <v>511</v>
      </c>
      <c r="F520" s="140"/>
      <c r="G520" s="175" t="str">
        <f>IF(D520="","*",VLOOKUP(F520,BS_ATIVIDADE[#Data],3,FALSE))</f>
        <v>*</v>
      </c>
      <c r="H520" s="198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38"/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40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3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7" t="str">
        <f t="shared" si="44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7">
        <v>512</v>
      </c>
      <c r="F521" s="140"/>
      <c r="G521" s="175" t="str">
        <f>IF(D521="","*",VLOOKUP(F521,BS_ATIVIDADE[#Data],3,FALSE))</f>
        <v>*</v>
      </c>
      <c r="H521" s="198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38"/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40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3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7" t="str">
        <f t="shared" si="44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7">
        <v>513</v>
      </c>
      <c r="F522" s="140"/>
      <c r="G522" s="175" t="str">
        <f>IF(D522="","*",VLOOKUP(F522,BS_ATIVIDADE[#Data],3,FALSE))</f>
        <v>*</v>
      </c>
      <c r="H522" s="198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38"/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40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3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7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7">
        <v>514</v>
      </c>
      <c r="F523" s="140"/>
      <c r="G523" s="175" t="str">
        <f>IF(D523="","*",VLOOKUP(F523,BS_ATIVIDADE[#Data],3,FALSE))</f>
        <v>*</v>
      </c>
      <c r="H523" s="198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38"/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40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3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7" t="str">
        <f t="shared" si="49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7">
        <v>515</v>
      </c>
      <c r="F524" s="140"/>
      <c r="G524" s="175" t="str">
        <f>IF(D524="","*",VLOOKUP(F524,BS_ATIVIDADE[#Data],3,FALSE))</f>
        <v>*</v>
      </c>
      <c r="H524" s="198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38"/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40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3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7" t="str">
        <f t="shared" si="49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7">
        <v>516</v>
      </c>
      <c r="F525" s="140"/>
      <c r="G525" s="175" t="str">
        <f>IF(D525="","*",VLOOKUP(F525,BS_ATIVIDADE[#Data],3,FALSE))</f>
        <v>*</v>
      </c>
      <c r="H525" s="198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38"/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40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3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7" t="str">
        <f t="shared" si="49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7">
        <v>517</v>
      </c>
      <c r="F526" s="140"/>
      <c r="G526" s="175" t="str">
        <f>IF(D526="","*",VLOOKUP(F526,BS_ATIVIDADE[#Data],3,FALSE))</f>
        <v>*</v>
      </c>
      <c r="H526" s="198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38"/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40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3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7" t="str">
        <f t="shared" si="49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7">
        <v>518</v>
      </c>
      <c r="F527" s="140"/>
      <c r="G527" s="175" t="str">
        <f>IF(D527="","*",VLOOKUP(F527,BS_ATIVIDADE[#Data],3,FALSE))</f>
        <v>*</v>
      </c>
      <c r="H527" s="198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38"/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40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3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7" t="str">
        <f t="shared" si="49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7">
        <v>519</v>
      </c>
      <c r="F528" s="140"/>
      <c r="G528" s="175" t="str">
        <f>IF(D528="","*",VLOOKUP(F528,BS_ATIVIDADE[#Data],3,FALSE))</f>
        <v>*</v>
      </c>
      <c r="H528" s="198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38"/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40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3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7" t="str">
        <f t="shared" si="49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7">
        <v>520</v>
      </c>
      <c r="F529" s="140"/>
      <c r="G529" s="175" t="str">
        <f>IF(D529="","*",VLOOKUP(F529,BS_ATIVIDADE[#Data],3,FALSE))</f>
        <v>*</v>
      </c>
      <c r="H529" s="198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38"/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40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3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7" t="str">
        <f t="shared" si="49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8">
        <v>521</v>
      </c>
      <c r="F530" s="140"/>
      <c r="G530" s="175" t="str">
        <f>IF(D530="","*",VLOOKUP(F530,BS_ATIVIDADE[#Data],3,FALSE))</f>
        <v>*</v>
      </c>
      <c r="H530" s="198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38"/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40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3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7" t="str">
        <f t="shared" si="49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7">
        <v>522</v>
      </c>
      <c r="F531" s="140"/>
      <c r="G531" s="175" t="str">
        <f>IF(D531="","*",VLOOKUP(F531,BS_ATIVIDADE[#Data],3,FALSE))</f>
        <v>*</v>
      </c>
      <c r="H531" s="198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38"/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40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3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7" t="str">
        <f t="shared" si="49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7">
        <v>523</v>
      </c>
      <c r="F532" s="140"/>
      <c r="G532" s="175" t="str">
        <f>IF(D532="","*",VLOOKUP(F532,BS_ATIVIDADE[#Data],3,FALSE))</f>
        <v>*</v>
      </c>
      <c r="H532" s="198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38"/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40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3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7" t="str">
        <f t="shared" si="49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7">
        <v>524</v>
      </c>
      <c r="F533" s="140"/>
      <c r="G533" s="175" t="str">
        <f>IF(D533="","*",VLOOKUP(F533,BS_ATIVIDADE[#Data],3,FALSE))</f>
        <v>*</v>
      </c>
      <c r="H533" s="198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38"/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40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3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7" t="str">
        <f t="shared" si="49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7">
        <v>525</v>
      </c>
      <c r="F534" s="140"/>
      <c r="G534" s="175" t="str">
        <f>IF(D534="","*",VLOOKUP(F534,BS_ATIVIDADE[#Data],3,FALSE))</f>
        <v>*</v>
      </c>
      <c r="H534" s="198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38"/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40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3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7" t="str">
        <f t="shared" si="49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7">
        <v>526</v>
      </c>
      <c r="F535" s="140"/>
      <c r="G535" s="175" t="str">
        <f>IF(D535="","*",VLOOKUP(F535,BS_ATIVIDADE[#Data],3,FALSE))</f>
        <v>*</v>
      </c>
      <c r="H535" s="198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38"/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40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3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7" t="str">
        <f t="shared" si="49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7">
        <v>527</v>
      </c>
      <c r="F536" s="140"/>
      <c r="G536" s="175" t="str">
        <f>IF(D536="","*",VLOOKUP(F536,BS_ATIVIDADE[#Data],3,FALSE))</f>
        <v>*</v>
      </c>
      <c r="H536" s="198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38"/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40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3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7" t="str">
        <f t="shared" si="49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7">
        <v>528</v>
      </c>
      <c r="F537" s="140"/>
      <c r="G537" s="175" t="str">
        <f>IF(D537="","*",VLOOKUP(F537,BS_ATIVIDADE[#Data],3,FALSE))</f>
        <v>*</v>
      </c>
      <c r="H537" s="198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38"/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40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3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7" t="str">
        <f t="shared" si="49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7">
        <v>529</v>
      </c>
      <c r="F538" s="140"/>
      <c r="G538" s="175" t="str">
        <f>IF(D538="","*",VLOOKUP(F538,BS_ATIVIDADE[#Data],3,FALSE))</f>
        <v>*</v>
      </c>
      <c r="H538" s="198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38"/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40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3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7" t="str">
        <f t="shared" si="49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7">
        <v>530</v>
      </c>
      <c r="F539" s="140"/>
      <c r="G539" s="175" t="str">
        <f>IF(D539="","*",VLOOKUP(F539,BS_ATIVIDADE[#Data],3,FALSE))</f>
        <v>*</v>
      </c>
      <c r="H539" s="198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38"/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40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3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7" t="str">
        <f t="shared" si="49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7">
        <v>531</v>
      </c>
      <c r="F540" s="140"/>
      <c r="G540" s="175" t="str">
        <f>IF(D540="","*",VLOOKUP(F540,BS_ATIVIDADE[#Data],3,FALSE))</f>
        <v>*</v>
      </c>
      <c r="H540" s="198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38"/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40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3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7" t="str">
        <f t="shared" si="49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7">
        <v>532</v>
      </c>
      <c r="F541" s="140"/>
      <c r="G541" s="175" t="str">
        <f>IF(D541="","*",VLOOKUP(F541,BS_ATIVIDADE[#Data],3,FALSE))</f>
        <v>*</v>
      </c>
      <c r="H541" s="198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38"/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40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3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7" t="str">
        <f t="shared" si="49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8">
        <v>533</v>
      </c>
      <c r="F542" s="140"/>
      <c r="G542" s="175" t="str">
        <f>IF(D542="","*",VLOOKUP(F542,BS_ATIVIDADE[#Data],3,FALSE))</f>
        <v>*</v>
      </c>
      <c r="H542" s="198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38"/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40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3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7" t="str">
        <f t="shared" si="49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7">
        <v>534</v>
      </c>
      <c r="F543" s="140"/>
      <c r="G543" s="175" t="str">
        <f>IF(D543="","*",VLOOKUP(F543,BS_ATIVIDADE[#Data],3,FALSE))</f>
        <v>*</v>
      </c>
      <c r="H543" s="198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38"/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40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3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7" t="str">
        <f t="shared" si="49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7">
        <v>535</v>
      </c>
      <c r="F544" s="140"/>
      <c r="G544" s="175" t="str">
        <f>IF(D544="","*",VLOOKUP(F544,BS_ATIVIDADE[#Data],3,FALSE))</f>
        <v>*</v>
      </c>
      <c r="H544" s="198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38"/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40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3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7" t="str">
        <f t="shared" si="49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7">
        <v>536</v>
      </c>
      <c r="F545" s="140"/>
      <c r="G545" s="175" t="str">
        <f>IF(D545="","*",VLOOKUP(F545,BS_ATIVIDADE[#Data],3,FALSE))</f>
        <v>*</v>
      </c>
      <c r="H545" s="198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38"/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40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3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7" t="str">
        <f t="shared" si="49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7">
        <v>537</v>
      </c>
      <c r="F546" s="140"/>
      <c r="G546" s="175" t="str">
        <f>IF(D546="","*",VLOOKUP(F546,BS_ATIVIDADE[#Data],3,FALSE))</f>
        <v>*</v>
      </c>
      <c r="H546" s="198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38"/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40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3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7" t="str">
        <f t="shared" si="49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7">
        <v>538</v>
      </c>
      <c r="F547" s="140"/>
      <c r="G547" s="175" t="str">
        <f>IF(D547="","*",VLOOKUP(F547,BS_ATIVIDADE[#Data],3,FALSE))</f>
        <v>*</v>
      </c>
      <c r="H547" s="198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38"/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40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3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7" t="str">
        <f t="shared" si="49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7">
        <v>539</v>
      </c>
      <c r="F548" s="140"/>
      <c r="G548" s="175" t="str">
        <f>IF(D548="","*",VLOOKUP(F548,BS_ATIVIDADE[#Data],3,FALSE))</f>
        <v>*</v>
      </c>
      <c r="H548" s="198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38"/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40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3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7" t="str">
        <f t="shared" si="49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7">
        <v>540</v>
      </c>
      <c r="F549" s="140"/>
      <c r="G549" s="175" t="str">
        <f>IF(D549="","*",VLOOKUP(F549,BS_ATIVIDADE[#Data],3,FALSE))</f>
        <v>*</v>
      </c>
      <c r="H549" s="198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38"/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40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3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7" t="str">
        <f t="shared" si="49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7">
        <v>541</v>
      </c>
      <c r="F550" s="140"/>
      <c r="G550" s="175" t="str">
        <f>IF(D550="","*",VLOOKUP(F550,BS_ATIVIDADE[#Data],3,FALSE))</f>
        <v>*</v>
      </c>
      <c r="H550" s="198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38"/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40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3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7" t="str">
        <f t="shared" si="49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7">
        <v>542</v>
      </c>
      <c r="F551" s="140"/>
      <c r="G551" s="175" t="str">
        <f>IF(D551="","*",VLOOKUP(F551,BS_ATIVIDADE[#Data],3,FALSE))</f>
        <v>*</v>
      </c>
      <c r="H551" s="198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38"/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40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3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7" t="str">
        <f t="shared" si="49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7">
        <v>543</v>
      </c>
      <c r="F552" s="140"/>
      <c r="G552" s="175" t="str">
        <f>IF(D552="","*",VLOOKUP(F552,BS_ATIVIDADE[#Data],3,FALSE))</f>
        <v>*</v>
      </c>
      <c r="H552" s="198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38"/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40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3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7" t="str">
        <f t="shared" si="49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7">
        <v>544</v>
      </c>
      <c r="F553" s="140"/>
      <c r="G553" s="175" t="str">
        <f>IF(D553="","*",VLOOKUP(F553,BS_ATIVIDADE[#Data],3,FALSE))</f>
        <v>*</v>
      </c>
      <c r="H553" s="198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38"/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40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3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7" t="str">
        <f t="shared" si="49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8">
        <v>545</v>
      </c>
      <c r="F554" s="140"/>
      <c r="G554" s="175" t="str">
        <f>IF(D554="","*",VLOOKUP(F554,BS_ATIVIDADE[#Data],3,FALSE))</f>
        <v>*</v>
      </c>
      <c r="H554" s="198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38"/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40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3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7" t="str">
        <f t="shared" si="49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7">
        <v>546</v>
      </c>
      <c r="F555" s="140"/>
      <c r="G555" s="175" t="str">
        <f>IF(D555="","*",VLOOKUP(F555,BS_ATIVIDADE[#Data],3,FALSE))</f>
        <v>*</v>
      </c>
      <c r="H555" s="198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38"/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40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3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7" t="str">
        <f t="shared" si="49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7">
        <v>547</v>
      </c>
      <c r="F556" s="140"/>
      <c r="G556" s="175" t="str">
        <f>IF(D556="","*",VLOOKUP(F556,BS_ATIVIDADE[#Data],3,FALSE))</f>
        <v>*</v>
      </c>
      <c r="H556" s="198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38"/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40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3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7" t="str">
        <f t="shared" si="49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7">
        <v>548</v>
      </c>
      <c r="F557" s="140"/>
      <c r="G557" s="175" t="str">
        <f>IF(D557="","*",VLOOKUP(F557,BS_ATIVIDADE[#Data],3,FALSE))</f>
        <v>*</v>
      </c>
      <c r="H557" s="198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38"/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40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3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7" t="str">
        <f t="shared" si="49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7">
        <v>549</v>
      </c>
      <c r="F558" s="140"/>
      <c r="G558" s="175" t="str">
        <f>IF(D558="","*",VLOOKUP(F558,BS_ATIVIDADE[#Data],3,FALSE))</f>
        <v>*</v>
      </c>
      <c r="H558" s="198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38"/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40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3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7" t="str">
        <f t="shared" si="49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7">
        <v>550</v>
      </c>
      <c r="F559" s="140"/>
      <c r="G559" s="175" t="str">
        <f>IF(D559="","*",VLOOKUP(F559,BS_ATIVIDADE[#Data],3,FALSE))</f>
        <v>*</v>
      </c>
      <c r="H559" s="198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38"/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40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3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7" t="str">
        <f t="shared" si="49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7">
        <v>551</v>
      </c>
      <c r="F560" s="140"/>
      <c r="G560" s="175" t="str">
        <f>IF(D560="","*",VLOOKUP(F560,BS_ATIVIDADE[#Data],3,FALSE))</f>
        <v>*</v>
      </c>
      <c r="H560" s="198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38"/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40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3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7" t="str">
        <f t="shared" si="49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7">
        <v>552</v>
      </c>
      <c r="F561" s="140"/>
      <c r="G561" s="175" t="str">
        <f>IF(D561="","*",VLOOKUP(F561,BS_ATIVIDADE[#Data],3,FALSE))</f>
        <v>*</v>
      </c>
      <c r="H561" s="198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38"/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40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3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7" t="str">
        <f t="shared" si="49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7">
        <v>553</v>
      </c>
      <c r="F562" s="140"/>
      <c r="G562" s="175" t="str">
        <f>IF(D562="","*",VLOOKUP(F562,BS_ATIVIDADE[#Data],3,FALSE))</f>
        <v>*</v>
      </c>
      <c r="H562" s="198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38"/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40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3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7" t="str">
        <f t="shared" si="49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7">
        <v>554</v>
      </c>
      <c r="F563" s="140"/>
      <c r="G563" s="175" t="str">
        <f>IF(D563="","*",VLOOKUP(F563,BS_ATIVIDADE[#Data],3,FALSE))</f>
        <v>*</v>
      </c>
      <c r="H563" s="198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38"/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40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3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7" t="str">
        <f t="shared" si="49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7">
        <v>555</v>
      </c>
      <c r="F564" s="140"/>
      <c r="G564" s="175" t="str">
        <f>IF(D564="","*",VLOOKUP(F564,BS_ATIVIDADE[#Data],3,FALSE))</f>
        <v>*</v>
      </c>
      <c r="H564" s="198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38"/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40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3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7" t="str">
        <f t="shared" si="49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7">
        <v>556</v>
      </c>
      <c r="F565" s="140"/>
      <c r="G565" s="175" t="str">
        <f>IF(D565="","*",VLOOKUP(F565,BS_ATIVIDADE[#Data],3,FALSE))</f>
        <v>*</v>
      </c>
      <c r="H565" s="198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38"/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40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3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7" t="str">
        <f t="shared" si="49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8">
        <v>557</v>
      </c>
      <c r="F566" s="140"/>
      <c r="G566" s="175" t="str">
        <f>IF(D566="","*",VLOOKUP(F566,BS_ATIVIDADE[#Data],3,FALSE))</f>
        <v>*</v>
      </c>
      <c r="H566" s="198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38"/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40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3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7" t="str">
        <f t="shared" si="49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7">
        <v>558</v>
      </c>
      <c r="F567" s="140"/>
      <c r="G567" s="175" t="str">
        <f>IF(D567="","*",VLOOKUP(F567,BS_ATIVIDADE[#Data],3,FALSE))</f>
        <v>*</v>
      </c>
      <c r="H567" s="198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38"/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40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3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7" t="str">
        <f t="shared" si="49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7">
        <v>559</v>
      </c>
      <c r="F568" s="140"/>
      <c r="G568" s="175" t="str">
        <f>IF(D568="","*",VLOOKUP(F568,BS_ATIVIDADE[#Data],3,FALSE))</f>
        <v>*</v>
      </c>
      <c r="H568" s="198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38"/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40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3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7" t="str">
        <f t="shared" si="49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7">
        <v>560</v>
      </c>
      <c r="F569" s="140"/>
      <c r="G569" s="175" t="str">
        <f>IF(D569="","*",VLOOKUP(F569,BS_ATIVIDADE[#Data],3,FALSE))</f>
        <v>*</v>
      </c>
      <c r="H569" s="198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38"/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40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3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7" t="str">
        <f t="shared" si="49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7">
        <v>561</v>
      </c>
      <c r="F570" s="140"/>
      <c r="G570" s="175" t="str">
        <f>IF(D570="","*",VLOOKUP(F570,BS_ATIVIDADE[#Data],3,FALSE))</f>
        <v>*</v>
      </c>
      <c r="H570" s="198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38"/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40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3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7" t="str">
        <f t="shared" si="49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7">
        <v>562</v>
      </c>
      <c r="F571" s="140"/>
      <c r="G571" s="175" t="str">
        <f>IF(D571="","*",VLOOKUP(F571,BS_ATIVIDADE[#Data],3,FALSE))</f>
        <v>*</v>
      </c>
      <c r="H571" s="198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38"/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40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3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7" t="str">
        <f t="shared" si="49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7">
        <v>563</v>
      </c>
      <c r="F572" s="140"/>
      <c r="G572" s="175" t="str">
        <f>IF(D572="","*",VLOOKUP(F572,BS_ATIVIDADE[#Data],3,FALSE))</f>
        <v>*</v>
      </c>
      <c r="H572" s="198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38"/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40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3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7" t="str">
        <f t="shared" si="49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7">
        <v>564</v>
      </c>
      <c r="F573" s="140"/>
      <c r="G573" s="175" t="str">
        <f>IF(D573="","*",VLOOKUP(F573,BS_ATIVIDADE[#Data],3,FALSE))</f>
        <v>*</v>
      </c>
      <c r="H573" s="198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38"/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40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3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7" t="str">
        <f t="shared" si="49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7">
        <v>565</v>
      </c>
      <c r="F574" s="140"/>
      <c r="G574" s="175" t="str">
        <f>IF(D574="","*",VLOOKUP(F574,BS_ATIVIDADE[#Data],3,FALSE))</f>
        <v>*</v>
      </c>
      <c r="H574" s="198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38"/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40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3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7" t="str">
        <f t="shared" si="49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7">
        <v>566</v>
      </c>
      <c r="F575" s="140"/>
      <c r="G575" s="175" t="str">
        <f>IF(D575="","*",VLOOKUP(F575,BS_ATIVIDADE[#Data],3,FALSE))</f>
        <v>*</v>
      </c>
      <c r="H575" s="198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38"/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40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3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7" t="str">
        <f t="shared" si="49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7">
        <v>567</v>
      </c>
      <c r="F576" s="140"/>
      <c r="G576" s="175" t="str">
        <f>IF(D576="","*",VLOOKUP(F576,BS_ATIVIDADE[#Data],3,FALSE))</f>
        <v>*</v>
      </c>
      <c r="H576" s="198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38"/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40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3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7" t="str">
        <f t="shared" si="49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7">
        <v>568</v>
      </c>
      <c r="F577" s="140"/>
      <c r="G577" s="175" t="str">
        <f>IF(D577="","*",VLOOKUP(F577,BS_ATIVIDADE[#Data],3,FALSE))</f>
        <v>*</v>
      </c>
      <c r="H577" s="198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38"/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40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3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7" t="str">
        <f t="shared" si="49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8">
        <v>569</v>
      </c>
      <c r="F578" s="140"/>
      <c r="G578" s="175" t="str">
        <f>IF(D578="","*",VLOOKUP(F578,BS_ATIVIDADE[#Data],3,FALSE))</f>
        <v>*</v>
      </c>
      <c r="H578" s="198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38"/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40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3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7" t="str">
        <f t="shared" si="49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7">
        <v>570</v>
      </c>
      <c r="F579" s="140"/>
      <c r="G579" s="175" t="str">
        <f>IF(D579="","*",VLOOKUP(F579,BS_ATIVIDADE[#Data],3,FALSE))</f>
        <v>*</v>
      </c>
      <c r="H579" s="198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38"/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40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3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7" t="str">
        <f t="shared" si="49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7">
        <v>571</v>
      </c>
      <c r="F580" s="140"/>
      <c r="G580" s="175" t="str">
        <f>IF(D580="","*",VLOOKUP(F580,BS_ATIVIDADE[#Data],3,FALSE))</f>
        <v>*</v>
      </c>
      <c r="H580" s="198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38"/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40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3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7" t="str">
        <f t="shared" si="49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7">
        <v>572</v>
      </c>
      <c r="F581" s="140"/>
      <c r="G581" s="175" t="str">
        <f>IF(D581="","*",VLOOKUP(F581,BS_ATIVIDADE[#Data],3,FALSE))</f>
        <v>*</v>
      </c>
      <c r="H581" s="198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38"/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40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3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7" t="str">
        <f t="shared" si="49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7">
        <v>573</v>
      </c>
      <c r="F582" s="140"/>
      <c r="G582" s="175" t="str">
        <f>IF(D582="","*",VLOOKUP(F582,BS_ATIVIDADE[#Data],3,FALSE))</f>
        <v>*</v>
      </c>
      <c r="H582" s="198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38"/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40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3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7" t="str">
        <f t="shared" si="49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7">
        <v>574</v>
      </c>
      <c r="F583" s="140"/>
      <c r="G583" s="175" t="str">
        <f>IF(D583="","*",VLOOKUP(F583,BS_ATIVIDADE[#Data],3,FALSE))</f>
        <v>*</v>
      </c>
      <c r="H583" s="198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38"/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40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3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7" t="str">
        <f t="shared" si="49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7">
        <v>575</v>
      </c>
      <c r="F584" s="140"/>
      <c r="G584" s="175" t="str">
        <f>IF(D584="","*",VLOOKUP(F584,BS_ATIVIDADE[#Data],3,FALSE))</f>
        <v>*</v>
      </c>
      <c r="H584" s="198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38"/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40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3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7" t="str">
        <f t="shared" si="49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7">
        <v>576</v>
      </c>
      <c r="F585" s="140"/>
      <c r="G585" s="175" t="str">
        <f>IF(D585="","*",VLOOKUP(F585,BS_ATIVIDADE[#Data],3,FALSE))</f>
        <v>*</v>
      </c>
      <c r="H585" s="198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38"/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40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3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7" t="str">
        <f t="shared" si="49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7">
        <v>577</v>
      </c>
      <c r="F586" s="140"/>
      <c r="G586" s="175" t="str">
        <f>IF(D586="","*",VLOOKUP(F586,BS_ATIVIDADE[#Data],3,FALSE))</f>
        <v>*</v>
      </c>
      <c r="H586" s="198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38"/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40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3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7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7">
        <v>578</v>
      </c>
      <c r="F587" s="140"/>
      <c r="G587" s="175" t="str">
        <f>IF(D587="","*",VLOOKUP(F587,BS_ATIVIDADE[#Data],3,FALSE))</f>
        <v>*</v>
      </c>
      <c r="H587" s="198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38"/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40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3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7" t="str">
        <f t="shared" si="54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7">
        <v>579</v>
      </c>
      <c r="F588" s="140"/>
      <c r="G588" s="175" t="str">
        <f>IF(D588="","*",VLOOKUP(F588,BS_ATIVIDADE[#Data],3,FALSE))</f>
        <v>*</v>
      </c>
      <c r="H588" s="198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38"/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40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3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7" t="str">
        <f t="shared" si="54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7">
        <v>580</v>
      </c>
      <c r="F589" s="140"/>
      <c r="G589" s="175" t="str">
        <f>IF(D589="","*",VLOOKUP(F589,BS_ATIVIDADE[#Data],3,FALSE))</f>
        <v>*</v>
      </c>
      <c r="H589" s="198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38"/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40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3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7" t="str">
        <f t="shared" si="54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8">
        <v>581</v>
      </c>
      <c r="F590" s="140"/>
      <c r="G590" s="175" t="str">
        <f>IF(D590="","*",VLOOKUP(F590,BS_ATIVIDADE[#Data],3,FALSE))</f>
        <v>*</v>
      </c>
      <c r="H590" s="198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38"/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40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3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7" t="str">
        <f t="shared" si="54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7">
        <v>582</v>
      </c>
      <c r="F591" s="140"/>
      <c r="G591" s="175" t="str">
        <f>IF(D591="","*",VLOOKUP(F591,BS_ATIVIDADE[#Data],3,FALSE))</f>
        <v>*</v>
      </c>
      <c r="H591" s="198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38"/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40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3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7" t="str">
        <f t="shared" si="54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7">
        <v>583</v>
      </c>
      <c r="F592" s="140"/>
      <c r="G592" s="175" t="str">
        <f>IF(D592="","*",VLOOKUP(F592,BS_ATIVIDADE[#Data],3,FALSE))</f>
        <v>*</v>
      </c>
      <c r="H592" s="198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38"/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40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3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7" t="str">
        <f t="shared" si="54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7">
        <v>584</v>
      </c>
      <c r="F593" s="140"/>
      <c r="G593" s="175" t="str">
        <f>IF(D593="","*",VLOOKUP(F593,BS_ATIVIDADE[#Data],3,FALSE))</f>
        <v>*</v>
      </c>
      <c r="H593" s="198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38"/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40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3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7" t="str">
        <f t="shared" si="54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7">
        <v>585</v>
      </c>
      <c r="F594" s="140"/>
      <c r="G594" s="175" t="str">
        <f>IF(D594="","*",VLOOKUP(F594,BS_ATIVIDADE[#Data],3,FALSE))</f>
        <v>*</v>
      </c>
      <c r="H594" s="198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38"/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40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3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7" t="str">
        <f t="shared" si="54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7">
        <v>586</v>
      </c>
      <c r="F595" s="140"/>
      <c r="G595" s="175" t="str">
        <f>IF(D595="","*",VLOOKUP(F595,BS_ATIVIDADE[#Data],3,FALSE))</f>
        <v>*</v>
      </c>
      <c r="H595" s="198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38"/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40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3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7" t="str">
        <f t="shared" si="54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7">
        <v>587</v>
      </c>
      <c r="F596" s="140"/>
      <c r="G596" s="175" t="str">
        <f>IF(D596="","*",VLOOKUP(F596,BS_ATIVIDADE[#Data],3,FALSE))</f>
        <v>*</v>
      </c>
      <c r="H596" s="198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38"/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40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3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7" t="str">
        <f t="shared" si="54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7">
        <v>588</v>
      </c>
      <c r="F597" s="140"/>
      <c r="G597" s="175" t="str">
        <f>IF(D597="","*",VLOOKUP(F597,BS_ATIVIDADE[#Data],3,FALSE))</f>
        <v>*</v>
      </c>
      <c r="H597" s="198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38"/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40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3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7" t="str">
        <f t="shared" si="54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7">
        <v>589</v>
      </c>
      <c r="F598" s="140"/>
      <c r="G598" s="175" t="str">
        <f>IF(D598="","*",VLOOKUP(F598,BS_ATIVIDADE[#Data],3,FALSE))</f>
        <v>*</v>
      </c>
      <c r="H598" s="198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38"/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40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3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7" t="str">
        <f t="shared" si="54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7">
        <v>590</v>
      </c>
      <c r="F599" s="140"/>
      <c r="G599" s="175" t="str">
        <f>IF(D599="","*",VLOOKUP(F599,BS_ATIVIDADE[#Data],3,FALSE))</f>
        <v>*</v>
      </c>
      <c r="H599" s="198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38"/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40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3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7" t="str">
        <f t="shared" si="54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7">
        <v>591</v>
      </c>
      <c r="F600" s="140"/>
      <c r="G600" s="175" t="str">
        <f>IF(D600="","*",VLOOKUP(F600,BS_ATIVIDADE[#Data],3,FALSE))</f>
        <v>*</v>
      </c>
      <c r="H600" s="198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38"/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40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3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7" t="str">
        <f t="shared" si="54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7">
        <v>592</v>
      </c>
      <c r="F601" s="140"/>
      <c r="G601" s="175" t="str">
        <f>IF(D601="","*",VLOOKUP(F601,BS_ATIVIDADE[#Data],3,FALSE))</f>
        <v>*</v>
      </c>
      <c r="H601" s="198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38"/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40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3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7" t="str">
        <f t="shared" si="54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8">
        <v>593</v>
      </c>
      <c r="F602" s="140"/>
      <c r="G602" s="175" t="str">
        <f>IF(D602="","*",VLOOKUP(F602,BS_ATIVIDADE[#Data],3,FALSE))</f>
        <v>*</v>
      </c>
      <c r="H602" s="198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38"/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40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3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7" t="str">
        <f t="shared" si="54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7">
        <v>594</v>
      </c>
      <c r="F603" s="140"/>
      <c r="G603" s="175" t="str">
        <f>IF(D603="","*",VLOOKUP(F603,BS_ATIVIDADE[#Data],3,FALSE))</f>
        <v>*</v>
      </c>
      <c r="H603" s="198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38"/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40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3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7" t="str">
        <f t="shared" si="54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7">
        <v>595</v>
      </c>
      <c r="F604" s="140"/>
      <c r="G604" s="175" t="str">
        <f>IF(D604="","*",VLOOKUP(F604,BS_ATIVIDADE[#Data],3,FALSE))</f>
        <v>*</v>
      </c>
      <c r="H604" s="198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38"/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40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3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7" t="str">
        <f t="shared" si="54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7">
        <v>596</v>
      </c>
      <c r="F605" s="140"/>
      <c r="G605" s="175" t="str">
        <f>IF(D605="","*",VLOOKUP(F605,BS_ATIVIDADE[#Data],3,FALSE))</f>
        <v>*</v>
      </c>
      <c r="H605" s="198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38"/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40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3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7" t="str">
        <f t="shared" si="54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7">
        <v>597</v>
      </c>
      <c r="F606" s="140"/>
      <c r="G606" s="175" t="str">
        <f>IF(D606="","*",VLOOKUP(F606,BS_ATIVIDADE[#Data],3,FALSE))</f>
        <v>*</v>
      </c>
      <c r="H606" s="198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38"/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40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3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7" t="str">
        <f t="shared" si="54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7">
        <v>598</v>
      </c>
      <c r="F607" s="140"/>
      <c r="G607" s="175" t="str">
        <f>IF(D607="","*",VLOOKUP(F607,BS_ATIVIDADE[#Data],3,FALSE))</f>
        <v>*</v>
      </c>
      <c r="H607" s="198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38"/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40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3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7" t="str">
        <f t="shared" si="54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7">
        <v>599</v>
      </c>
      <c r="F608" s="140"/>
      <c r="G608" s="175" t="str">
        <f>IF(D608="","*",VLOOKUP(F608,BS_ATIVIDADE[#Data],3,FALSE))</f>
        <v>*</v>
      </c>
      <c r="H608" s="198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38"/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40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3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7" t="str">
        <f t="shared" si="54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7">
        <v>600</v>
      </c>
      <c r="F609" s="140"/>
      <c r="G609" s="175" t="str">
        <f>IF(D609="","*",VLOOKUP(F609,BS_ATIVIDADE[#Data],3,FALSE))</f>
        <v>*</v>
      </c>
      <c r="H609" s="198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38"/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40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3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7" t="str">
        <f t="shared" si="54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7">
        <v>601</v>
      </c>
      <c r="F610" s="140"/>
      <c r="G610" s="175" t="str">
        <f>IF(D610="","*",VLOOKUP(F610,BS_ATIVIDADE[#Data],3,FALSE))</f>
        <v>*</v>
      </c>
      <c r="H610" s="198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38"/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40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3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7" t="str">
        <f t="shared" si="54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7">
        <v>602</v>
      </c>
      <c r="F611" s="140"/>
      <c r="G611" s="175" t="str">
        <f>IF(D611="","*",VLOOKUP(F611,BS_ATIVIDADE[#Data],3,FALSE))</f>
        <v>*</v>
      </c>
      <c r="H611" s="198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38"/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40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3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7" t="str">
        <f t="shared" si="54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7">
        <v>603</v>
      </c>
      <c r="F612" s="140"/>
      <c r="G612" s="175" t="str">
        <f>IF(D612="","*",VLOOKUP(F612,BS_ATIVIDADE[#Data],3,FALSE))</f>
        <v>*</v>
      </c>
      <c r="H612" s="198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38"/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40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3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7" t="str">
        <f t="shared" si="54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7">
        <v>604</v>
      </c>
      <c r="F613" s="140"/>
      <c r="G613" s="175" t="str">
        <f>IF(D613="","*",VLOOKUP(F613,BS_ATIVIDADE[#Data],3,FALSE))</f>
        <v>*</v>
      </c>
      <c r="H613" s="198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38"/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40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3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7" t="str">
        <f t="shared" si="54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8">
        <v>605</v>
      </c>
      <c r="F614" s="140"/>
      <c r="G614" s="175" t="str">
        <f>IF(D614="","*",VLOOKUP(F614,BS_ATIVIDADE[#Data],3,FALSE))</f>
        <v>*</v>
      </c>
      <c r="H614" s="198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38"/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40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3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7" t="str">
        <f t="shared" si="54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7">
        <v>606</v>
      </c>
      <c r="F615" s="140"/>
      <c r="G615" s="175" t="str">
        <f>IF(D615="","*",VLOOKUP(F615,BS_ATIVIDADE[#Data],3,FALSE))</f>
        <v>*</v>
      </c>
      <c r="H615" s="198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38"/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40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3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7" t="str">
        <f t="shared" si="54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7">
        <v>607</v>
      </c>
      <c r="F616" s="140"/>
      <c r="G616" s="175" t="str">
        <f>IF(D616="","*",VLOOKUP(F616,BS_ATIVIDADE[#Data],3,FALSE))</f>
        <v>*</v>
      </c>
      <c r="H616" s="198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38"/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40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3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7" t="str">
        <f t="shared" si="54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7">
        <v>608</v>
      </c>
      <c r="F617" s="140"/>
      <c r="G617" s="175" t="str">
        <f>IF(D617="","*",VLOOKUP(F617,BS_ATIVIDADE[#Data],3,FALSE))</f>
        <v>*</v>
      </c>
      <c r="H617" s="198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38"/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40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3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7" t="str">
        <f t="shared" si="54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7">
        <v>609</v>
      </c>
      <c r="F618" s="140"/>
      <c r="G618" s="175" t="str">
        <f>IF(D618="","*",VLOOKUP(F618,BS_ATIVIDADE[#Data],3,FALSE))</f>
        <v>*</v>
      </c>
      <c r="H618" s="198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38"/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40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3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7" t="str">
        <f t="shared" si="54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7">
        <v>610</v>
      </c>
      <c r="F619" s="140"/>
      <c r="G619" s="175" t="str">
        <f>IF(D619="","*",VLOOKUP(F619,BS_ATIVIDADE[#Data],3,FALSE))</f>
        <v>*</v>
      </c>
      <c r="H619" s="198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38"/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40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3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7" t="str">
        <f t="shared" si="54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7">
        <v>611</v>
      </c>
      <c r="F620" s="140"/>
      <c r="G620" s="175" t="str">
        <f>IF(D620="","*",VLOOKUP(F620,BS_ATIVIDADE[#Data],3,FALSE))</f>
        <v>*</v>
      </c>
      <c r="H620" s="198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38"/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40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3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7" t="str">
        <f t="shared" si="54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7">
        <v>612</v>
      </c>
      <c r="F621" s="140"/>
      <c r="G621" s="175" t="str">
        <f>IF(D621="","*",VLOOKUP(F621,BS_ATIVIDADE[#Data],3,FALSE))</f>
        <v>*</v>
      </c>
      <c r="H621" s="198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38"/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40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3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7" t="str">
        <f t="shared" si="54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7">
        <v>613</v>
      </c>
      <c r="F622" s="140"/>
      <c r="G622" s="175" t="str">
        <f>IF(D622="","*",VLOOKUP(F622,BS_ATIVIDADE[#Data],3,FALSE))</f>
        <v>*</v>
      </c>
      <c r="H622" s="198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38"/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40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3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7" t="str">
        <f t="shared" si="54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7">
        <v>614</v>
      </c>
      <c r="F623" s="140"/>
      <c r="G623" s="175" t="str">
        <f>IF(D623="","*",VLOOKUP(F623,BS_ATIVIDADE[#Data],3,FALSE))</f>
        <v>*</v>
      </c>
      <c r="H623" s="198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38"/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40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3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7" t="str">
        <f t="shared" si="54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7">
        <v>615</v>
      </c>
      <c r="F624" s="140"/>
      <c r="G624" s="175" t="str">
        <f>IF(D624="","*",VLOOKUP(F624,BS_ATIVIDADE[#Data],3,FALSE))</f>
        <v>*</v>
      </c>
      <c r="H624" s="198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38"/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40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3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7" t="str">
        <f t="shared" si="54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7">
        <v>616</v>
      </c>
      <c r="F625" s="140"/>
      <c r="G625" s="175" t="str">
        <f>IF(D625="","*",VLOOKUP(F625,BS_ATIVIDADE[#Data],3,FALSE))</f>
        <v>*</v>
      </c>
      <c r="H625" s="198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38"/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40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3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7" t="str">
        <f t="shared" si="54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8">
        <v>617</v>
      </c>
      <c r="F626" s="140"/>
      <c r="G626" s="175" t="str">
        <f>IF(D626="","*",VLOOKUP(F626,BS_ATIVIDADE[#Data],3,FALSE))</f>
        <v>*</v>
      </c>
      <c r="H626" s="198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38"/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40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3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7" t="str">
        <f t="shared" si="54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7">
        <v>618</v>
      </c>
      <c r="F627" s="140"/>
      <c r="G627" s="175" t="str">
        <f>IF(D627="","*",VLOOKUP(F627,BS_ATIVIDADE[#Data],3,FALSE))</f>
        <v>*</v>
      </c>
      <c r="H627" s="198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38"/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40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3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7" t="str">
        <f t="shared" si="54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7">
        <v>619</v>
      </c>
      <c r="F628" s="140"/>
      <c r="G628" s="175" t="str">
        <f>IF(D628="","*",VLOOKUP(F628,BS_ATIVIDADE[#Data],3,FALSE))</f>
        <v>*</v>
      </c>
      <c r="H628" s="198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38"/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40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3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7" t="str">
        <f t="shared" si="54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7">
        <v>620</v>
      </c>
      <c r="F629" s="225"/>
      <c r="G629" s="175" t="str">
        <f>IF(D629="","*",VLOOKUP(F629,BS_ATIVIDADE[#Data],3,FALSE))</f>
        <v>*</v>
      </c>
      <c r="H629" s="198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38"/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40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3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7" t="str">
        <f t="shared" si="54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7">
        <v>621</v>
      </c>
      <c r="F630" s="225"/>
      <c r="G630" s="175" t="str">
        <f>IF(D630="","*",VLOOKUP(F630,BS_ATIVIDADE[#Data],3,FALSE))</f>
        <v>*</v>
      </c>
      <c r="H630" s="198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38"/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40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3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7" t="str">
        <f t="shared" si="54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7">
        <v>622</v>
      </c>
      <c r="F631" s="225"/>
      <c r="G631" s="175" t="str">
        <f>IF(D631="","*",VLOOKUP(F631,BS_ATIVIDADE[#Data],3,FALSE))</f>
        <v>*</v>
      </c>
      <c r="H631" s="198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38"/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40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3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7" t="str">
        <f t="shared" si="54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7">
        <v>623</v>
      </c>
      <c r="F632" s="225"/>
      <c r="G632" s="175" t="str">
        <f>IF(D632="","*",VLOOKUP(F632,BS_ATIVIDADE[#Data],3,FALSE))</f>
        <v>*</v>
      </c>
      <c r="H632" s="198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38"/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40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3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7" t="str">
        <f t="shared" si="54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7">
        <v>624</v>
      </c>
      <c r="F633" s="225"/>
      <c r="G633" s="175" t="str">
        <f>IF(D633="","*",VLOOKUP(F633,BS_ATIVIDADE[#Data],3,FALSE))</f>
        <v>*</v>
      </c>
      <c r="H633" s="198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38"/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40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3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7" t="str">
        <f t="shared" si="54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7">
        <v>625</v>
      </c>
      <c r="F634" s="225"/>
      <c r="G634" s="175" t="str">
        <f>IF(D634="","*",VLOOKUP(F634,BS_ATIVIDADE[#Data],3,FALSE))</f>
        <v>*</v>
      </c>
      <c r="H634" s="198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38"/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40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3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7" t="str">
        <f t="shared" si="54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7">
        <v>626</v>
      </c>
      <c r="F635" s="225"/>
      <c r="G635" s="175" t="str">
        <f>IF(D635="","*",VLOOKUP(F635,BS_ATIVIDADE[#Data],3,FALSE))</f>
        <v>*</v>
      </c>
      <c r="H635" s="198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38"/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40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3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7" t="str">
        <f t="shared" si="54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7">
        <v>627</v>
      </c>
      <c r="F636" s="225"/>
      <c r="G636" s="175" t="str">
        <f>IF(D636="","*",VLOOKUP(F636,BS_ATIVIDADE[#Data],3,FALSE))</f>
        <v>*</v>
      </c>
      <c r="H636" s="198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38"/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40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3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7" t="str">
        <f t="shared" si="54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7">
        <v>628</v>
      </c>
      <c r="F637" s="225"/>
      <c r="G637" s="175" t="str">
        <f>IF(D637="","*",VLOOKUP(F637,BS_ATIVIDADE[#Data],3,FALSE))</f>
        <v>*</v>
      </c>
      <c r="H637" s="198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38"/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40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3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7" t="str">
        <f t="shared" si="54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8">
        <v>629</v>
      </c>
      <c r="F638" s="225"/>
      <c r="G638" s="175" t="str">
        <f>IF(D638="","*",VLOOKUP(F638,BS_ATIVIDADE[#Data],3,FALSE))</f>
        <v>*</v>
      </c>
      <c r="H638" s="198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38"/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40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3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7" t="str">
        <f t="shared" si="54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7">
        <v>630</v>
      </c>
      <c r="F639" s="225"/>
      <c r="G639" s="175" t="str">
        <f>IF(D639="","*",VLOOKUP(F639,BS_ATIVIDADE[#Data],3,FALSE))</f>
        <v>*</v>
      </c>
      <c r="H639" s="198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38"/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40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3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7" t="str">
        <f t="shared" si="54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7">
        <v>631</v>
      </c>
      <c r="F640" s="225"/>
      <c r="G640" s="175" t="str">
        <f>IF(D640="","*",VLOOKUP(F640,BS_ATIVIDADE[#Data],3,FALSE))</f>
        <v>*</v>
      </c>
      <c r="H640" s="198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38"/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40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3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7" t="str">
        <f t="shared" si="54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7">
        <v>632</v>
      </c>
      <c r="F641" s="225"/>
      <c r="G641" s="175" t="str">
        <f>IF(D641="","*",VLOOKUP(F641,BS_ATIVIDADE[#Data],3,FALSE))</f>
        <v>*</v>
      </c>
      <c r="H641" s="198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38"/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40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3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7" t="str">
        <f t="shared" si="54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7">
        <v>633</v>
      </c>
      <c r="F642" s="225"/>
      <c r="G642" s="175" t="str">
        <f>IF(D642="","*",VLOOKUP(F642,BS_ATIVIDADE[#Data],3,FALSE))</f>
        <v>*</v>
      </c>
      <c r="H642" s="198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38"/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40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3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7" t="str">
        <f t="shared" si="54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7">
        <v>634</v>
      </c>
      <c r="F643" s="225"/>
      <c r="G643" s="175" t="str">
        <f>IF(D643="","*",VLOOKUP(F643,BS_ATIVIDADE[#Data],3,FALSE))</f>
        <v>*</v>
      </c>
      <c r="H643" s="198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38"/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40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3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7" t="str">
        <f t="shared" si="54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7">
        <v>635</v>
      </c>
      <c r="F644" s="225"/>
      <c r="G644" s="175" t="str">
        <f>IF(D644="","*",VLOOKUP(F644,BS_ATIVIDADE[#Data],3,FALSE))</f>
        <v>*</v>
      </c>
      <c r="H644" s="198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38"/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40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3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7" t="str">
        <f t="shared" si="54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7">
        <v>636</v>
      </c>
      <c r="F645" s="225"/>
      <c r="G645" s="175" t="str">
        <f>IF(D645="","*",VLOOKUP(F645,BS_ATIVIDADE[#Data],3,FALSE))</f>
        <v>*</v>
      </c>
      <c r="H645" s="198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38"/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40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3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7" t="str">
        <f t="shared" si="54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7">
        <v>637</v>
      </c>
      <c r="F646" s="225"/>
      <c r="G646" s="175" t="str">
        <f>IF(D646="","*",VLOOKUP(F646,BS_ATIVIDADE[#Data],3,FALSE))</f>
        <v>*</v>
      </c>
      <c r="H646" s="198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38"/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40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3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7" t="str">
        <f t="shared" si="54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7">
        <v>638</v>
      </c>
      <c r="F647" s="225"/>
      <c r="G647" s="175" t="str">
        <f>IF(D647="","*",VLOOKUP(F647,BS_ATIVIDADE[#Data],3,FALSE))</f>
        <v>*</v>
      </c>
      <c r="H647" s="198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38"/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40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3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7" t="str">
        <f t="shared" si="54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7">
        <v>639</v>
      </c>
      <c r="F648" s="225"/>
      <c r="G648" s="175" t="str">
        <f>IF(D648="","*",VLOOKUP(F648,BS_ATIVIDADE[#Data],3,FALSE))</f>
        <v>*</v>
      </c>
      <c r="H648" s="198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38"/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40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3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7" t="str">
        <f t="shared" si="54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7">
        <v>640</v>
      </c>
      <c r="F649" s="225"/>
      <c r="G649" s="175" t="str">
        <f>IF(D649="","*",VLOOKUP(F649,BS_ATIVIDADE[#Data],3,FALSE))</f>
        <v>*</v>
      </c>
      <c r="H649" s="198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38"/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40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3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7" t="str">
        <f t="shared" si="54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8">
        <v>641</v>
      </c>
      <c r="F650" s="225"/>
      <c r="G650" s="175" t="str">
        <f>IF(D650="","*",VLOOKUP(F650,BS_ATIVIDADE[#Data],3,FALSE))</f>
        <v>*</v>
      </c>
      <c r="H650" s="198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38"/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40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3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7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7">
        <v>642</v>
      </c>
      <c r="F651" s="225"/>
      <c r="G651" s="175" t="str">
        <f>IF(D651="","*",VLOOKUP(F651,BS_ATIVIDADE[#Data],3,FALSE))</f>
        <v>*</v>
      </c>
      <c r="H651" s="198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38"/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40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3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7" t="str">
        <f t="shared" si="59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7">
        <v>643</v>
      </c>
      <c r="F652" s="225"/>
      <c r="G652" s="175" t="str">
        <f>IF(D652="","*",VLOOKUP(F652,BS_ATIVIDADE[#Data],3,FALSE))</f>
        <v>*</v>
      </c>
      <c r="H652" s="198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38"/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40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3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7" t="str">
        <f t="shared" si="59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7">
        <v>644</v>
      </c>
      <c r="F653" s="225"/>
      <c r="G653" s="175" t="str">
        <f>IF(D653="","*",VLOOKUP(F653,BS_ATIVIDADE[#Data],3,FALSE))</f>
        <v>*</v>
      </c>
      <c r="H653" s="198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38"/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40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3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7" t="str">
        <f t="shared" si="59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7">
        <v>645</v>
      </c>
      <c r="F654" s="225"/>
      <c r="G654" s="175" t="str">
        <f>IF(D654="","*",VLOOKUP(F654,BS_ATIVIDADE[#Data],3,FALSE))</f>
        <v>*</v>
      </c>
      <c r="H654" s="198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38"/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40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3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7" t="str">
        <f t="shared" si="59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7">
        <v>646</v>
      </c>
      <c r="F655" s="225"/>
      <c r="G655" s="175" t="str">
        <f>IF(D655="","*",VLOOKUP(F655,BS_ATIVIDADE[#Data],3,FALSE))</f>
        <v>*</v>
      </c>
      <c r="H655" s="198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38"/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40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3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7" t="str">
        <f t="shared" si="59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7">
        <v>647</v>
      </c>
      <c r="F656" s="225"/>
      <c r="G656" s="175" t="str">
        <f>IF(D656="","*",VLOOKUP(F656,BS_ATIVIDADE[#Data],3,FALSE))</f>
        <v>*</v>
      </c>
      <c r="H656" s="198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38"/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40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3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7" t="str">
        <f t="shared" si="59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7">
        <v>648</v>
      </c>
      <c r="F657" s="225"/>
      <c r="G657" s="175" t="str">
        <f>IF(D657="","*",VLOOKUP(F657,BS_ATIVIDADE[#Data],3,FALSE))</f>
        <v>*</v>
      </c>
      <c r="H657" s="198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38"/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40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3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7" t="str">
        <f t="shared" si="59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7">
        <v>649</v>
      </c>
      <c r="F658" s="225"/>
      <c r="G658" s="175" t="str">
        <f>IF(D658="","*",VLOOKUP(F658,BS_ATIVIDADE[#Data],3,FALSE))</f>
        <v>*</v>
      </c>
      <c r="H658" s="198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38"/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40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3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7" t="str">
        <f t="shared" si="59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7">
        <v>650</v>
      </c>
      <c r="F659" s="225"/>
      <c r="G659" s="175" t="str">
        <f>IF(D659="","*",VLOOKUP(F659,BS_ATIVIDADE[#Data],3,FALSE))</f>
        <v>*</v>
      </c>
      <c r="H659" s="198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38"/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40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3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7" t="str">
        <f t="shared" si="59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7">
        <v>651</v>
      </c>
      <c r="F660" s="225"/>
      <c r="G660" s="175" t="str">
        <f>IF(D660="","*",VLOOKUP(F660,BS_ATIVIDADE[#Data],3,FALSE))</f>
        <v>*</v>
      </c>
      <c r="H660" s="198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38"/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40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3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7" t="str">
        <f t="shared" si="59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7">
        <v>652</v>
      </c>
      <c r="F661" s="225"/>
      <c r="G661" s="175" t="str">
        <f>IF(D661="","*",VLOOKUP(F661,BS_ATIVIDADE[#Data],3,FALSE))</f>
        <v>*</v>
      </c>
      <c r="H661" s="198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38"/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40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3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7" t="str">
        <f t="shared" si="59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8">
        <v>653</v>
      </c>
      <c r="F662" s="225"/>
      <c r="G662" s="175" t="str">
        <f>IF(D662="","*",VLOOKUP(F662,BS_ATIVIDADE[#Data],3,FALSE))</f>
        <v>*</v>
      </c>
      <c r="H662" s="198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38"/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40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3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7" t="str">
        <f t="shared" si="59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7">
        <v>654</v>
      </c>
      <c r="F663" s="225"/>
      <c r="G663" s="175" t="str">
        <f>IF(D663="","*",VLOOKUP(F663,BS_ATIVIDADE[#Data],3,FALSE))</f>
        <v>*</v>
      </c>
      <c r="H663" s="198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38"/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40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3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7" t="str">
        <f t="shared" si="59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7">
        <v>655</v>
      </c>
      <c r="F664" s="225"/>
      <c r="G664" s="175" t="str">
        <f>IF(D664="","*",VLOOKUP(F664,BS_ATIVIDADE[#Data],3,FALSE))</f>
        <v>*</v>
      </c>
      <c r="H664" s="198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38"/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40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3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7" t="str">
        <f t="shared" si="59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7">
        <v>656</v>
      </c>
      <c r="F665" s="225"/>
      <c r="G665" s="175" t="str">
        <f>IF(D665="","*",VLOOKUP(F665,BS_ATIVIDADE[#Data],3,FALSE))</f>
        <v>*</v>
      </c>
      <c r="H665" s="198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38"/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40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3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7" t="str">
        <f t="shared" si="59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7">
        <v>657</v>
      </c>
      <c r="F666" s="225"/>
      <c r="G666" s="175" t="str">
        <f>IF(D666="","*",VLOOKUP(F666,BS_ATIVIDADE[#Data],3,FALSE))</f>
        <v>*</v>
      </c>
      <c r="H666" s="198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38"/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40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3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7" t="str">
        <f t="shared" si="59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7">
        <v>658</v>
      </c>
      <c r="F667" s="225"/>
      <c r="G667" s="175" t="str">
        <f>IF(D667="","*",VLOOKUP(F667,BS_ATIVIDADE[#Data],3,FALSE))</f>
        <v>*</v>
      </c>
      <c r="H667" s="198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38"/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40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3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7" t="str">
        <f t="shared" si="59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7">
        <v>659</v>
      </c>
      <c r="F668" s="225"/>
      <c r="G668" s="175" t="str">
        <f>IF(D668="","*",VLOOKUP(F668,BS_ATIVIDADE[#Data],3,FALSE))</f>
        <v>*</v>
      </c>
      <c r="H668" s="198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38"/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40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3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7" t="str">
        <f t="shared" si="59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7">
        <v>660</v>
      </c>
      <c r="F669" s="225"/>
      <c r="G669" s="175" t="str">
        <f>IF(D669="","*",VLOOKUP(F669,BS_ATIVIDADE[#Data],3,FALSE))</f>
        <v>*</v>
      </c>
      <c r="H669" s="198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38"/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40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3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7" t="str">
        <f t="shared" si="59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7">
        <v>661</v>
      </c>
      <c r="F670" s="225"/>
      <c r="G670" s="175" t="str">
        <f>IF(D670="","*",VLOOKUP(F670,BS_ATIVIDADE[#Data],3,FALSE))</f>
        <v>*</v>
      </c>
      <c r="H670" s="198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38"/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40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3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7" t="str">
        <f t="shared" si="59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7">
        <v>662</v>
      </c>
      <c r="F671" s="225"/>
      <c r="G671" s="175" t="str">
        <f>IF(D671="","*",VLOOKUP(F671,BS_ATIVIDADE[#Data],3,FALSE))</f>
        <v>*</v>
      </c>
      <c r="H671" s="198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38"/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40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3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7" t="str">
        <f t="shared" si="59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7">
        <v>663</v>
      </c>
      <c r="F672" s="225"/>
      <c r="G672" s="175" t="str">
        <f>IF(D672="","*",VLOOKUP(F672,BS_ATIVIDADE[#Data],3,FALSE))</f>
        <v>*</v>
      </c>
      <c r="H672" s="198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38"/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40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3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7" t="str">
        <f t="shared" si="59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7">
        <v>664</v>
      </c>
      <c r="F673" s="225"/>
      <c r="G673" s="175" t="str">
        <f>IF(D673="","*",VLOOKUP(F673,BS_ATIVIDADE[#Data],3,FALSE))</f>
        <v>*</v>
      </c>
      <c r="H673" s="198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38"/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40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3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7" t="str">
        <f t="shared" si="59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8">
        <v>665</v>
      </c>
      <c r="F674" s="225"/>
      <c r="G674" s="175" t="str">
        <f>IF(D674="","*",VLOOKUP(F674,BS_ATIVIDADE[#Data],3,FALSE))</f>
        <v>*</v>
      </c>
      <c r="H674" s="198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38"/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40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3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7" t="str">
        <f t="shared" si="59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7">
        <v>666</v>
      </c>
      <c r="F675" s="225"/>
      <c r="G675" s="175" t="str">
        <f>IF(D675="","*",VLOOKUP(F675,BS_ATIVIDADE[#Data],3,FALSE))</f>
        <v>*</v>
      </c>
      <c r="H675" s="198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38"/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40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3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7" t="str">
        <f t="shared" si="59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7">
        <v>667</v>
      </c>
      <c r="F676" s="225"/>
      <c r="G676" s="175" t="str">
        <f>IF(D676="","*",VLOOKUP(F676,BS_ATIVIDADE[#Data],3,FALSE))</f>
        <v>*</v>
      </c>
      <c r="H676" s="198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38"/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40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3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7" t="str">
        <f t="shared" si="59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7">
        <v>668</v>
      </c>
      <c r="F677" s="225"/>
      <c r="G677" s="175" t="str">
        <f>IF(D677="","*",VLOOKUP(F677,BS_ATIVIDADE[#Data],3,FALSE))</f>
        <v>*</v>
      </c>
      <c r="H677" s="198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38"/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40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3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7" t="str">
        <f t="shared" si="59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7">
        <v>669</v>
      </c>
      <c r="F678" s="225"/>
      <c r="G678" s="175" t="str">
        <f>IF(D678="","*",VLOOKUP(F678,BS_ATIVIDADE[#Data],3,FALSE))</f>
        <v>*</v>
      </c>
      <c r="H678" s="198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38"/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40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3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7" t="str">
        <f t="shared" si="59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7">
        <v>670</v>
      </c>
      <c r="F679" s="225"/>
      <c r="G679" s="175" t="str">
        <f>IF(D679="","*",VLOOKUP(F679,BS_ATIVIDADE[#Data],3,FALSE))</f>
        <v>*</v>
      </c>
      <c r="H679" s="198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38"/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40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3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7" t="str">
        <f t="shared" si="59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7">
        <v>671</v>
      </c>
      <c r="F680" s="225"/>
      <c r="G680" s="175" t="str">
        <f>IF(D680="","*",VLOOKUP(F680,BS_ATIVIDADE[#Data],3,FALSE))</f>
        <v>*</v>
      </c>
      <c r="H680" s="198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38"/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40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3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7" t="str">
        <f t="shared" si="59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7">
        <v>672</v>
      </c>
      <c r="F681" s="225"/>
      <c r="G681" s="175" t="str">
        <f>IF(D681="","*",VLOOKUP(F681,BS_ATIVIDADE[#Data],3,FALSE))</f>
        <v>*</v>
      </c>
      <c r="H681" s="198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38"/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40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3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7" t="str">
        <f t="shared" si="59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7">
        <v>673</v>
      </c>
      <c r="F682" s="225"/>
      <c r="G682" s="175" t="str">
        <f>IF(D682="","*",VLOOKUP(F682,BS_ATIVIDADE[#Data],3,FALSE))</f>
        <v>*</v>
      </c>
      <c r="H682" s="198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38"/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40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3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7" t="str">
        <f t="shared" si="59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7">
        <v>674</v>
      </c>
      <c r="F683" s="225"/>
      <c r="G683" s="175" t="str">
        <f>IF(D683="","*",VLOOKUP(F683,BS_ATIVIDADE[#Data],3,FALSE))</f>
        <v>*</v>
      </c>
      <c r="H683" s="198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38"/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40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3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7" t="str">
        <f t="shared" si="59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7">
        <v>675</v>
      </c>
      <c r="F684" s="225"/>
      <c r="G684" s="175" t="str">
        <f>IF(D684="","*",VLOOKUP(F684,BS_ATIVIDADE[#Data],3,FALSE))</f>
        <v>*</v>
      </c>
      <c r="H684" s="198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38"/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40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3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7" t="str">
        <f t="shared" si="59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7">
        <v>676</v>
      </c>
      <c r="F685" s="225"/>
      <c r="G685" s="175" t="str">
        <f>IF(D685="","*",VLOOKUP(F685,BS_ATIVIDADE[#Data],3,FALSE))</f>
        <v>*</v>
      </c>
      <c r="H685" s="198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38"/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40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3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7" t="str">
        <f t="shared" si="59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8">
        <v>677</v>
      </c>
      <c r="F686" s="225"/>
      <c r="G686" s="175" t="str">
        <f>IF(D686="","*",VLOOKUP(F686,BS_ATIVIDADE[#Data],3,FALSE))</f>
        <v>*</v>
      </c>
      <c r="H686" s="198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38"/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40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3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7" t="str">
        <f t="shared" si="59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7">
        <v>678</v>
      </c>
      <c r="F687" s="225"/>
      <c r="G687" s="175" t="str">
        <f>IF(D687="","*",VLOOKUP(F687,BS_ATIVIDADE[#Data],3,FALSE))</f>
        <v>*</v>
      </c>
      <c r="H687" s="198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38"/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40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3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7" t="str">
        <f t="shared" si="59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7">
        <v>679</v>
      </c>
      <c r="F688" s="225"/>
      <c r="G688" s="175" t="str">
        <f>IF(D688="","*",VLOOKUP(F688,BS_ATIVIDADE[#Data],3,FALSE))</f>
        <v>*</v>
      </c>
      <c r="H688" s="198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38"/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40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3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7" t="str">
        <f t="shared" si="59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7">
        <v>680</v>
      </c>
      <c r="F689" s="225"/>
      <c r="G689" s="175" t="str">
        <f>IF(D689="","*",VLOOKUP(F689,BS_ATIVIDADE[#Data],3,FALSE))</f>
        <v>*</v>
      </c>
      <c r="H689" s="198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38"/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40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3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7" t="str">
        <f t="shared" si="59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7">
        <v>681</v>
      </c>
      <c r="F690" s="225"/>
      <c r="G690" s="175" t="str">
        <f>IF(D690="","*",VLOOKUP(F690,BS_ATIVIDADE[#Data],3,FALSE))</f>
        <v>*</v>
      </c>
      <c r="H690" s="198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38"/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40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3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7" t="str">
        <f t="shared" si="59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7">
        <v>682</v>
      </c>
      <c r="F691" s="225"/>
      <c r="G691" s="175" t="str">
        <f>IF(D691="","*",VLOOKUP(F691,BS_ATIVIDADE[#Data],3,FALSE))</f>
        <v>*</v>
      </c>
      <c r="H691" s="198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38"/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40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3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7" t="str">
        <f t="shared" si="59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7">
        <v>683</v>
      </c>
      <c r="F692" s="225"/>
      <c r="G692" s="175" t="str">
        <f>IF(D692="","*",VLOOKUP(F692,BS_ATIVIDADE[#Data],3,FALSE))</f>
        <v>*</v>
      </c>
      <c r="H692" s="198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38"/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40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3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7" t="str">
        <f t="shared" si="59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7">
        <v>684</v>
      </c>
      <c r="F693" s="225"/>
      <c r="G693" s="175" t="str">
        <f>IF(D693="","*",VLOOKUP(F693,BS_ATIVIDADE[#Data],3,FALSE))</f>
        <v>*</v>
      </c>
      <c r="H693" s="198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38"/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40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3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7" t="str">
        <f t="shared" si="59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7">
        <v>685</v>
      </c>
      <c r="F694" s="225"/>
      <c r="G694" s="175" t="str">
        <f>IF(D694="","*",VLOOKUP(F694,BS_ATIVIDADE[#Data],3,FALSE))</f>
        <v>*</v>
      </c>
      <c r="H694" s="198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38"/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40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3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7" t="str">
        <f t="shared" si="59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7">
        <v>686</v>
      </c>
      <c r="F695" s="225"/>
      <c r="G695" s="175" t="str">
        <f>IF(D695="","*",VLOOKUP(F695,BS_ATIVIDADE[#Data],3,FALSE))</f>
        <v>*</v>
      </c>
      <c r="H695" s="198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38"/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40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3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7" t="str">
        <f t="shared" si="59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7">
        <v>687</v>
      </c>
      <c r="F696" s="225"/>
      <c r="G696" s="175" t="str">
        <f>IF(D696="","*",VLOOKUP(F696,BS_ATIVIDADE[#Data],3,FALSE))</f>
        <v>*</v>
      </c>
      <c r="H696" s="198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38"/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40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3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7" t="str">
        <f t="shared" si="59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7">
        <v>688</v>
      </c>
      <c r="F697" s="225"/>
      <c r="G697" s="175" t="str">
        <f>IF(D697="","*",VLOOKUP(F697,BS_ATIVIDADE[#Data],3,FALSE))</f>
        <v>*</v>
      </c>
      <c r="H697" s="198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38"/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40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3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7" t="str">
        <f t="shared" si="59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8">
        <v>689</v>
      </c>
      <c r="F698" s="225"/>
      <c r="G698" s="175" t="str">
        <f>IF(D698="","*",VLOOKUP(F698,BS_ATIVIDADE[#Data],3,FALSE))</f>
        <v>*</v>
      </c>
      <c r="H698" s="198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38"/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40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3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7" t="str">
        <f t="shared" si="59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7">
        <v>690</v>
      </c>
      <c r="F699" s="225"/>
      <c r="G699" s="175" t="str">
        <f>IF(D699="","*",VLOOKUP(F699,BS_ATIVIDADE[#Data],3,FALSE))</f>
        <v>*</v>
      </c>
      <c r="H699" s="198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38"/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40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3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7" t="str">
        <f t="shared" si="59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7">
        <v>691</v>
      </c>
      <c r="F700" s="225"/>
      <c r="G700" s="175" t="str">
        <f>IF(D700="","*",VLOOKUP(F700,BS_ATIVIDADE[#Data],3,FALSE))</f>
        <v>*</v>
      </c>
      <c r="H700" s="198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38"/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40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3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7" t="str">
        <f t="shared" si="59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7">
        <v>692</v>
      </c>
      <c r="F701" s="225"/>
      <c r="G701" s="175" t="str">
        <f>IF(D701="","*",VLOOKUP(F701,BS_ATIVIDADE[#Data],3,FALSE))</f>
        <v>*</v>
      </c>
      <c r="H701" s="198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38"/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40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3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7" t="str">
        <f t="shared" si="59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7">
        <v>693</v>
      </c>
      <c r="F702" s="225"/>
      <c r="G702" s="175" t="str">
        <f>IF(D702="","*",VLOOKUP(F702,BS_ATIVIDADE[#Data],3,FALSE))</f>
        <v>*</v>
      </c>
      <c r="H702" s="198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38"/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40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3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7" t="str">
        <f t="shared" si="59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7">
        <v>694</v>
      </c>
      <c r="F703" s="225"/>
      <c r="G703" s="175" t="str">
        <f>IF(D703="","*",VLOOKUP(F703,BS_ATIVIDADE[#Data],3,FALSE))</f>
        <v>*</v>
      </c>
      <c r="H703" s="198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38"/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40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3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7" t="str">
        <f t="shared" si="59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7">
        <v>695</v>
      </c>
      <c r="F704" s="225"/>
      <c r="G704" s="175" t="str">
        <f>IF(D704="","*",VLOOKUP(F704,BS_ATIVIDADE[#Data],3,FALSE))</f>
        <v>*</v>
      </c>
      <c r="H704" s="198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38"/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40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3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7" t="str">
        <f t="shared" si="59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7">
        <v>696</v>
      </c>
      <c r="F705" s="225"/>
      <c r="G705" s="175" t="str">
        <f>IF(D705="","*",VLOOKUP(F705,BS_ATIVIDADE[#Data],3,FALSE))</f>
        <v>*</v>
      </c>
      <c r="H705" s="198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38"/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40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3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7" t="str">
        <f t="shared" si="59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7">
        <v>697</v>
      </c>
      <c r="F706" s="225"/>
      <c r="G706" s="175" t="str">
        <f>IF(D706="","*",VLOOKUP(F706,BS_ATIVIDADE[#Data],3,FALSE))</f>
        <v>*</v>
      </c>
      <c r="H706" s="198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38"/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40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3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7" t="str">
        <f t="shared" si="59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7">
        <v>698</v>
      </c>
      <c r="F707" s="225"/>
      <c r="G707" s="175" t="str">
        <f>IF(D707="","*",VLOOKUP(F707,BS_ATIVIDADE[#Data],3,FALSE))</f>
        <v>*</v>
      </c>
      <c r="H707" s="198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38"/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40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3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7" t="str">
        <f t="shared" si="59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7">
        <v>699</v>
      </c>
      <c r="F708" s="225"/>
      <c r="G708" s="175" t="str">
        <f>IF(D708="","*",VLOOKUP(F708,BS_ATIVIDADE[#Data],3,FALSE))</f>
        <v>*</v>
      </c>
      <c r="H708" s="198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38"/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40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3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7" t="str">
        <f t="shared" si="59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7">
        <v>700</v>
      </c>
      <c r="F709" s="225"/>
      <c r="G709" s="175" t="str">
        <f>IF(D709="","*",VLOOKUP(F709,BS_ATIVIDADE[#Data],3,FALSE))</f>
        <v>*</v>
      </c>
      <c r="H709" s="198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38"/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40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3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7" t="str">
        <f t="shared" si="59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8">
        <v>701</v>
      </c>
      <c r="F710" s="225"/>
      <c r="G710" s="175" t="str">
        <f>IF(D710="","*",VLOOKUP(F710,BS_ATIVIDADE[#Data],3,FALSE))</f>
        <v>*</v>
      </c>
      <c r="H710" s="198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38"/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40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3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7" t="str">
        <f t="shared" si="59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7">
        <v>702</v>
      </c>
      <c r="F711" s="225"/>
      <c r="G711" s="175" t="str">
        <f>IF(D711="","*",VLOOKUP(F711,BS_ATIVIDADE[#Data],3,FALSE))</f>
        <v>*</v>
      </c>
      <c r="H711" s="198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38"/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40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3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7" t="str">
        <f t="shared" si="59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7">
        <v>703</v>
      </c>
      <c r="F712" s="225"/>
      <c r="G712" s="175" t="str">
        <f>IF(D712="","*",VLOOKUP(F712,BS_ATIVIDADE[#Data],3,FALSE))</f>
        <v>*</v>
      </c>
      <c r="H712" s="198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38"/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40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3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7" t="str">
        <f t="shared" si="59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7">
        <v>704</v>
      </c>
      <c r="F713" s="225"/>
      <c r="G713" s="175" t="str">
        <f>IF(D713="","*",VLOOKUP(F713,BS_ATIVIDADE[#Data],3,FALSE))</f>
        <v>*</v>
      </c>
      <c r="H713" s="198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38"/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40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3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7" t="str">
        <f t="shared" si="59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7">
        <v>705</v>
      </c>
      <c r="F714" s="225"/>
      <c r="G714" s="175" t="str">
        <f>IF(D714="","*",VLOOKUP(F714,BS_ATIVIDADE[#Data],3,FALSE))</f>
        <v>*</v>
      </c>
      <c r="H714" s="198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38"/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40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3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7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7">
        <v>706</v>
      </c>
      <c r="F715" s="225"/>
      <c r="G715" s="175" t="str">
        <f>IF(D715="","*",VLOOKUP(F715,BS_ATIVIDADE[#Data],3,FALSE))</f>
        <v>*</v>
      </c>
      <c r="H715" s="198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38"/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40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3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7" t="str">
        <f t="shared" si="64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7">
        <v>707</v>
      </c>
      <c r="F716" s="225"/>
      <c r="G716" s="175" t="str">
        <f>IF(D716="","*",VLOOKUP(F716,BS_ATIVIDADE[#Data],3,FALSE))</f>
        <v>*</v>
      </c>
      <c r="H716" s="198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38"/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40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3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7" t="str">
        <f t="shared" si="64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7">
        <v>708</v>
      </c>
      <c r="F717" s="225"/>
      <c r="G717" s="175" t="str">
        <f>IF(D717="","*",VLOOKUP(F717,BS_ATIVIDADE[#Data],3,FALSE))</f>
        <v>*</v>
      </c>
      <c r="H717" s="198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38"/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40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3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7" t="str">
        <f t="shared" si="64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7">
        <v>709</v>
      </c>
      <c r="F718" s="225"/>
      <c r="G718" s="175" t="str">
        <f>IF(D718="","*",VLOOKUP(F718,BS_ATIVIDADE[#Data],3,FALSE))</f>
        <v>*</v>
      </c>
      <c r="H718" s="198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38"/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40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3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7" t="str">
        <f t="shared" si="64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7">
        <v>710</v>
      </c>
      <c r="F719" s="225"/>
      <c r="G719" s="175" t="str">
        <f>IF(D719="","*",VLOOKUP(F719,BS_ATIVIDADE[#Data],3,FALSE))</f>
        <v>*</v>
      </c>
      <c r="H719" s="198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38"/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40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3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7" t="str">
        <f t="shared" si="64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7">
        <v>711</v>
      </c>
      <c r="F720" s="225"/>
      <c r="G720" s="175" t="str">
        <f>IF(D720="","*",VLOOKUP(F720,BS_ATIVIDADE[#Data],3,FALSE))</f>
        <v>*</v>
      </c>
      <c r="H720" s="198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38"/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40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3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7" t="str">
        <f t="shared" si="64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7">
        <v>712</v>
      </c>
      <c r="F721" s="225"/>
      <c r="G721" s="175" t="str">
        <f>IF(D721="","*",VLOOKUP(F721,BS_ATIVIDADE[#Data],3,FALSE))</f>
        <v>*</v>
      </c>
      <c r="H721" s="198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38"/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40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3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7" t="str">
        <f t="shared" si="64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8">
        <v>713</v>
      </c>
      <c r="F722" s="225"/>
      <c r="G722" s="175" t="str">
        <f>IF(D722="","*",VLOOKUP(F722,BS_ATIVIDADE[#Data],3,FALSE))</f>
        <v>*</v>
      </c>
      <c r="H722" s="198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38"/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40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3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7" t="str">
        <f t="shared" si="64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7">
        <v>714</v>
      </c>
      <c r="F723" s="225"/>
      <c r="G723" s="175" t="str">
        <f>IF(D723="","*",VLOOKUP(F723,BS_ATIVIDADE[#Data],3,FALSE))</f>
        <v>*</v>
      </c>
      <c r="H723" s="198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38"/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40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3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7" t="str">
        <f t="shared" si="64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7">
        <v>715</v>
      </c>
      <c r="F724" s="225"/>
      <c r="G724" s="175" t="str">
        <f>IF(D724="","*",VLOOKUP(F724,BS_ATIVIDADE[#Data],3,FALSE))</f>
        <v>*</v>
      </c>
      <c r="H724" s="198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38"/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40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3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7" t="str">
        <f t="shared" si="64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7">
        <v>716</v>
      </c>
      <c r="F725" s="225"/>
      <c r="G725" s="175" t="str">
        <f>IF(D725="","*",VLOOKUP(F725,BS_ATIVIDADE[#Data],3,FALSE))</f>
        <v>*</v>
      </c>
      <c r="H725" s="198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38"/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40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3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7" t="str">
        <f t="shared" si="64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7">
        <v>717</v>
      </c>
      <c r="F726" s="225"/>
      <c r="G726" s="175" t="str">
        <f>IF(D726="","*",VLOOKUP(F726,BS_ATIVIDADE[#Data],3,FALSE))</f>
        <v>*</v>
      </c>
      <c r="H726" s="198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38"/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40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3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7" t="str">
        <f t="shared" si="64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7">
        <v>718</v>
      </c>
      <c r="F727" s="225"/>
      <c r="G727" s="175" t="str">
        <f>IF(D727="","*",VLOOKUP(F727,BS_ATIVIDADE[#Data],3,FALSE))</f>
        <v>*</v>
      </c>
      <c r="H727" s="198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38"/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40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3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7" t="str">
        <f t="shared" si="64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7">
        <v>719</v>
      </c>
      <c r="F728" s="225"/>
      <c r="G728" s="175" t="str">
        <f>IF(D728="","*",VLOOKUP(F728,BS_ATIVIDADE[#Data],3,FALSE))</f>
        <v>*</v>
      </c>
      <c r="H728" s="198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38"/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40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3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7" t="str">
        <f t="shared" si="64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7">
        <v>720</v>
      </c>
      <c r="F729" s="225"/>
      <c r="G729" s="175" t="str">
        <f>IF(D729="","*",VLOOKUP(F729,BS_ATIVIDADE[#Data],3,FALSE))</f>
        <v>*</v>
      </c>
      <c r="H729" s="198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38"/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40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3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7" t="str">
        <f t="shared" si="64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7">
        <v>721</v>
      </c>
      <c r="F730" s="225"/>
      <c r="G730" s="175" t="str">
        <f>IF(D730="","*",VLOOKUP(F730,BS_ATIVIDADE[#Data],3,FALSE))</f>
        <v>*</v>
      </c>
      <c r="H730" s="198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38"/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40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3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7" t="str">
        <f t="shared" si="64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7">
        <v>722</v>
      </c>
      <c r="F731" s="225"/>
      <c r="G731" s="175" t="str">
        <f>IF(D731="","*",VLOOKUP(F731,BS_ATIVIDADE[#Data],3,FALSE))</f>
        <v>*</v>
      </c>
      <c r="H731" s="198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38"/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40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3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7" t="str">
        <f t="shared" si="64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7">
        <v>723</v>
      </c>
      <c r="F732" s="225"/>
      <c r="G732" s="175" t="str">
        <f>IF(D732="","*",VLOOKUP(F732,BS_ATIVIDADE[#Data],3,FALSE))</f>
        <v>*</v>
      </c>
      <c r="H732" s="198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38"/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40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3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7" t="str">
        <f t="shared" si="64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7">
        <v>724</v>
      </c>
      <c r="F733" s="225"/>
      <c r="G733" s="175" t="str">
        <f>IF(D733="","*",VLOOKUP(F733,BS_ATIVIDADE[#Data],3,FALSE))</f>
        <v>*</v>
      </c>
      <c r="H733" s="198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38"/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40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3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7" t="str">
        <f t="shared" si="64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8">
        <v>725</v>
      </c>
      <c r="F734" s="225"/>
      <c r="G734" s="175" t="str">
        <f>IF(D734="","*",VLOOKUP(F734,BS_ATIVIDADE[#Data],3,FALSE))</f>
        <v>*</v>
      </c>
      <c r="H734" s="198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38"/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40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3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7" t="str">
        <f t="shared" si="64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7">
        <v>726</v>
      </c>
      <c r="F735" s="225"/>
      <c r="G735" s="175" t="str">
        <f>IF(D735="","*",VLOOKUP(F735,BS_ATIVIDADE[#Data],3,FALSE))</f>
        <v>*</v>
      </c>
      <c r="H735" s="198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38"/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40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3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7" t="str">
        <f t="shared" si="64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7">
        <v>727</v>
      </c>
      <c r="F736" s="225"/>
      <c r="G736" s="175" t="str">
        <f>IF(D736="","*",VLOOKUP(F736,BS_ATIVIDADE[#Data],3,FALSE))</f>
        <v>*</v>
      </c>
      <c r="H736" s="198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38"/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40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3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7" t="str">
        <f t="shared" si="64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7">
        <v>728</v>
      </c>
      <c r="F737" s="225"/>
      <c r="G737" s="175" t="str">
        <f>IF(D737="","*",VLOOKUP(F737,BS_ATIVIDADE[#Data],3,FALSE))</f>
        <v>*</v>
      </c>
      <c r="H737" s="198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38"/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40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3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7" t="str">
        <f t="shared" si="64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7">
        <v>729</v>
      </c>
      <c r="F738" s="225"/>
      <c r="G738" s="175" t="str">
        <f>IF(D738="","*",VLOOKUP(F738,BS_ATIVIDADE[#Data],3,FALSE))</f>
        <v>*</v>
      </c>
      <c r="H738" s="198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38"/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40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3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7" t="str">
        <f t="shared" si="64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7">
        <v>730</v>
      </c>
      <c r="F739" s="225"/>
      <c r="G739" s="175" t="str">
        <f>IF(D739="","*",VLOOKUP(F739,BS_ATIVIDADE[#Data],3,FALSE))</f>
        <v>*</v>
      </c>
      <c r="H739" s="198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38"/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40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3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7" t="str">
        <f t="shared" si="64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7">
        <v>731</v>
      </c>
      <c r="F740" s="225"/>
      <c r="G740" s="175" t="str">
        <f>IF(D740="","*",VLOOKUP(F740,BS_ATIVIDADE[#Data],3,FALSE))</f>
        <v>*</v>
      </c>
      <c r="H740" s="198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38"/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40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3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7" t="str">
        <f t="shared" si="64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7">
        <v>732</v>
      </c>
      <c r="F741" s="225"/>
      <c r="G741" s="175" t="str">
        <f>IF(D741="","*",VLOOKUP(F741,BS_ATIVIDADE[#Data],3,FALSE))</f>
        <v>*</v>
      </c>
      <c r="H741" s="198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38"/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40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3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7" t="str">
        <f t="shared" si="64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7">
        <v>733</v>
      </c>
      <c r="F742" s="225"/>
      <c r="G742" s="175" t="str">
        <f>IF(D742="","*",VLOOKUP(F742,BS_ATIVIDADE[#Data],3,FALSE))</f>
        <v>*</v>
      </c>
      <c r="H742" s="198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38"/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40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3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7" t="str">
        <f t="shared" si="64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7">
        <v>734</v>
      </c>
      <c r="F743" s="225"/>
      <c r="G743" s="175" t="str">
        <f>IF(D743="","*",VLOOKUP(F743,BS_ATIVIDADE[#Data],3,FALSE))</f>
        <v>*</v>
      </c>
      <c r="H743" s="198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38"/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40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3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7" t="str">
        <f t="shared" si="64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7">
        <v>735</v>
      </c>
      <c r="F744" s="225"/>
      <c r="G744" s="175" t="str">
        <f>IF(D744="","*",VLOOKUP(F744,BS_ATIVIDADE[#Data],3,FALSE))</f>
        <v>*</v>
      </c>
      <c r="H744" s="198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38"/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40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3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7" t="str">
        <f t="shared" si="64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7">
        <v>736</v>
      </c>
      <c r="F745" s="225"/>
      <c r="G745" s="175" t="str">
        <f>IF(D745="","*",VLOOKUP(F745,BS_ATIVIDADE[#Data],3,FALSE))</f>
        <v>*</v>
      </c>
      <c r="H745" s="198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38"/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40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3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7" t="str">
        <f t="shared" si="64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8">
        <v>737</v>
      </c>
      <c r="F746" s="225"/>
      <c r="G746" s="175" t="str">
        <f>IF(D746="","*",VLOOKUP(F746,BS_ATIVIDADE[#Data],3,FALSE))</f>
        <v>*</v>
      </c>
      <c r="H746" s="198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38"/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40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3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7" t="str">
        <f t="shared" si="64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7">
        <v>738</v>
      </c>
      <c r="F747" s="225"/>
      <c r="G747" s="175" t="str">
        <f>IF(D747="","*",VLOOKUP(F747,BS_ATIVIDADE[#Data],3,FALSE))</f>
        <v>*</v>
      </c>
      <c r="H747" s="198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38"/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40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3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7" t="str">
        <f t="shared" si="64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7">
        <v>739</v>
      </c>
      <c r="F748" s="225"/>
      <c r="G748" s="175" t="str">
        <f>IF(D748="","*",VLOOKUP(F748,BS_ATIVIDADE[#Data],3,FALSE))</f>
        <v>*</v>
      </c>
      <c r="H748" s="198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38"/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40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3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7" t="str">
        <f t="shared" si="64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7">
        <v>740</v>
      </c>
      <c r="F749" s="225"/>
      <c r="G749" s="175" t="str">
        <f>IF(D749="","*",VLOOKUP(F749,BS_ATIVIDADE[#Data],3,FALSE))</f>
        <v>*</v>
      </c>
      <c r="H749" s="198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38"/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40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3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7" t="str">
        <f t="shared" si="64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7">
        <v>741</v>
      </c>
      <c r="F750" s="225"/>
      <c r="G750" s="175" t="str">
        <f>IF(D750="","*",VLOOKUP(F750,BS_ATIVIDADE[#Data],3,FALSE))</f>
        <v>*</v>
      </c>
      <c r="H750" s="198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38"/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40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3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7" t="str">
        <f t="shared" si="64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7">
        <v>742</v>
      </c>
      <c r="F751" s="225"/>
      <c r="G751" s="175" t="str">
        <f>IF(D751="","*",VLOOKUP(F751,BS_ATIVIDADE[#Data],3,FALSE))</f>
        <v>*</v>
      </c>
      <c r="H751" s="198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38"/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40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3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7" t="str">
        <f t="shared" si="64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7">
        <v>743</v>
      </c>
      <c r="F752" s="225"/>
      <c r="G752" s="175" t="str">
        <f>IF(D752="","*",VLOOKUP(F752,BS_ATIVIDADE[#Data],3,FALSE))</f>
        <v>*</v>
      </c>
      <c r="H752" s="198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38"/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40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3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7" t="str">
        <f t="shared" si="64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7">
        <v>744</v>
      </c>
      <c r="F753" s="225"/>
      <c r="G753" s="175" t="str">
        <f>IF(D753="","*",VLOOKUP(F753,BS_ATIVIDADE[#Data],3,FALSE))</f>
        <v>*</v>
      </c>
      <c r="H753" s="198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38"/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40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3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7" t="str">
        <f t="shared" si="64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7">
        <v>745</v>
      </c>
      <c r="F754" s="225"/>
      <c r="G754" s="175" t="str">
        <f>IF(D754="","*",VLOOKUP(F754,BS_ATIVIDADE[#Data],3,FALSE))</f>
        <v>*</v>
      </c>
      <c r="H754" s="198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38"/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40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3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7" t="str">
        <f t="shared" si="64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7">
        <v>746</v>
      </c>
      <c r="F755" s="225"/>
      <c r="G755" s="175" t="str">
        <f>IF(D755="","*",VLOOKUP(F755,BS_ATIVIDADE[#Data],3,FALSE))</f>
        <v>*</v>
      </c>
      <c r="H755" s="198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38"/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40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3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7" t="str">
        <f t="shared" si="64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7">
        <v>747</v>
      </c>
      <c r="F756" s="225"/>
      <c r="G756" s="175" t="str">
        <f>IF(D756="","*",VLOOKUP(F756,BS_ATIVIDADE[#Data],3,FALSE))</f>
        <v>*</v>
      </c>
      <c r="H756" s="198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38"/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40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3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7" t="str">
        <f t="shared" si="64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7">
        <v>748</v>
      </c>
      <c r="F757" s="225"/>
      <c r="G757" s="175" t="str">
        <f>IF(D757="","*",VLOOKUP(F757,BS_ATIVIDADE[#Data],3,FALSE))</f>
        <v>*</v>
      </c>
      <c r="H757" s="198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38"/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40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3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7" t="str">
        <f t="shared" si="64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8">
        <v>749</v>
      </c>
      <c r="F758" s="225"/>
      <c r="G758" s="175" t="str">
        <f>IF(D758="","*",VLOOKUP(F758,BS_ATIVIDADE[#Data],3,FALSE))</f>
        <v>*</v>
      </c>
      <c r="H758" s="198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38"/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40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3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7" t="str">
        <f t="shared" si="64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7">
        <v>750</v>
      </c>
      <c r="F759" s="225"/>
      <c r="G759" s="175" t="str">
        <f>IF(D759="","*",VLOOKUP(F759,BS_ATIVIDADE[#Data],3,FALSE))</f>
        <v>*</v>
      </c>
      <c r="H759" s="198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38"/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40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3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7" t="str">
        <f t="shared" si="64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7">
        <v>751</v>
      </c>
      <c r="F760" s="225"/>
      <c r="G760" s="175" t="str">
        <f>IF(D760="","*",VLOOKUP(F760,BS_ATIVIDADE[#Data],3,FALSE))</f>
        <v>*</v>
      </c>
      <c r="H760" s="198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38"/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40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3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7" t="str">
        <f t="shared" si="64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7">
        <v>752</v>
      </c>
      <c r="F761" s="225"/>
      <c r="G761" s="175" t="str">
        <f>IF(D761="","*",VLOOKUP(F761,BS_ATIVIDADE[#Data],3,FALSE))</f>
        <v>*</v>
      </c>
      <c r="H761" s="198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38"/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40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3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7" t="str">
        <f t="shared" si="64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7">
        <v>753</v>
      </c>
      <c r="F762" s="225"/>
      <c r="G762" s="175" t="str">
        <f>IF(D762="","*",VLOOKUP(F762,BS_ATIVIDADE[#Data],3,FALSE))</f>
        <v>*</v>
      </c>
      <c r="H762" s="198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38"/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40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3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7" t="str">
        <f t="shared" si="64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7">
        <v>754</v>
      </c>
      <c r="F763" s="225"/>
      <c r="G763" s="175" t="str">
        <f>IF(D763="","*",VLOOKUP(F763,BS_ATIVIDADE[#Data],3,FALSE))</f>
        <v>*</v>
      </c>
      <c r="H763" s="198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38"/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40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3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7" t="str">
        <f t="shared" si="64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7">
        <v>755</v>
      </c>
      <c r="F764" s="225"/>
      <c r="G764" s="175" t="str">
        <f>IF(D764="","*",VLOOKUP(F764,BS_ATIVIDADE[#Data],3,FALSE))</f>
        <v>*</v>
      </c>
      <c r="H764" s="198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38"/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40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3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7" t="str">
        <f t="shared" si="64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7">
        <v>756</v>
      </c>
      <c r="F765" s="225"/>
      <c r="G765" s="175" t="str">
        <f>IF(D765="","*",VLOOKUP(F765,BS_ATIVIDADE[#Data],3,FALSE))</f>
        <v>*</v>
      </c>
      <c r="H765" s="198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38"/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40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3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7" t="str">
        <f t="shared" si="64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7">
        <v>757</v>
      </c>
      <c r="F766" s="225"/>
      <c r="G766" s="175" t="str">
        <f>IF(D766="","*",VLOOKUP(F766,BS_ATIVIDADE[#Data],3,FALSE))</f>
        <v>*</v>
      </c>
      <c r="H766" s="198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38"/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40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3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7" t="str">
        <f t="shared" si="64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7">
        <v>758</v>
      </c>
      <c r="F767" s="225"/>
      <c r="G767" s="175" t="str">
        <f>IF(D767="","*",VLOOKUP(F767,BS_ATIVIDADE[#Data],3,FALSE))</f>
        <v>*</v>
      </c>
      <c r="H767" s="198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38"/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40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3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7" t="str">
        <f t="shared" si="64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7">
        <v>759</v>
      </c>
      <c r="F768" s="225"/>
      <c r="G768" s="175" t="str">
        <f>IF(D768="","*",VLOOKUP(F768,BS_ATIVIDADE[#Data],3,FALSE))</f>
        <v>*</v>
      </c>
      <c r="H768" s="198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38"/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40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3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7" t="str">
        <f t="shared" si="64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7">
        <v>760</v>
      </c>
      <c r="F769" s="225"/>
      <c r="G769" s="175" t="str">
        <f>IF(D769="","*",VLOOKUP(F769,BS_ATIVIDADE[#Data],3,FALSE))</f>
        <v>*</v>
      </c>
      <c r="H769" s="198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38"/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40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3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7" t="str">
        <f t="shared" si="64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8">
        <v>761</v>
      </c>
      <c r="F770" s="225"/>
      <c r="G770" s="175" t="str">
        <f>IF(D770="","*",VLOOKUP(F770,BS_ATIVIDADE[#Data],3,FALSE))</f>
        <v>*</v>
      </c>
      <c r="H770" s="198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38"/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40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3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7" t="str">
        <f t="shared" si="64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7">
        <v>762</v>
      </c>
      <c r="F771" s="225"/>
      <c r="G771" s="175" t="str">
        <f>IF(D771="","*",VLOOKUP(F771,BS_ATIVIDADE[#Data],3,FALSE))</f>
        <v>*</v>
      </c>
      <c r="H771" s="198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38"/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40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3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7" t="str">
        <f t="shared" si="64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7">
        <v>763</v>
      </c>
      <c r="F772" s="225"/>
      <c r="G772" s="175" t="str">
        <f>IF(D772="","*",VLOOKUP(F772,BS_ATIVIDADE[#Data],3,FALSE))</f>
        <v>*</v>
      </c>
      <c r="H772" s="198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38"/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40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3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7" t="str">
        <f t="shared" si="64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7">
        <v>764</v>
      </c>
      <c r="F773" s="225"/>
      <c r="G773" s="175" t="str">
        <f>IF(D773="","*",VLOOKUP(F773,BS_ATIVIDADE[#Data],3,FALSE))</f>
        <v>*</v>
      </c>
      <c r="H773" s="198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38"/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40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3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7" t="str">
        <f t="shared" si="64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7">
        <v>765</v>
      </c>
      <c r="F774" s="225"/>
      <c r="G774" s="175" t="str">
        <f>IF(D774="","*",VLOOKUP(F774,BS_ATIVIDADE[#Data],3,FALSE))</f>
        <v>*</v>
      </c>
      <c r="H774" s="198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38"/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40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3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7" t="str">
        <f t="shared" si="64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7">
        <v>766</v>
      </c>
      <c r="F775" s="225"/>
      <c r="G775" s="175" t="str">
        <f>IF(D775="","*",VLOOKUP(F775,BS_ATIVIDADE[#Data],3,FALSE))</f>
        <v>*</v>
      </c>
      <c r="H775" s="198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38"/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40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3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7" t="str">
        <f t="shared" si="64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7">
        <v>767</v>
      </c>
      <c r="F776" s="225"/>
      <c r="G776" s="175" t="str">
        <f>IF(D776="","*",VLOOKUP(F776,BS_ATIVIDADE[#Data],3,FALSE))</f>
        <v>*</v>
      </c>
      <c r="H776" s="198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38"/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40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3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7" t="str">
        <f t="shared" si="64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7">
        <v>768</v>
      </c>
      <c r="F777" s="225"/>
      <c r="G777" s="175" t="str">
        <f>IF(D777="","*",VLOOKUP(F777,BS_ATIVIDADE[#Data],3,FALSE))</f>
        <v>*</v>
      </c>
      <c r="H777" s="198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38"/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40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3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7" t="str">
        <f t="shared" si="64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7">
        <v>769</v>
      </c>
      <c r="F778" s="225"/>
      <c r="G778" s="175" t="str">
        <f>IF(D778="","*",VLOOKUP(F778,BS_ATIVIDADE[#Data],3,FALSE))</f>
        <v>*</v>
      </c>
      <c r="H778" s="198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38"/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40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3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7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7">
        <v>770</v>
      </c>
      <c r="F779" s="225"/>
      <c r="G779" s="175" t="str">
        <f>IF(D779="","*",VLOOKUP(F779,BS_ATIVIDADE[#Data],3,FALSE))</f>
        <v>*</v>
      </c>
      <c r="H779" s="198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38"/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40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3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7" t="str">
        <f t="shared" si="69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7">
        <v>771</v>
      </c>
      <c r="F780" s="225"/>
      <c r="G780" s="175" t="str">
        <f>IF(D780="","*",VLOOKUP(F780,BS_ATIVIDADE[#Data],3,FALSE))</f>
        <v>*</v>
      </c>
      <c r="H780" s="198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38"/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40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3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7" t="str">
        <f t="shared" si="69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7">
        <v>772</v>
      </c>
      <c r="F781" s="225"/>
      <c r="G781" s="175" t="str">
        <f>IF(D781="","*",VLOOKUP(F781,BS_ATIVIDADE[#Data],3,FALSE))</f>
        <v>*</v>
      </c>
      <c r="H781" s="198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38"/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40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3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7" t="str">
        <f t="shared" si="69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8">
        <v>773</v>
      </c>
      <c r="F782" s="225"/>
      <c r="G782" s="175" t="str">
        <f>IF(D782="","*",VLOOKUP(F782,BS_ATIVIDADE[#Data],3,FALSE))</f>
        <v>*</v>
      </c>
      <c r="H782" s="198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38"/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40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3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7" t="str">
        <f t="shared" si="69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7">
        <v>774</v>
      </c>
      <c r="F783" s="225"/>
      <c r="G783" s="175" t="str">
        <f>IF(D783="","*",VLOOKUP(F783,BS_ATIVIDADE[#Data],3,FALSE))</f>
        <v>*</v>
      </c>
      <c r="H783" s="198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38"/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40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3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7" t="str">
        <f t="shared" si="69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7">
        <v>775</v>
      </c>
      <c r="F784" s="225"/>
      <c r="G784" s="175" t="str">
        <f>IF(D784="","*",VLOOKUP(F784,BS_ATIVIDADE[#Data],3,FALSE))</f>
        <v>*</v>
      </c>
      <c r="H784" s="198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38"/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40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3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7" t="str">
        <f t="shared" si="69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7">
        <v>776</v>
      </c>
      <c r="F785" s="225"/>
      <c r="G785" s="175" t="str">
        <f>IF(D785="","*",VLOOKUP(F785,BS_ATIVIDADE[#Data],3,FALSE))</f>
        <v>*</v>
      </c>
      <c r="H785" s="198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38"/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40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3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7" t="str">
        <f t="shared" si="69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7">
        <v>777</v>
      </c>
      <c r="F786" s="225"/>
      <c r="G786" s="175" t="str">
        <f>IF(D786="","*",VLOOKUP(F786,BS_ATIVIDADE[#Data],3,FALSE))</f>
        <v>*</v>
      </c>
      <c r="H786" s="198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38"/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40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3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7" t="str">
        <f t="shared" si="69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7">
        <v>778</v>
      </c>
      <c r="F787" s="225"/>
      <c r="G787" s="175" t="str">
        <f>IF(D787="","*",VLOOKUP(F787,BS_ATIVIDADE[#Data],3,FALSE))</f>
        <v>*</v>
      </c>
      <c r="H787" s="198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38"/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40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3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5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7">
        <v>779</v>
      </c>
      <c r="F788" s="225"/>
      <c r="G788" s="175" t="str">
        <f>IF(D788="","*",VLOOKUP(F788,BS_ATIVIDADE[#Data],3,FALSE))</f>
        <v>*</v>
      </c>
      <c r="H788" s="198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38"/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40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3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5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7">
        <v>780</v>
      </c>
      <c r="F789" s="225"/>
      <c r="G789" s="175" t="str">
        <f>IF(D789="","*",VLOOKUP(F789,BS_ATIVIDADE[#Data],3,FALSE))</f>
        <v>*</v>
      </c>
      <c r="H789" s="198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38"/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40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3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5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7">
        <v>781</v>
      </c>
      <c r="F790" s="140"/>
      <c r="G790" s="175" t="str">
        <f>IF(D790="","*",VLOOKUP(F790,BS_ATIVIDADE[#Data],3,FALSE))</f>
        <v>*</v>
      </c>
      <c r="H790" s="198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38"/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40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3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5" t="str">
        <f t="shared" si="68"/>
        <v>*</v>
      </c>
      <c r="BS790" s="49" t="str">
        <f t="shared" si="69"/>
        <v/>
      </c>
    </row>
    <row r="791" spans="1:72" hidden="1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9"/>
      <c r="E791" s="237">
        <v>782</v>
      </c>
      <c r="F791" s="231"/>
      <c r="G791" s="175" t="str">
        <f>IF(D791="","*",VLOOKUP(F791,BS_ATIVIDADE[#Data],3,FALSE))</f>
        <v>*</v>
      </c>
      <c r="H791" s="198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32"/>
      <c r="AB791" s="233"/>
      <c r="AC791" s="233"/>
      <c r="AD791" s="234"/>
      <c r="AE791" s="232"/>
      <c r="AF791" s="232"/>
      <c r="AG791" s="139"/>
      <c r="AH791" s="16"/>
      <c r="AI791" s="138"/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40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3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5" t="str">
        <f t="shared" si="68"/>
        <v>*</v>
      </c>
      <c r="BS791" s="49" t="str">
        <f t="shared" si="69"/>
        <v/>
      </c>
    </row>
    <row r="792" spans="1:72" hidden="1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9"/>
      <c r="E792" s="237">
        <v>783</v>
      </c>
      <c r="F792" s="231"/>
      <c r="G792" s="175" t="str">
        <f>IF(D792="","*",VLOOKUP(F792,BS_ATIVIDADE[#Data],3,FALSE))</f>
        <v>*</v>
      </c>
      <c r="H792" s="198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32"/>
      <c r="AB792" s="233"/>
      <c r="AC792" s="233"/>
      <c r="AD792" s="234"/>
      <c r="AE792" s="232"/>
      <c r="AF792" s="232"/>
      <c r="AG792" s="139"/>
      <c r="AH792" s="16"/>
      <c r="AI792" s="138"/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40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3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5" t="str">
        <f t="shared" si="68"/>
        <v>*</v>
      </c>
      <c r="BS792" s="49" t="str">
        <f t="shared" si="69"/>
        <v/>
      </c>
    </row>
    <row r="793" spans="1:72" hidden="1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9"/>
      <c r="E793" s="237">
        <v>784</v>
      </c>
      <c r="F793" s="231"/>
      <c r="G793" s="175" t="str">
        <f>IF(D793="","*",VLOOKUP(F793,BS_ATIVIDADE[#Data],3,FALSE))</f>
        <v>*</v>
      </c>
      <c r="H793" s="198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32"/>
      <c r="AB793" s="233"/>
      <c r="AC793" s="233"/>
      <c r="AD793" s="234"/>
      <c r="AE793" s="232"/>
      <c r="AF793" s="232"/>
      <c r="AG793" s="139"/>
      <c r="AH793" s="16"/>
      <c r="AI793" s="138"/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40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3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5" t="str">
        <f t="shared" si="68"/>
        <v>*</v>
      </c>
      <c r="BS793" s="49" t="str">
        <f t="shared" si="69"/>
        <v/>
      </c>
    </row>
    <row r="794" spans="1:72" hidden="1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9"/>
      <c r="E794" s="238">
        <v>785</v>
      </c>
      <c r="F794" s="231"/>
      <c r="G794" s="175" t="str">
        <f>IF(D794="","*",VLOOKUP(F794,BS_ATIVIDADE[#Data],3,FALSE))</f>
        <v>*</v>
      </c>
      <c r="H794" s="198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32"/>
      <c r="AB794" s="233"/>
      <c r="AC794" s="233"/>
      <c r="AD794" s="234"/>
      <c r="AE794" s="232"/>
      <c r="AF794" s="232"/>
      <c r="AG794" s="139"/>
      <c r="AH794" s="16"/>
      <c r="AI794" s="138"/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40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3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5" t="str">
        <f t="shared" si="68"/>
        <v>*</v>
      </c>
      <c r="BS794" s="49" t="str">
        <f t="shared" si="69"/>
        <v/>
      </c>
    </row>
    <row r="795" spans="1:72" hidden="1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9"/>
      <c r="E795" s="237">
        <v>786</v>
      </c>
      <c r="F795" s="231"/>
      <c r="G795" s="175" t="str">
        <f>IF(D795="","*",VLOOKUP(F795,BS_ATIVIDADE[#Data],3,FALSE))</f>
        <v>*</v>
      </c>
      <c r="H795" s="198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32"/>
      <c r="AB795" s="233"/>
      <c r="AC795" s="233"/>
      <c r="AD795" s="234"/>
      <c r="AE795" s="232"/>
      <c r="AF795" s="232"/>
      <c r="AG795" s="139"/>
      <c r="AH795" s="16"/>
      <c r="AI795" s="138"/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40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3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5" t="str">
        <f t="shared" si="68"/>
        <v>*</v>
      </c>
      <c r="BS795" s="49" t="str">
        <f t="shared" si="69"/>
        <v/>
      </c>
    </row>
    <row r="796" spans="1:72" hidden="1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9"/>
      <c r="E796" s="237">
        <v>787</v>
      </c>
      <c r="F796" s="231"/>
      <c r="G796" s="175" t="str">
        <f>IF(D796="","*",VLOOKUP(F796,BS_ATIVIDADE[#Data],3,FALSE))</f>
        <v>*</v>
      </c>
      <c r="H796" s="198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32"/>
      <c r="AB796" s="233"/>
      <c r="AC796" s="233"/>
      <c r="AD796" s="234"/>
      <c r="AE796" s="232"/>
      <c r="AF796" s="232"/>
      <c r="AG796" s="139"/>
      <c r="AH796" s="16"/>
      <c r="AI796" s="138"/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40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3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5" t="str">
        <f t="shared" si="68"/>
        <v>*</v>
      </c>
      <c r="BS796" s="49" t="str">
        <f t="shared" si="69"/>
        <v/>
      </c>
    </row>
    <row r="797" spans="1:72" hidden="1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9"/>
      <c r="E797" s="237">
        <v>788</v>
      </c>
      <c r="F797" s="231"/>
      <c r="G797" s="175" t="str">
        <f>IF(D797="","*",VLOOKUP(F797,BS_ATIVIDADE[#Data],3,FALSE))</f>
        <v>*</v>
      </c>
      <c r="H797" s="198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32"/>
      <c r="AB797" s="233"/>
      <c r="AC797" s="233"/>
      <c r="AD797" s="234"/>
      <c r="AE797" s="232"/>
      <c r="AF797" s="232"/>
      <c r="AG797" s="139"/>
      <c r="AH797" s="16"/>
      <c r="AI797" s="138"/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40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3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5" t="str">
        <f t="shared" si="68"/>
        <v>*</v>
      </c>
      <c r="BS797" s="49" t="str">
        <f t="shared" si="69"/>
        <v/>
      </c>
    </row>
    <row r="798" spans="1:72" hidden="1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9"/>
      <c r="E798" s="237">
        <v>789</v>
      </c>
      <c r="F798" s="231"/>
      <c r="G798" s="175" t="str">
        <f>IF(D798="","*",VLOOKUP(F798,BS_ATIVIDADE[#Data],3,FALSE))</f>
        <v>*</v>
      </c>
      <c r="H798" s="198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32"/>
      <c r="AB798" s="233"/>
      <c r="AC798" s="233"/>
      <c r="AD798" s="234"/>
      <c r="AE798" s="232"/>
      <c r="AF798" s="232"/>
      <c r="AG798" s="139"/>
      <c r="AH798" s="16"/>
      <c r="AI798" s="138"/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40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3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5" t="str">
        <f t="shared" si="68"/>
        <v>*</v>
      </c>
      <c r="BS798" s="49" t="str">
        <f t="shared" si="69"/>
        <v/>
      </c>
    </row>
    <row r="799" spans="1:72" hidden="1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9"/>
      <c r="E799" s="237">
        <v>790</v>
      </c>
      <c r="F799" s="231"/>
      <c r="G799" s="175" t="str">
        <f>IF(D799="","*",VLOOKUP(F799,BS_ATIVIDADE[#Data],3,FALSE))</f>
        <v>*</v>
      </c>
      <c r="H799" s="198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32"/>
      <c r="AB799" s="233"/>
      <c r="AC799" s="233"/>
      <c r="AD799" s="234"/>
      <c r="AE799" s="232"/>
      <c r="AF799" s="232"/>
      <c r="AG799" s="139"/>
      <c r="AH799" s="16"/>
      <c r="AI799" s="138"/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40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3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5" t="str">
        <f t="shared" si="68"/>
        <v>*</v>
      </c>
      <c r="BS799" s="49" t="str">
        <f t="shared" si="69"/>
        <v/>
      </c>
    </row>
    <row r="800" spans="1:72" hidden="1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9"/>
      <c r="E800" s="237">
        <v>791</v>
      </c>
      <c r="F800" s="231"/>
      <c r="G800" s="175" t="str">
        <f>IF(D800="","*",VLOOKUP(F800,BS_ATIVIDADE[#Data],3,FALSE))</f>
        <v>*</v>
      </c>
      <c r="H800" s="198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32"/>
      <c r="AB800" s="233"/>
      <c r="AC800" s="233"/>
      <c r="AD800" s="234"/>
      <c r="AE800" s="232"/>
      <c r="AF800" s="232"/>
      <c r="AG800" s="139"/>
      <c r="AH800" s="16"/>
      <c r="AI800" s="138"/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40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3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5" t="str">
        <f t="shared" si="68"/>
        <v>*</v>
      </c>
      <c r="BS800" s="49" t="str">
        <f t="shared" si="69"/>
        <v/>
      </c>
    </row>
    <row r="801" spans="1:71" hidden="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9"/>
      <c r="E801" s="237">
        <v>792</v>
      </c>
      <c r="F801" s="231"/>
      <c r="G801" s="175" t="str">
        <f>IF(D801="","*",VLOOKUP(F801,BS_ATIVIDADE[#Data],3,FALSE))</f>
        <v>*</v>
      </c>
      <c r="H801" s="198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32"/>
      <c r="AB801" s="233"/>
      <c r="AC801" s="233"/>
      <c r="AD801" s="234"/>
      <c r="AE801" s="232"/>
      <c r="AF801" s="232"/>
      <c r="AG801" s="139"/>
      <c r="AH801" s="16"/>
      <c r="AI801" s="138"/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40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3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5" t="str">
        <f t="shared" si="68"/>
        <v>*</v>
      </c>
      <c r="BS801" s="49" t="str">
        <f t="shared" si="69"/>
        <v/>
      </c>
    </row>
    <row r="802" spans="1:71" hidden="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9"/>
      <c r="E802" s="237">
        <v>793</v>
      </c>
      <c r="F802" s="231"/>
      <c r="G802" s="175" t="str">
        <f>IF(D802="","*",VLOOKUP(F802,BS_ATIVIDADE[#Data],3,FALSE))</f>
        <v>*</v>
      </c>
      <c r="H802" s="198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32"/>
      <c r="AB802" s="233"/>
      <c r="AC802" s="233"/>
      <c r="AD802" s="234"/>
      <c r="AE802" s="232"/>
      <c r="AF802" s="232"/>
      <c r="AG802" s="139"/>
      <c r="AH802" s="16"/>
      <c r="AI802" s="138"/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40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3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5" t="str">
        <f t="shared" si="68"/>
        <v>*</v>
      </c>
      <c r="BS802" s="49" t="str">
        <f t="shared" si="69"/>
        <v/>
      </c>
    </row>
    <row r="803" spans="1:71" hidden="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9"/>
      <c r="E803" s="237">
        <v>794</v>
      </c>
      <c r="F803" s="231"/>
      <c r="G803" s="175" t="str">
        <f>IF(D803="","*",VLOOKUP(F803,BS_ATIVIDADE[#Data],3,FALSE))</f>
        <v>*</v>
      </c>
      <c r="H803" s="198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32"/>
      <c r="AB803" s="233"/>
      <c r="AC803" s="233"/>
      <c r="AD803" s="234"/>
      <c r="AE803" s="232"/>
      <c r="AF803" s="232"/>
      <c r="AG803" s="139"/>
      <c r="AH803" s="16"/>
      <c r="AI803" s="138"/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40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3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5" t="str">
        <f t="shared" si="68"/>
        <v>*</v>
      </c>
      <c r="BS803" s="49" t="str">
        <f t="shared" si="69"/>
        <v/>
      </c>
    </row>
    <row r="804" spans="1:71" hidden="1">
      <c r="A804" s="203" t="str">
        <f t="shared" si="66"/>
        <v/>
      </c>
      <c r="B804" s="157"/>
      <c r="C804" s="158" t="str">
        <f>IF(BS_CONTROLE[[#This Row],[DATA]]="","",WEEKNUM(BS_CONTROLE[[#This Row],[DATA]]))</f>
        <v/>
      </c>
      <c r="D804" s="229"/>
      <c r="E804" s="237">
        <v>795</v>
      </c>
      <c r="F804" s="231"/>
      <c r="G804" s="204" t="str">
        <f>IF(D804="","*",VLOOKUP(F804,BS_ATIVIDADE[#Data],3,FALSE))</f>
        <v>*</v>
      </c>
      <c r="H804" s="199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5"/>
      <c r="P804" s="205"/>
      <c r="Q804" s="162"/>
      <c r="R804" s="206" t="str">
        <f>IFERROR(_xlfn.XLOOKUP(F804, BS_ATIVIDADE[ATIVIDADE],BS_ATIVIDADE[UNIDADE] ), "*")</f>
        <v>*</v>
      </c>
      <c r="S804" s="225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5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7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32"/>
      <c r="AB804" s="233"/>
      <c r="AC804" s="233"/>
      <c r="AD804" s="234"/>
      <c r="AE804" s="232"/>
      <c r="AF804" s="232"/>
      <c r="AG804" s="161"/>
      <c r="AH804" s="208"/>
      <c r="AI804" s="197"/>
      <c r="AJ804" s="209" t="str">
        <f>IF(BS_CONTROLE[[#This Row],[Atividade]]=0, "-", BS_CONTROLE[[#This Row],[Atividade]])</f>
        <v>-</v>
      </c>
      <c r="AK804" s="210">
        <f>BS_CONTROLE[[#This Row],[Local - Partida]]</f>
        <v>0</v>
      </c>
      <c r="AL804" s="210">
        <f>BS_CONTROLE[[#This Row],[Local - Encerramento]]</f>
        <v>0</v>
      </c>
      <c r="AM804" s="211" t="str">
        <f>IF(BS_CONTROLE[[#This Row],[Entre - Estações]]=0, "-", BS_CONTROLE[[#This Row],[Entre - Estações]])</f>
        <v>-</v>
      </c>
      <c r="AN804" s="212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3"/>
      <c r="AS804" s="213"/>
      <c r="AT804" s="213"/>
      <c r="AU804" s="214"/>
      <c r="AV804" s="214"/>
      <c r="AW804" s="214"/>
      <c r="AX804" s="214"/>
      <c r="AY804" s="215" t="str">
        <f t="shared" si="70"/>
        <v>*</v>
      </c>
      <c r="AZ804" s="216"/>
      <c r="BA804" s="217"/>
      <c r="BB804" s="206" t="str">
        <f>IFERROR(_xlfn.XLOOKUP(AI804, BS_ATIVIDADE[ATIVIDADE],BS_ATIVIDADE[UNIDADE] ), "*")</f>
        <v>*</v>
      </c>
      <c r="BC804" s="227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7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7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2">
        <f>BS_CONTROLE[[#This Row],[Responsavel pelo boletim]]</f>
        <v>0</v>
      </c>
      <c r="BG804" s="242">
        <f>BS_CONTROLE[[#This Row],[Responsavel pelo boletim]]</f>
        <v>0</v>
      </c>
      <c r="BH804" s="219"/>
      <c r="BI804" s="219"/>
      <c r="BJ804" s="219"/>
      <c r="BK804" s="220"/>
      <c r="BL804" s="218"/>
      <c r="BM804" s="221"/>
      <c r="BN804" s="221"/>
      <c r="BO804" s="221"/>
      <c r="BP804" s="244" t="str">
        <f>IF(AND(BQ804&lt;1,BR804&lt;1),"Produção e Intervalo",IF(BQ804&lt;1,"Intervalo",IF(BR804&lt;1,"Produção","")))</f>
        <v/>
      </c>
      <c r="BQ804" s="222" t="str">
        <f t="shared" si="67"/>
        <v>*</v>
      </c>
      <c r="BR804" s="246" t="str">
        <f t="shared" si="68"/>
        <v>*</v>
      </c>
      <c r="BS804" s="203" t="str">
        <f t="shared" si="69"/>
        <v/>
      </c>
    </row>
    <row r="1430" spans="23:23">
      <c r="W1430" s="192"/>
    </row>
  </sheetData>
  <protectedRanges>
    <protectedRange sqref="V9:W9 V13:W13 V11:W11 V40:W40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9 AA72 AA109 AA107 AA105 AA130:AA133 AA175 AA182 AA192 AA207 AA235" name="Range1_1_7_1_1"/>
    <protectedRange sqref="AB48:AE49 AB54:AE59 AB72:AE72 AB109 AD101 AD114 AB107:AE107 AB105 AD109:AE109 AB130 AB133 AD133:AE133 AB131:AE132 AB175 AD175:AE175 AB182 AD182:AE182 AB192 AD192:AE192 AB207 AD207:AE207 AB235 AD235:AE235" name="Range1_1_7_34_2"/>
    <protectedRange sqref="AF48:AF49 AF54:AF59 AF72 AF109 AF107 AF131:AF133 AF175 AF182 AF192 AF207 AF235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" name="Range1_1_7_35_1_2_2_3_1_1"/>
    <protectedRange sqref="AB7:AE7 AB37:AE37" name="Range1_1_7_35_1_2_2_1_2_1_1"/>
    <protectedRange sqref="AF7 AF37" name="Range1_1_8_28_2_2_1_2_1_1"/>
    <protectedRange sqref="AA6:AE6 AA36:AE36" name="Range1_1_7_35_1_2"/>
    <protectedRange sqref="AF6 AF36" name="Range1_1_8_28_2"/>
    <protectedRange sqref="AA8:AE8 AA14:AE14 AA20:AE28 AA46:AE46 AA44:AE44 AA38:AE39" name="Range1_1_7_35_1_2_2_5_1_1"/>
    <protectedRange sqref="AF8 AF14 AF20:AF28 AF46 AF44 AF38:AF39" name="Range1_1_8_28_2_2_3_1_1"/>
    <protectedRange sqref="AC11" name="Range1_1_7_35_1_2_2_4"/>
    <protectedRange sqref="AA12 AA10 AA41" name="Range1_1_7_35_1_2_2_6_1"/>
    <protectedRange sqref="AB12:AE12 AB10:AE10 AD41:AE41" name="Range1_1_7_35_1_2_2_1_3_1"/>
    <protectedRange sqref="AF12 AF10 AF41" name="Range1_1_8_28_2_2_1_3_1"/>
    <protectedRange sqref="AA31:AE31" name="Range1_1_7_35_1_3_7"/>
    <protectedRange sqref="AF31" name="Range1_1_8_28_3_6"/>
    <protectedRange sqref="AA15:AE15 AA47:AE47 AA45:AE45" name="Range1_1_7_35_1_3_5_1"/>
    <protectedRange sqref="AF15 AF47 AF45" name="Range1_1_8_28_3_4_1"/>
    <protectedRange sqref="AC9 AC40:AC41" name="Range1_1_7_35_1_2_2_4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5 Y2:Z5 Z64 Y192:Z192 Y65:Z190 Z211:Z214 Y209:Z209 Z203:Z208 Y194:Z202 Z218:Z229 Y218:Y220 Y222:Y228 Y215:Z217 Y225:Z231 Y240:Z240 Z239 Z232:Z237 Y232:Y239 Y242:Z784 Y9:Z9 Y13:Z14 Y34:Z36 Y16:Z25 Y28:Z28 Y11:Z11 Y42:Z42 Z46 Y37:Y41 Z43:Z44 Y43:Y47 Y48:Z63">
    <cfRule type="cellIs" dxfId="399" priority="43089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9:Z9 Y13:Z14 Y34:Z36 Y16:Z25 Y28:Z28 Y11:Z11 Y42:Z42 Z46 Y37:Y41 Z43:Z44 Y43:Y47 Y48:Z63">
    <cfRule type="cellIs" dxfId="398" priority="675" operator="equal">
      <formula>"NÃO"</formula>
    </cfRule>
    <cfRule type="cellIs" dxfId="397" priority="676" operator="equal">
      <formula>"SIM"</formula>
    </cfRule>
  </conditionalFormatting>
  <conditionalFormatting sqref="AZ9 AZ326:AZ784 AZ13:AZ14 AZ34:AZ324 AZ16:AZ25 AZ28 AZ11">
    <cfRule type="expression" dxfId="396" priority="43131">
      <formula>#REF!=1</formula>
    </cfRule>
  </conditionalFormatting>
  <conditionalFormatting sqref="BF64 U9 V64 U65:U786 BE9 AY9 AY13:AY14 BE13:BE14 U13:U14 U34:U63 BE34:BE804 AY34:AY804 U16:U25 BE16:BE25 AY16:AY25 AY28 BE28 U28 AY11 BE11 U11">
    <cfRule type="cellIs" dxfId="395" priority="43115" operator="equal">
      <formula>"ERRO"</formula>
    </cfRule>
  </conditionalFormatting>
  <conditionalFormatting sqref="BQ161:BQ788 BQ13 BQ34:BQ159 BQ17:BQ25 BQ11">
    <cfRule type="cellIs" dxfId="394" priority="43110" operator="equal">
      <formula>"Produção e Intervalo"</formula>
    </cfRule>
    <cfRule type="cellIs" dxfId="393" priority="43111" operator="equal">
      <formula>"Aderente"</formula>
    </cfRule>
    <cfRule type="cellIs" dxfId="392" priority="43112" operator="equal">
      <formula>"Intervalo"</formula>
    </cfRule>
    <cfRule type="cellIs" dxfId="391" priority="43113" operator="equal">
      <formula>"Produção"</formula>
    </cfRule>
    <cfRule type="cellIs" dxfId="390" priority="43114" operator="equal">
      <formula>"ERRO"</formula>
    </cfRule>
  </conditionalFormatting>
  <conditionalFormatting sqref="BR9:BS9 BR13:BS14 BR36:BS804 BR34:BR35 BS29:BS35 BR16:BS26 BR28:BS28 BR11:BS11 BS6:BS16 BS27">
    <cfRule type="cellIs" dxfId="389" priority="43092" operator="equal">
      <formula>"*"</formula>
    </cfRule>
    <cfRule type="cellIs" dxfId="388" priority="43093" operator="greaterThanOrEqual">
      <formula>1</formula>
    </cfRule>
    <cfRule type="cellIs" dxfId="387" priority="43094" operator="lessThan">
      <formula>1</formula>
    </cfRule>
  </conditionalFormatting>
  <conditionalFormatting sqref="BH787 BH9 BH34:BI35 BH36:BH407 BH410:BH784 BH13:BH14 BH16:BH25 BH28 BH11">
    <cfRule type="iconSet" priority="44915">
      <iconSet showValue="0">
        <cfvo type="percent" val="0"/>
        <cfvo type="num" val="1"/>
        <cfvo type="num" val="1" gte="0"/>
      </iconSet>
    </cfRule>
    <cfRule type="iconSet" priority="4491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31 BK17:BK25 BK27:BK28 BK34:BK804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386" priority="44932">
      <formula>#REF!=1</formula>
    </cfRule>
  </conditionalFormatting>
  <conditionalFormatting sqref="BP108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41:BK42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7">
    <cfRule type="iconSet" priority="44947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85 BP10:BP14">
    <cfRule type="iconSet" priority="44966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02">
      <iconSet showValue="0">
        <cfvo type="percent" val="0"/>
        <cfvo type="num" val="1"/>
        <cfvo type="num" val="1" gte="0"/>
      </iconSet>
    </cfRule>
  </conditionalFormatting>
  <conditionalFormatting sqref="BJ43:BK43 BJ44:BJ60 BJ62 BJ131:BK131 BJ124:BJ130 BJ132:BJ140 BJ142 BJ118:BJ122 BJ179:BJ190 BJ171:BJ177 BJ144:BJ168 BJ64:BJ116 BJ192:BJ332 BH408:BH409 BJ334:BJ407 BJ409:BJ784 BJ13:BJ14 BJ34:BJ42 BJ16:BJ25 BJ28 BJ11 BJ9:BK9">
    <cfRule type="iconSet" priority="4500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385" priority="513" operator="equal">
      <formula>"OPORTUNIDADE"</formula>
    </cfRule>
  </conditionalFormatting>
  <conditionalFormatting sqref="Z191">
    <cfRule type="cellIs" dxfId="384" priority="511" operator="equal">
      <formula>"NÃO"</formula>
    </cfRule>
    <cfRule type="cellIs" dxfId="383" priority="512" operator="equal">
      <formula>"SIM"</formula>
    </cfRule>
  </conditionalFormatting>
  <conditionalFormatting sqref="Z193">
    <cfRule type="cellIs" dxfId="382" priority="510" operator="equal">
      <formula>"OPORTUNIDADE"</formula>
    </cfRule>
  </conditionalFormatting>
  <conditionalFormatting sqref="Z193">
    <cfRule type="cellIs" dxfId="381" priority="508" operator="equal">
      <formula>"NÃO"</formula>
    </cfRule>
    <cfRule type="cellIs" dxfId="380" priority="509" operator="equal">
      <formula>"SIM"</formula>
    </cfRule>
  </conditionalFormatting>
  <conditionalFormatting sqref="BP181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79" priority="503" operator="equal">
      <formula>"OPORTUNIDADE"</formula>
    </cfRule>
  </conditionalFormatting>
  <conditionalFormatting sqref="Y191">
    <cfRule type="cellIs" dxfId="378" priority="501" operator="equal">
      <formula>"NÃO"</formula>
    </cfRule>
    <cfRule type="cellIs" dxfId="377" priority="502" operator="equal">
      <formula>"SIM"</formula>
    </cfRule>
  </conditionalFormatting>
  <conditionalFormatting sqref="Y193">
    <cfRule type="cellIs" dxfId="376" priority="500" operator="equal">
      <formula>"OPORTUNIDADE"</formula>
    </cfRule>
  </conditionalFormatting>
  <conditionalFormatting sqref="Y193">
    <cfRule type="cellIs" dxfId="375" priority="498" operator="equal">
      <formula>"NÃO"</formula>
    </cfRule>
    <cfRule type="cellIs" dxfId="374" priority="499" operator="equal">
      <formula>"SIM"</formula>
    </cfRule>
  </conditionalFormatting>
  <conditionalFormatting sqref="BP180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73" priority="449" operator="equal">
      <formula>"OPORTUNIDADE"</formula>
    </cfRule>
  </conditionalFormatting>
  <conditionalFormatting sqref="Z210">
    <cfRule type="cellIs" dxfId="372" priority="447" operator="equal">
      <formula>"NÃO"</formula>
    </cfRule>
    <cfRule type="cellIs" dxfId="371" priority="448" operator="equal">
      <formula>"SIM"</formula>
    </cfRule>
  </conditionalFormatting>
  <conditionalFormatting sqref="Y210:Y214">
    <cfRule type="cellIs" dxfId="370" priority="446" operator="equal">
      <formula>"OPORTUNIDADE"</formula>
    </cfRule>
  </conditionalFormatting>
  <conditionalFormatting sqref="Y210:Y214">
    <cfRule type="cellIs" dxfId="369" priority="444" operator="equal">
      <formula>"NÃO"</formula>
    </cfRule>
    <cfRule type="cellIs" dxfId="368" priority="445" operator="equal">
      <formula>"SIM"</formula>
    </cfRule>
  </conditionalFormatting>
  <conditionalFormatting sqref="Y208">
    <cfRule type="cellIs" dxfId="367" priority="443" operator="equal">
      <formula>"OPORTUNIDADE"</formula>
    </cfRule>
  </conditionalFormatting>
  <conditionalFormatting sqref="Y208">
    <cfRule type="cellIs" dxfId="366" priority="441" operator="equal">
      <formula>"NÃO"</formula>
    </cfRule>
    <cfRule type="cellIs" dxfId="365" priority="442" operator="equal">
      <formula>"SIM"</formula>
    </cfRule>
  </conditionalFormatting>
  <conditionalFormatting sqref="Y207">
    <cfRule type="cellIs" dxfId="364" priority="440" operator="equal">
      <formula>"OPORTUNIDADE"</formula>
    </cfRule>
  </conditionalFormatting>
  <conditionalFormatting sqref="Y207">
    <cfRule type="cellIs" dxfId="363" priority="438" operator="equal">
      <formula>"NÃO"</formula>
    </cfRule>
    <cfRule type="cellIs" dxfId="362" priority="439" operator="equal">
      <formula>"SIM"</formula>
    </cfRule>
  </conditionalFormatting>
  <conditionalFormatting sqref="Y206">
    <cfRule type="cellIs" dxfId="361" priority="437" operator="equal">
      <formula>"OPORTUNIDADE"</formula>
    </cfRule>
  </conditionalFormatting>
  <conditionalFormatting sqref="Y206">
    <cfRule type="cellIs" dxfId="360" priority="435" operator="equal">
      <formula>"NÃO"</formula>
    </cfRule>
    <cfRule type="cellIs" dxfId="359" priority="436" operator="equal">
      <formula>"SIM"</formula>
    </cfRule>
  </conditionalFormatting>
  <conditionalFormatting sqref="Y205">
    <cfRule type="cellIs" dxfId="358" priority="434" operator="equal">
      <formula>"OPORTUNIDADE"</formula>
    </cfRule>
  </conditionalFormatting>
  <conditionalFormatting sqref="Y205">
    <cfRule type="cellIs" dxfId="357" priority="432" operator="equal">
      <formula>"NÃO"</formula>
    </cfRule>
    <cfRule type="cellIs" dxfId="356" priority="433" operator="equal">
      <formula>"SIM"</formula>
    </cfRule>
  </conditionalFormatting>
  <conditionalFormatting sqref="Y204">
    <cfRule type="cellIs" dxfId="355" priority="431" operator="equal">
      <formula>"OPORTUNIDADE"</formula>
    </cfRule>
  </conditionalFormatting>
  <conditionalFormatting sqref="Y204">
    <cfRule type="cellIs" dxfId="354" priority="429" operator="equal">
      <formula>"NÃO"</formula>
    </cfRule>
    <cfRule type="cellIs" dxfId="353" priority="430" operator="equal">
      <formula>"SIM"</formula>
    </cfRule>
  </conditionalFormatting>
  <conditionalFormatting sqref="Y203">
    <cfRule type="cellIs" dxfId="352" priority="428" operator="equal">
      <formula>"OPORTUNIDADE"</formula>
    </cfRule>
  </conditionalFormatting>
  <conditionalFormatting sqref="Y203">
    <cfRule type="cellIs" dxfId="351" priority="426" operator="equal">
      <formula>"NÃO"</formula>
    </cfRule>
    <cfRule type="cellIs" dxfId="350" priority="427" operator="equal">
      <formula>"SIM"</formula>
    </cfRule>
  </conditionalFormatting>
  <conditionalFormatting sqref="BQ160">
    <cfRule type="cellIs" dxfId="349" priority="421" operator="equal">
      <formula>"Produção e Intervalo"</formula>
    </cfRule>
    <cfRule type="cellIs" dxfId="348" priority="422" operator="equal">
      <formula>"Aderente"</formula>
    </cfRule>
    <cfRule type="cellIs" dxfId="347" priority="423" operator="equal">
      <formula>"Intervalo"</formula>
    </cfRule>
    <cfRule type="cellIs" dxfId="346" priority="424" operator="equal">
      <formula>"Produção"</formula>
    </cfRule>
    <cfRule type="cellIs" dxfId="345" priority="425" operator="equal">
      <formula>"ERRO"</formula>
    </cfRule>
  </conditionalFormatting>
  <conditionalFormatting sqref="BJ169:BK169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44" priority="414" operator="equal">
      <formula>"OPORTUNIDADE"</formula>
    </cfRule>
  </conditionalFormatting>
  <conditionalFormatting sqref="Y221">
    <cfRule type="cellIs" dxfId="343" priority="412" operator="equal">
      <formula>"NÃO"</formula>
    </cfRule>
    <cfRule type="cellIs" dxfId="342" priority="413" operator="equal">
      <formula>"SIM"</formula>
    </cfRule>
  </conditionalFormatting>
  <conditionalFormatting sqref="Y229">
    <cfRule type="cellIs" dxfId="341" priority="408" operator="equal">
      <formula>"OPORTUNIDADE"</formula>
    </cfRule>
  </conditionalFormatting>
  <conditionalFormatting sqref="Y229">
    <cfRule type="cellIs" dxfId="340" priority="406" operator="equal">
      <formula>"NÃO"</formula>
    </cfRule>
    <cfRule type="cellIs" dxfId="339" priority="407" operator="equal">
      <formula>"SIM"</formula>
    </cfRule>
  </conditionalFormatting>
  <conditionalFormatting sqref="BP21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38" priority="389" operator="equal">
      <formula>"OPORTUNIDADE"</formula>
    </cfRule>
  </conditionalFormatting>
  <conditionalFormatting sqref="Y241:Z241">
    <cfRule type="cellIs" dxfId="337" priority="387" operator="equal">
      <formula>"NÃO"</formula>
    </cfRule>
    <cfRule type="cellIs" dxfId="336" priority="388" operator="equal">
      <formula>"SIM"</formula>
    </cfRule>
  </conditionalFormatting>
  <conditionalFormatting sqref="BP22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35" priority="382" operator="equal">
      <formula>"OPORTUNIDADE"</formula>
    </cfRule>
  </conditionalFormatting>
  <conditionalFormatting sqref="Z238">
    <cfRule type="cellIs" dxfId="334" priority="380" operator="equal">
      <formula>"NÃO"</formula>
    </cfRule>
    <cfRule type="cellIs" dxfId="333" priority="381" operator="equal">
      <formula>"SIM"</formula>
    </cfRule>
  </conditionalFormatting>
  <conditionalFormatting sqref="BK24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32" priority="331" operator="equal">
      <formula>"OPORTUNIDADE"</formula>
    </cfRule>
  </conditionalFormatting>
  <conditionalFormatting sqref="Y6:Y7">
    <cfRule type="cellIs" dxfId="331" priority="329" operator="equal">
      <formula>"NÃO"</formula>
    </cfRule>
    <cfRule type="cellIs" dxfId="330" priority="330" operator="equal">
      <formula>"SIM"</formula>
    </cfRule>
  </conditionalFormatting>
  <conditionalFormatting sqref="Z7">
    <cfRule type="cellIs" dxfId="329" priority="315" operator="equal">
      <formula>"OPORTUNIDADE"</formula>
    </cfRule>
  </conditionalFormatting>
  <conditionalFormatting sqref="Z7">
    <cfRule type="cellIs" dxfId="328" priority="313" operator="equal">
      <formula>"NÃO"</formula>
    </cfRule>
    <cfRule type="cellIs" dxfId="327" priority="314" operator="equal">
      <formula>"SIM"</formula>
    </cfRule>
  </conditionalFormatting>
  <conditionalFormatting sqref="AZ7">
    <cfRule type="expression" dxfId="326" priority="325">
      <formula>#REF!=1</formula>
    </cfRule>
  </conditionalFormatting>
  <conditionalFormatting sqref="BE7 U7 AY7">
    <cfRule type="cellIs" dxfId="325" priority="324" operator="equal">
      <formula>"ERRO"</formula>
    </cfRule>
  </conditionalFormatting>
  <conditionalFormatting sqref="BP7">
    <cfRule type="cellIs" dxfId="324" priority="319" operator="equal">
      <formula>"Produção e Intervalo"</formula>
    </cfRule>
    <cfRule type="cellIs" dxfId="323" priority="320" operator="equal">
      <formula>"Aderente"</formula>
    </cfRule>
    <cfRule type="cellIs" dxfId="322" priority="321" operator="equal">
      <formula>"Intervalo"</formula>
    </cfRule>
    <cfRule type="cellIs" dxfId="321" priority="322" operator="equal">
      <formula>"Produção"</formula>
    </cfRule>
    <cfRule type="cellIs" dxfId="320" priority="323" operator="equal">
      <formula>"ERRO"</formula>
    </cfRule>
  </conditionalFormatting>
  <conditionalFormatting sqref="BQ7:BR7">
    <cfRule type="cellIs" dxfId="319" priority="316" operator="equal">
      <formula>"*"</formula>
    </cfRule>
    <cfRule type="cellIs" dxfId="318" priority="317" operator="greaterThanOrEqual">
      <formula>1</formula>
    </cfRule>
    <cfRule type="cellIs" dxfId="317" priority="318" operator="lessThan">
      <formula>1</formula>
    </cfRule>
  </conditionalFormatting>
  <conditionalFormatting sqref="BH7">
    <cfRule type="iconSet" priority="326">
      <iconSet showValue="0">
        <cfvo type="percent" val="0"/>
        <cfvo type="num" val="1"/>
        <cfvo type="num" val="1" gte="0"/>
      </iconSet>
    </cfRule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Z6">
    <cfRule type="cellIs" dxfId="316" priority="297" operator="equal">
      <formula>"OPORTUNIDADE"</formula>
    </cfRule>
  </conditionalFormatting>
  <conditionalFormatting sqref="Z6">
    <cfRule type="cellIs" dxfId="315" priority="295" operator="equal">
      <formula>"NÃO"</formula>
    </cfRule>
    <cfRule type="cellIs" dxfId="314" priority="296" operator="equal">
      <formula>"SIM"</formula>
    </cfRule>
  </conditionalFormatting>
  <conditionalFormatting sqref="AZ6">
    <cfRule type="expression" dxfId="313" priority="307">
      <formula>#REF!=1</formula>
    </cfRule>
  </conditionalFormatting>
  <conditionalFormatting sqref="U6 AY6 BE6">
    <cfRule type="cellIs" dxfId="312" priority="306" operator="equal">
      <formula>"ERRO"</formula>
    </cfRule>
  </conditionalFormatting>
  <conditionalFormatting sqref="BP6">
    <cfRule type="cellIs" dxfId="311" priority="301" operator="equal">
      <formula>"Produção e Intervalo"</formula>
    </cfRule>
    <cfRule type="cellIs" dxfId="310" priority="302" operator="equal">
      <formula>"Aderente"</formula>
    </cfRule>
    <cfRule type="cellIs" dxfId="309" priority="303" operator="equal">
      <formula>"Intervalo"</formula>
    </cfRule>
    <cfRule type="cellIs" dxfId="308" priority="304" operator="equal">
      <formula>"Produção"</formula>
    </cfRule>
    <cfRule type="cellIs" dxfId="307" priority="305" operator="equal">
      <formula>"ERRO"</formula>
    </cfRule>
  </conditionalFormatting>
  <conditionalFormatting sqref="BQ6:BR6">
    <cfRule type="cellIs" dxfId="306" priority="298" operator="equal">
      <formula>"*"</formula>
    </cfRule>
    <cfRule type="cellIs" dxfId="305" priority="299" operator="greaterThanOrEqual">
      <formula>1</formula>
    </cfRule>
    <cfRule type="cellIs" dxfId="304" priority="300" operator="lessThan">
      <formula>1</formula>
    </cfRule>
  </conditionalFormatting>
  <conditionalFormatting sqref="BI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10">
      <iconSet showValue="0">
        <cfvo type="percent" val="0"/>
        <cfvo type="num" val="1"/>
        <cfvo type="num" val="1" gte="0"/>
      </iconSet>
    </cfRule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292">
      <iconSet showValue="0">
        <cfvo type="percent" val="0"/>
        <cfvo type="num" val="1"/>
        <cfvo type="num" val="1" gte="0"/>
      </iconSet>
    </cfRule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Z8">
    <cfRule type="cellIs" dxfId="303" priority="279" operator="equal">
      <formula>"OPORTUNIDADE"</formula>
    </cfRule>
  </conditionalFormatting>
  <conditionalFormatting sqref="Z8">
    <cfRule type="cellIs" dxfId="302" priority="277" operator="equal">
      <formula>"NÃO"</formula>
    </cfRule>
    <cfRule type="cellIs" dxfId="301" priority="278" operator="equal">
      <formula>"SIM"</formula>
    </cfRule>
  </conditionalFormatting>
  <conditionalFormatting sqref="AZ8">
    <cfRule type="expression" dxfId="300" priority="289">
      <formula>#REF!=1</formula>
    </cfRule>
  </conditionalFormatting>
  <conditionalFormatting sqref="BE8 U8 AY8">
    <cfRule type="cellIs" dxfId="299" priority="288" operator="equal">
      <formula>"ERRO"</formula>
    </cfRule>
  </conditionalFormatting>
  <conditionalFormatting sqref="BP8">
    <cfRule type="cellIs" dxfId="298" priority="283" operator="equal">
      <formula>"Produção e Intervalo"</formula>
    </cfRule>
    <cfRule type="cellIs" dxfId="297" priority="284" operator="equal">
      <formula>"Aderente"</formula>
    </cfRule>
    <cfRule type="cellIs" dxfId="296" priority="285" operator="equal">
      <formula>"Intervalo"</formula>
    </cfRule>
    <cfRule type="cellIs" dxfId="295" priority="286" operator="equal">
      <formula>"Produção"</formula>
    </cfRule>
    <cfRule type="cellIs" dxfId="294" priority="287" operator="equal">
      <formula>"ERRO"</formula>
    </cfRule>
  </conditionalFormatting>
  <conditionalFormatting sqref="BQ8:BR8 BQ9:BQ10 BQ14:BQ16 BQ26:BQ33">
    <cfRule type="cellIs" dxfId="293" priority="280" operator="equal">
      <formula>"*"</formula>
    </cfRule>
    <cfRule type="cellIs" dxfId="292" priority="281" operator="greaterThanOrEqual">
      <formula>1</formula>
    </cfRule>
    <cfRule type="cellIs" dxfId="291" priority="282" operator="lessThan">
      <formula>1</formula>
    </cfRule>
  </conditionalFormatting>
  <conditionalFormatting sqref="BJ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Y8">
    <cfRule type="cellIs" dxfId="290" priority="275" operator="equal">
      <formula>"OPORTUNIDADE"</formula>
    </cfRule>
  </conditionalFormatting>
  <conditionalFormatting sqref="Y8">
    <cfRule type="cellIs" dxfId="289" priority="273" operator="equal">
      <formula>"NÃO"</formula>
    </cfRule>
    <cfRule type="cellIs" dxfId="288" priority="274" operator="equal">
      <formula>"SIM"</formula>
    </cfRule>
  </conditionalFormatting>
  <conditionalFormatting sqref="Z12">
    <cfRule type="cellIs" dxfId="287" priority="259" operator="equal">
      <formula>"OPORTUNIDADE"</formula>
    </cfRule>
  </conditionalFormatting>
  <conditionalFormatting sqref="Z12">
    <cfRule type="cellIs" dxfId="286" priority="257" operator="equal">
      <formula>"NÃO"</formula>
    </cfRule>
    <cfRule type="cellIs" dxfId="285" priority="258" operator="equal">
      <formula>"SIM"</formula>
    </cfRule>
  </conditionalFormatting>
  <conditionalFormatting sqref="AZ12">
    <cfRule type="expression" dxfId="284" priority="269">
      <formula>#REF!=1</formula>
    </cfRule>
  </conditionalFormatting>
  <conditionalFormatting sqref="U12 BE12">
    <cfRule type="cellIs" dxfId="283" priority="268" operator="equal">
      <formula>"ERRO"</formula>
    </cfRule>
  </conditionalFormatting>
  <conditionalFormatting sqref="BP12">
    <cfRule type="cellIs" dxfId="282" priority="263" operator="equal">
      <formula>"Produção e Intervalo"</formula>
    </cfRule>
    <cfRule type="cellIs" dxfId="281" priority="264" operator="equal">
      <formula>"Aderente"</formula>
    </cfRule>
    <cfRule type="cellIs" dxfId="280" priority="265" operator="equal">
      <formula>"Intervalo"</formula>
    </cfRule>
    <cfRule type="cellIs" dxfId="279" priority="266" operator="equal">
      <formula>"Produção"</formula>
    </cfRule>
    <cfRule type="cellIs" dxfId="278" priority="267" operator="equal">
      <formula>"ERRO"</formula>
    </cfRule>
  </conditionalFormatting>
  <conditionalFormatting sqref="BQ12:BR12">
    <cfRule type="cellIs" dxfId="277" priority="260" operator="equal">
      <formula>"*"</formula>
    </cfRule>
    <cfRule type="cellIs" dxfId="276" priority="261" operator="greaterThanOrEqual">
      <formula>1</formula>
    </cfRule>
    <cfRule type="cellIs" dxfId="275" priority="262" operator="lessThan">
      <formula>1</formula>
    </cfRule>
  </conditionalFormatting>
  <conditionalFormatting sqref="BH12">
    <cfRule type="iconSet" priority="270">
      <iconSet showValue="0">
        <cfvo type="percent" val="0"/>
        <cfvo type="num" val="1"/>
        <cfvo type="num" val="1" gte="0"/>
      </iconSet>
    </cfRule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74" priority="256" operator="equal">
      <formula>"ERRO"</formula>
    </cfRule>
  </conditionalFormatting>
  <conditionalFormatting sqref="Y12">
    <cfRule type="cellIs" dxfId="273" priority="254" operator="equal">
      <formula>"OPORTUNIDADE"</formula>
    </cfRule>
  </conditionalFormatting>
  <conditionalFormatting sqref="Y12">
    <cfRule type="cellIs" dxfId="272" priority="252" operator="equal">
      <formula>"NÃO"</formula>
    </cfRule>
    <cfRule type="cellIs" dxfId="271" priority="253" operator="equal">
      <formula>"SIM"</formula>
    </cfRule>
  </conditionalFormatting>
  <conditionalFormatting sqref="Z30">
    <cfRule type="cellIs" dxfId="270" priority="237" operator="equal">
      <formula>"OPORTUNIDADE"</formula>
    </cfRule>
  </conditionalFormatting>
  <conditionalFormatting sqref="Z30">
    <cfRule type="cellIs" dxfId="269" priority="235" operator="equal">
      <formula>"NÃO"</formula>
    </cfRule>
    <cfRule type="cellIs" dxfId="268" priority="236" operator="equal">
      <formula>"SIM"</formula>
    </cfRule>
  </conditionalFormatting>
  <conditionalFormatting sqref="AZ30">
    <cfRule type="expression" dxfId="267" priority="247">
      <formula>#REF!=1</formula>
    </cfRule>
  </conditionalFormatting>
  <conditionalFormatting sqref="U30 BE30 AY30">
    <cfRule type="cellIs" dxfId="266" priority="246" operator="equal">
      <formula>"ERRO"</formula>
    </cfRule>
  </conditionalFormatting>
  <conditionalFormatting sqref="BP30">
    <cfRule type="cellIs" dxfId="265" priority="241" operator="equal">
      <formula>"Produção e Intervalo"</formula>
    </cfRule>
    <cfRule type="cellIs" dxfId="264" priority="242" operator="equal">
      <formula>"Aderente"</formula>
    </cfRule>
    <cfRule type="cellIs" dxfId="263" priority="243" operator="equal">
      <formula>"Intervalo"</formula>
    </cfRule>
    <cfRule type="cellIs" dxfId="262" priority="244" operator="equal">
      <formula>"Produção"</formula>
    </cfRule>
    <cfRule type="cellIs" dxfId="261" priority="245" operator="equal">
      <formula>"ERRO"</formula>
    </cfRule>
  </conditionalFormatting>
  <conditionalFormatting sqref="BR30">
    <cfRule type="cellIs" dxfId="260" priority="238" operator="equal">
      <formula>"*"</formula>
    </cfRule>
    <cfRule type="cellIs" dxfId="259" priority="239" operator="greaterThanOrEqual">
      <formula>1</formula>
    </cfRule>
    <cfRule type="cellIs" dxfId="258" priority="240" operator="lessThan">
      <formula>1</formula>
    </cfRule>
  </conditionalFormatting>
  <conditionalFormatting sqref="BH30">
    <cfRule type="iconSet" priority="248">
      <iconSet showValue="0">
        <cfvo type="percent" val="0"/>
        <cfvo type="num" val="1"/>
        <cfvo type="num" val="1" gte="0"/>
      </iconSet>
    </cfRule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57" priority="220" operator="equal">
      <formula>"OPORTUNIDADE"</formula>
    </cfRule>
  </conditionalFormatting>
  <conditionalFormatting sqref="Z29">
    <cfRule type="cellIs" dxfId="256" priority="218" operator="equal">
      <formula>"NÃO"</formula>
    </cfRule>
    <cfRule type="cellIs" dxfId="255" priority="219" operator="equal">
      <formula>"SIM"</formula>
    </cfRule>
  </conditionalFormatting>
  <conditionalFormatting sqref="AZ29">
    <cfRule type="expression" dxfId="254" priority="230">
      <formula>#REF!=1</formula>
    </cfRule>
  </conditionalFormatting>
  <conditionalFormatting sqref="U29 BE29 AY29">
    <cfRule type="cellIs" dxfId="253" priority="229" operator="equal">
      <formula>"ERRO"</formula>
    </cfRule>
  </conditionalFormatting>
  <conditionalFormatting sqref="BP29">
    <cfRule type="cellIs" dxfId="252" priority="224" operator="equal">
      <formula>"Produção e Intervalo"</formula>
    </cfRule>
    <cfRule type="cellIs" dxfId="251" priority="225" operator="equal">
      <formula>"Aderente"</formula>
    </cfRule>
    <cfRule type="cellIs" dxfId="250" priority="226" operator="equal">
      <formula>"Intervalo"</formula>
    </cfRule>
    <cfRule type="cellIs" dxfId="249" priority="227" operator="equal">
      <formula>"Produção"</formula>
    </cfRule>
    <cfRule type="cellIs" dxfId="248" priority="228" operator="equal">
      <formula>"ERRO"</formula>
    </cfRule>
  </conditionalFormatting>
  <conditionalFormatting sqref="BR29">
    <cfRule type="cellIs" dxfId="247" priority="221" operator="equal">
      <formula>"*"</formula>
    </cfRule>
    <cfRule type="cellIs" dxfId="246" priority="222" operator="greaterThanOrEqual">
      <formula>1</formula>
    </cfRule>
    <cfRule type="cellIs" dxfId="245" priority="223" operator="lessThan">
      <formula>1</formula>
    </cfRule>
  </conditionalFormatting>
  <conditionalFormatting sqref="BH29">
    <cfRule type="iconSet" priority="231">
      <iconSet showValue="0">
        <cfvo type="percent" val="0"/>
        <cfvo type="num" val="1"/>
        <cfvo type="num" val="1" gte="0"/>
      </iconSet>
    </cfRule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44" priority="214" operator="equal">
      <formula>"OPORTUNIDADE"</formula>
    </cfRule>
  </conditionalFormatting>
  <conditionalFormatting sqref="Y29:Y30">
    <cfRule type="cellIs" dxfId="243" priority="212" operator="equal">
      <formula>"NÃO"</formula>
    </cfRule>
    <cfRule type="cellIs" dxfId="242" priority="213" operator="equal">
      <formula>"SIM"</formula>
    </cfRule>
  </conditionalFormatting>
  <conditionalFormatting sqref="Z31">
    <cfRule type="cellIs" dxfId="241" priority="199" operator="equal">
      <formula>"OPORTUNIDADE"</formula>
    </cfRule>
  </conditionalFormatting>
  <conditionalFormatting sqref="Z31">
    <cfRule type="cellIs" dxfId="240" priority="197" operator="equal">
      <formula>"NÃO"</formula>
    </cfRule>
    <cfRule type="cellIs" dxfId="239" priority="198" operator="equal">
      <formula>"SIM"</formula>
    </cfRule>
  </conditionalFormatting>
  <conditionalFormatting sqref="AZ31">
    <cfRule type="expression" dxfId="238" priority="209">
      <formula>#REF!=1</formula>
    </cfRule>
  </conditionalFormatting>
  <conditionalFormatting sqref="BE31 U31 AY31:AY33">
    <cfRule type="cellIs" dxfId="237" priority="208" operator="equal">
      <formula>"ERRO"</formula>
    </cfRule>
  </conditionalFormatting>
  <conditionalFormatting sqref="BR31">
    <cfRule type="cellIs" dxfId="236" priority="200" operator="equal">
      <formula>"*"</formula>
    </cfRule>
    <cfRule type="cellIs" dxfId="235" priority="201" operator="greaterThanOrEqual">
      <formula>1</formula>
    </cfRule>
    <cfRule type="cellIs" dxfId="234" priority="202" operator="lessThan">
      <formula>1</formula>
    </cfRule>
  </conditionalFormatting>
  <conditionalFormatting sqref="BI31:BJ3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194">
      <iconSet showValue="0">
        <cfvo type="percent" val="0"/>
        <cfvo type="num" val="1"/>
        <cfvo type="num" val="1" gte="0"/>
      </iconSet>
    </cfRule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33" priority="189" operator="equal">
      <formula>"OPORTUNIDADE"</formula>
    </cfRule>
  </conditionalFormatting>
  <conditionalFormatting sqref="Y31:Y33">
    <cfRule type="cellIs" dxfId="232" priority="187" operator="equal">
      <formula>"NÃO"</formula>
    </cfRule>
    <cfRule type="cellIs" dxfId="231" priority="188" operator="equal">
      <formula>"SIM"</formula>
    </cfRule>
  </conditionalFormatting>
  <conditionalFormatting sqref="Y15:Z15">
    <cfRule type="cellIs" dxfId="230" priority="170" operator="equal">
      <formula>"OPORTUNIDADE"</formula>
    </cfRule>
  </conditionalFormatting>
  <conditionalFormatting sqref="Y15:Z15">
    <cfRule type="cellIs" dxfId="229" priority="168" operator="equal">
      <formula>"NÃO"</formula>
    </cfRule>
    <cfRule type="cellIs" dxfId="228" priority="169" operator="equal">
      <formula>"SIM"</formula>
    </cfRule>
  </conditionalFormatting>
  <conditionalFormatting sqref="AZ15">
    <cfRule type="expression" dxfId="227" priority="180">
      <formula>#REF!=1</formula>
    </cfRule>
  </conditionalFormatting>
  <conditionalFormatting sqref="U15 BE15 AY15">
    <cfRule type="cellIs" dxfId="226" priority="179" operator="equal">
      <formula>"ERRO"</formula>
    </cfRule>
  </conditionalFormatting>
  <conditionalFormatting sqref="BR15">
    <cfRule type="cellIs" dxfId="225" priority="171" operator="equal">
      <formula>"*"</formula>
    </cfRule>
    <cfRule type="cellIs" dxfId="224" priority="172" operator="greaterThanOrEqual">
      <formula>1</formula>
    </cfRule>
    <cfRule type="cellIs" dxfId="223" priority="173" operator="lessThan">
      <formula>1</formula>
    </cfRule>
  </conditionalFormatting>
  <conditionalFormatting sqref="BJ15:BK1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185">
      <iconSet showValue="0">
        <cfvo type="percent" val="0"/>
        <cfvo type="num" val="1"/>
        <cfvo type="num" val="1" gte="0"/>
      </iconSet>
    </cfRule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22" priority="149" operator="equal">
      <formula>"OPORTUNIDADE"</formula>
    </cfRule>
  </conditionalFormatting>
  <conditionalFormatting sqref="Z32">
    <cfRule type="cellIs" dxfId="221" priority="147" operator="equal">
      <formula>"NÃO"</formula>
    </cfRule>
    <cfRule type="cellIs" dxfId="220" priority="148" operator="equal">
      <formula>"SIM"</formula>
    </cfRule>
  </conditionalFormatting>
  <conditionalFormatting sqref="AZ32">
    <cfRule type="expression" dxfId="219" priority="159">
      <formula>#REF!=1</formula>
    </cfRule>
  </conditionalFormatting>
  <conditionalFormatting sqref="BE32 U32">
    <cfRule type="cellIs" dxfId="218" priority="158" operator="equal">
      <formula>"ERRO"</formula>
    </cfRule>
  </conditionalFormatting>
  <conditionalFormatting sqref="BR32">
    <cfRule type="cellIs" dxfId="217" priority="150" operator="equal">
      <formula>"*"</formula>
    </cfRule>
    <cfRule type="cellIs" dxfId="216" priority="151" operator="greaterThanOrEqual">
      <formula>1</formula>
    </cfRule>
    <cfRule type="cellIs" dxfId="215" priority="152" operator="lessThan">
      <formula>1</formula>
    </cfRule>
  </conditionalFormatting>
  <conditionalFormatting sqref="BI3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162">
      <iconSet showValue="0">
        <cfvo type="percent" val="0"/>
        <cfvo type="num" val="1"/>
        <cfvo type="num" val="1" gte="0"/>
      </iconSet>
    </cfRule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14" priority="127" operator="equal">
      <formula>"OPORTUNIDADE"</formula>
    </cfRule>
  </conditionalFormatting>
  <conditionalFormatting sqref="Z33">
    <cfRule type="cellIs" dxfId="213" priority="125" operator="equal">
      <formula>"NÃO"</formula>
    </cfRule>
    <cfRule type="cellIs" dxfId="212" priority="126" operator="equal">
      <formula>"SIM"</formula>
    </cfRule>
  </conditionalFormatting>
  <conditionalFormatting sqref="AZ33">
    <cfRule type="expression" dxfId="211" priority="137">
      <formula>#REF!=1</formula>
    </cfRule>
  </conditionalFormatting>
  <conditionalFormatting sqref="BE33 U33">
    <cfRule type="cellIs" dxfId="210" priority="136" operator="equal">
      <formula>"ERRO"</formula>
    </cfRule>
  </conditionalFormatting>
  <conditionalFormatting sqref="BR33">
    <cfRule type="cellIs" dxfId="209" priority="128" operator="equal">
      <formula>"*"</formula>
    </cfRule>
    <cfRule type="cellIs" dxfId="208" priority="129" operator="greaterThanOrEqual">
      <formula>1</formula>
    </cfRule>
    <cfRule type="cellIs" dxfId="207" priority="130" operator="lessThan">
      <formula>1</formula>
    </cfRule>
  </conditionalFormatting>
  <conditionalFormatting sqref="BH33">
    <cfRule type="iconSet" priority="138">
      <iconSet showValue="0">
        <cfvo type="percent" val="0"/>
        <cfvo type="num" val="1"/>
        <cfvo type="num" val="1" gte="0"/>
      </iconSet>
    </cfRule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06" priority="107" operator="equal">
      <formula>"OPORTUNIDADE"</formula>
    </cfRule>
  </conditionalFormatting>
  <conditionalFormatting sqref="Y26:Z26">
    <cfRule type="cellIs" dxfId="205" priority="105" operator="equal">
      <formula>"NÃO"</formula>
    </cfRule>
    <cfRule type="cellIs" dxfId="204" priority="106" operator="equal">
      <formula>"SIM"</formula>
    </cfRule>
  </conditionalFormatting>
  <conditionalFormatting sqref="AZ26">
    <cfRule type="expression" dxfId="203" priority="117">
      <formula>#REF!=1</formula>
    </cfRule>
  </conditionalFormatting>
  <conditionalFormatting sqref="U26 BE26 AY26">
    <cfRule type="cellIs" dxfId="202" priority="116" operator="equal">
      <formula>"ERRO"</formula>
    </cfRule>
  </conditionalFormatting>
  <conditionalFormatting sqref="BJ26:BK2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21">
      <iconSet showValue="0">
        <cfvo type="percent" val="0"/>
        <cfvo type="num" val="1"/>
        <cfvo type="num" val="1" gte="0"/>
      </iconSet>
    </cfRule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01" priority="86" operator="equal">
      <formula>"OPORTUNIDADE"</formula>
    </cfRule>
  </conditionalFormatting>
  <conditionalFormatting sqref="Y27:Z27">
    <cfRule type="cellIs" dxfId="200" priority="84" operator="equal">
      <formula>"NÃO"</formula>
    </cfRule>
    <cfRule type="cellIs" dxfId="199" priority="85" operator="equal">
      <formula>"SIM"</formula>
    </cfRule>
  </conditionalFormatting>
  <conditionalFormatting sqref="AZ27">
    <cfRule type="expression" dxfId="198" priority="96">
      <formula>#REF!=1</formula>
    </cfRule>
  </conditionalFormatting>
  <conditionalFormatting sqref="AY27 BE27 U27">
    <cfRule type="cellIs" dxfId="197" priority="95" operator="equal">
      <formula>"ERRO"</formula>
    </cfRule>
  </conditionalFormatting>
  <conditionalFormatting sqref="BR27">
    <cfRule type="cellIs" dxfId="196" priority="87" operator="equal">
      <formula>"*"</formula>
    </cfRule>
    <cfRule type="cellIs" dxfId="195" priority="88" operator="greaterThanOrEqual">
      <formula>1</formula>
    </cfRule>
    <cfRule type="cellIs" dxfId="194" priority="89" operator="lessThan">
      <formula>1</formula>
    </cfRule>
  </conditionalFormatting>
  <conditionalFormatting sqref="BJ2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01">
      <iconSet showValue="0">
        <cfvo type="percent" val="0"/>
        <cfvo type="num" val="1"/>
        <cfvo type="num" val="1" gte="0"/>
      </iconSet>
    </cfRule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Z10">
    <cfRule type="cellIs" dxfId="193" priority="70" operator="equal">
      <formula>"OPORTUNIDADE"</formula>
    </cfRule>
  </conditionalFormatting>
  <conditionalFormatting sqref="Z10">
    <cfRule type="cellIs" dxfId="192" priority="68" operator="equal">
      <formula>"NÃO"</formula>
    </cfRule>
    <cfRule type="cellIs" dxfId="191" priority="69" operator="equal">
      <formula>"SIM"</formula>
    </cfRule>
  </conditionalFormatting>
  <conditionalFormatting sqref="AZ10">
    <cfRule type="expression" dxfId="190" priority="80">
      <formula>#REF!=1</formula>
    </cfRule>
  </conditionalFormatting>
  <conditionalFormatting sqref="U10 BE10">
    <cfRule type="cellIs" dxfId="189" priority="79" operator="equal">
      <formula>"ERRO"</formula>
    </cfRule>
  </conditionalFormatting>
  <conditionalFormatting sqref="BP10">
    <cfRule type="cellIs" dxfId="188" priority="74" operator="equal">
      <formula>"Produção e Intervalo"</formula>
    </cfRule>
    <cfRule type="cellIs" dxfId="187" priority="75" operator="equal">
      <formula>"Aderente"</formula>
    </cfRule>
    <cfRule type="cellIs" dxfId="186" priority="76" operator="equal">
      <formula>"Intervalo"</formula>
    </cfRule>
    <cfRule type="cellIs" dxfId="185" priority="77" operator="equal">
      <formula>"Produção"</formula>
    </cfRule>
    <cfRule type="cellIs" dxfId="184" priority="78" operator="equal">
      <formula>"ERRO"</formula>
    </cfRule>
  </conditionalFormatting>
  <conditionalFormatting sqref="BR10">
    <cfRule type="cellIs" dxfId="183" priority="71" operator="equal">
      <formula>"*"</formula>
    </cfRule>
    <cfRule type="cellIs" dxfId="182" priority="72" operator="greaterThanOrEqual">
      <formula>1</formula>
    </cfRule>
    <cfRule type="cellIs" dxfId="181" priority="73" operator="lessThan">
      <formula>1</formula>
    </cfRule>
  </conditionalFormatting>
  <conditionalFormatting sqref="BH10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80" priority="67" operator="equal">
      <formula>"ERRO"</formula>
    </cfRule>
  </conditionalFormatting>
  <conditionalFormatting sqref="Y10">
    <cfRule type="cellIs" dxfId="179" priority="65" operator="equal">
      <formula>"OPORTUNIDADE"</formula>
    </cfRule>
  </conditionalFormatting>
  <conditionalFormatting sqref="Y10">
    <cfRule type="cellIs" dxfId="178" priority="63" operator="equal">
      <formula>"NÃO"</formula>
    </cfRule>
    <cfRule type="cellIs" dxfId="177" priority="64" operator="equal">
      <formula>"SIM"</formula>
    </cfRule>
  </conditionalFormatting>
  <conditionalFormatting sqref="BK1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76" priority="34" operator="equal">
      <formula>"OPORTUNIDADE"</formula>
    </cfRule>
  </conditionalFormatting>
  <conditionalFormatting sqref="Z40">
    <cfRule type="cellIs" dxfId="175" priority="32" operator="equal">
      <formula>"NÃO"</formula>
    </cfRule>
    <cfRule type="cellIs" dxfId="174" priority="33" operator="equal">
      <formula>"SIM"</formula>
    </cfRule>
  </conditionalFormatting>
  <conditionalFormatting sqref="Z38">
    <cfRule type="cellIs" dxfId="173" priority="28" operator="equal">
      <formula>"OPORTUNIDADE"</formula>
    </cfRule>
  </conditionalFormatting>
  <conditionalFormatting sqref="Z38">
    <cfRule type="cellIs" dxfId="172" priority="26" operator="equal">
      <formula>"NÃO"</formula>
    </cfRule>
    <cfRule type="cellIs" dxfId="171" priority="27" operator="equal">
      <formula>"SIM"</formula>
    </cfRule>
  </conditionalFormatting>
  <conditionalFormatting sqref="Z37">
    <cfRule type="cellIs" dxfId="170" priority="25" operator="equal">
      <formula>"OPORTUNIDADE"</formula>
    </cfRule>
  </conditionalFormatting>
  <conditionalFormatting sqref="Z37">
    <cfRule type="cellIs" dxfId="169" priority="23" operator="equal">
      <formula>"NÃO"</formula>
    </cfRule>
    <cfRule type="cellIs" dxfId="168" priority="24" operator="equal">
      <formula>"SIM"</formula>
    </cfRule>
  </conditionalFormatting>
  <conditionalFormatting sqref="Z39">
    <cfRule type="cellIs" dxfId="167" priority="22" operator="equal">
      <formula>"OPORTUNIDADE"</formula>
    </cfRule>
  </conditionalFormatting>
  <conditionalFormatting sqref="Z39">
    <cfRule type="cellIs" dxfId="166" priority="20" operator="equal">
      <formula>"NÃO"</formula>
    </cfRule>
    <cfRule type="cellIs" dxfId="165" priority="21" operator="equal">
      <formula>"SIM"</formula>
    </cfRule>
  </conditionalFormatting>
  <conditionalFormatting sqref="Z41">
    <cfRule type="cellIs" dxfId="164" priority="16" operator="equal">
      <formula>"OPORTUNIDADE"</formula>
    </cfRule>
  </conditionalFormatting>
  <conditionalFormatting sqref="Z41">
    <cfRule type="cellIs" dxfId="163" priority="14" operator="equal">
      <formula>"NÃO"</formula>
    </cfRule>
    <cfRule type="cellIs" dxfId="162" priority="15" operator="equal">
      <formula>"SIM"</formula>
    </cfRule>
  </conditionalFormatting>
  <conditionalFormatting sqref="Z45">
    <cfRule type="cellIs" dxfId="161" priority="10" operator="equal">
      <formula>"OPORTUNIDADE"</formula>
    </cfRule>
  </conditionalFormatting>
  <conditionalFormatting sqref="Z45">
    <cfRule type="cellIs" dxfId="160" priority="8" operator="equal">
      <formula>"NÃO"</formula>
    </cfRule>
    <cfRule type="cellIs" dxfId="159" priority="9" operator="equal">
      <formula>"SIM"</formula>
    </cfRule>
  </conditionalFormatting>
  <conditionalFormatting sqref="Z47">
    <cfRule type="cellIs" dxfId="158" priority="4" operator="equal">
      <formula>"OPORTUNIDADE"</formula>
    </cfRule>
  </conditionalFormatting>
  <conditionalFormatting sqref="Z47">
    <cfRule type="cellIs" dxfId="157" priority="2" operator="equal">
      <formula>"NÃO"</formula>
    </cfRule>
    <cfRule type="cellIs" dxfId="156" priority="3" operator="equal">
      <formula>"SIM"</formula>
    </cfRule>
  </conditionalFormatting>
  <conditionalFormatting sqref="BP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32:BM784 BM27:BM28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54:J414 J42:J44 J34:J35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55:D99 D48:D49 D42:D44 D34:D3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AI64:AJ64 AI65:AI787 F101:F115 F416:F788 F790 F117:F414 F28 AI28 AI34:AI63 F13:F14 AI13:AI14 AI16:AI25 F16:F25 AI9:AI11 F9:F11 F46:F49 F40 F55:F99 F42:F44 F34:F35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Z28 Z11 Z13:Z14 Z16:Z25 Z9 Z34:Z36 Z40 Z42:Z46 Z48:Z63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Y28 Y11 Y13:Y14 Y16:Y25 Y9 Y34:Y63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X42:X43 X40 X52:X804 X48:X49 X34:X35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AB54:AB353 AB48:AB49 AB34:AB35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AC54:AC353 AC48:AC49 AC34:AC35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1" sqref="G1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1111</v>
      </c>
      <c r="Q1" s="292"/>
      <c r="R1" s="121"/>
      <c r="T1" s="92"/>
      <c r="U1" s="293" t="s">
        <v>1196</v>
      </c>
      <c r="V1" s="293"/>
      <c r="W1" s="293"/>
    </row>
    <row r="2" spans="1:23" s="90" customFormat="1">
      <c r="A2" s="93" t="s">
        <v>1197</v>
      </c>
      <c r="B2" s="93" t="s">
        <v>1198</v>
      </c>
      <c r="C2" s="93" t="s">
        <v>511</v>
      </c>
      <c r="D2" s="94" t="s">
        <v>1063</v>
      </c>
      <c r="E2" s="94" t="s">
        <v>1064</v>
      </c>
      <c r="F2" s="94" t="s">
        <v>1199</v>
      </c>
      <c r="G2" s="94" t="s">
        <v>572</v>
      </c>
      <c r="H2" s="94" t="s">
        <v>1052</v>
      </c>
      <c r="I2" s="94" t="s">
        <v>1054</v>
      </c>
      <c r="J2" s="94" t="s">
        <v>1055</v>
      </c>
      <c r="K2" s="94" t="s">
        <v>1058</v>
      </c>
      <c r="L2" s="94" t="s">
        <v>8</v>
      </c>
      <c r="M2" s="136" t="s">
        <v>4</v>
      </c>
      <c r="N2" s="122" t="s">
        <v>1056</v>
      </c>
      <c r="O2" s="122" t="s">
        <v>1057</v>
      </c>
      <c r="P2" s="95" t="s">
        <v>1059</v>
      </c>
      <c r="Q2" s="95" t="s">
        <v>1060</v>
      </c>
      <c r="R2" s="122" t="s">
        <v>1061</v>
      </c>
      <c r="S2" s="96" t="s">
        <v>1200</v>
      </c>
      <c r="T2" s="97" t="s">
        <v>1066</v>
      </c>
      <c r="U2" s="168">
        <f ca="1">TODAY()-1</f>
        <v>45992</v>
      </c>
      <c r="V2" s="168">
        <f ca="1">U2-1</f>
        <v>45991</v>
      </c>
      <c r="W2" s="168">
        <f ca="1">V2-1</f>
        <v>45990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*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*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>
        <f ca="1">_xlfn.XLOOKUP(G23&amp;$U$2,BS_CONTROLE[CHAVE],BS_CONTROLE[Quantidade_11],"-")</f>
        <v>121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>
        <f ca="1">_xlfn.XLOOKUP(G24&amp;$U$2,BS_CONTROLE[CHAVE],BS_CONTROLE[Quantidade_11],"-")</f>
        <v>0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0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75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0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*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0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0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8.3333333333333329E-2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75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SOLDA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1 Nº DE SOLDA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*</v>
      </c>
      <c r="C53" s="179" t="str">
        <f>IF(SP_NORTE!Z56="","*",SP_NORTE!Z56)</f>
        <v>*</v>
      </c>
      <c r="D53" s="169" t="str">
        <f>IF(SP_NORTE!S56="","*",SP_NORTE!S56)</f>
        <v>-</v>
      </c>
      <c r="E53" s="169" t="str">
        <f>IF(SP_NORTE!T56="","*",SP_NORTE!T56)</f>
        <v>-</v>
      </c>
      <c r="F53" s="178" t="str">
        <f>IF(SP_NORTE!B56="","*",SP_NORTE!B56)</f>
        <v>*</v>
      </c>
      <c r="G53" s="178" t="str">
        <f>IF(SP_NORTE!D56="","*",SP_NORTE!D56)</f>
        <v>*</v>
      </c>
      <c r="H53" s="178" t="str">
        <f>IF(SP_NORTE!F56="","*",SP_NORTE!F56)</f>
        <v>*</v>
      </c>
      <c r="I53" s="178" t="str">
        <f>IF(SP_NORTE!H56="","*",SP_NORTE!H56)</f>
        <v>*</v>
      </c>
      <c r="J53" s="178" t="str">
        <f>IF(SP_NORTE!I56="","*",SP_NORTE!I56)</f>
        <v>*</v>
      </c>
      <c r="K53" s="169" t="str">
        <f>IF(SP_NORTE!M56="","*",SP_NORTE!M56)</f>
        <v>-</v>
      </c>
      <c r="L53" s="169" t="str">
        <f>IF(SP_NORTE!N56="","*",SP_NORTE!N56)</f>
        <v>-</v>
      </c>
      <c r="M53" s="170" t="str">
        <f>IF(SP_NORTE!J56="","*",SP_NORTE!J56)</f>
        <v>*</v>
      </c>
      <c r="N53" s="177" t="str">
        <f>IF(SP_NORTE!K56="","*",SP_NORTE!K56)</f>
        <v>*</v>
      </c>
      <c r="O53" s="177" t="str">
        <f>IF(SP_NORTE!L56="","*",SP_NORTE!L56)</f>
        <v>*</v>
      </c>
      <c r="P53" s="176" t="str">
        <f>IF(SP_NORTE!O56="","*",SP_NORTE!O56)</f>
        <v>*</v>
      </c>
      <c r="Q53" s="176" t="str">
        <f>IF(SP_NORTE!P56="","*",SP_NORTE!P56)</f>
        <v>*</v>
      </c>
      <c r="R53" s="178" t="str">
        <f>IF(SP_NORTE!Q56="","*",CONCATENATE(SP_NORTE!Q56," ",SP_NORTE!R56))</f>
        <v>*</v>
      </c>
      <c r="S53" s="178" t="str">
        <f>IF(SP_NORTE!V56="","*",SP_NORTE!V56)</f>
        <v>*</v>
      </c>
      <c r="T53" s="178" t="str">
        <f>IF(SP_NORTE!W56="","*",SP_NORTE!W56)</f>
        <v>*</v>
      </c>
      <c r="U53" s="167" t="str">
        <f ca="1">_xlfn.XLOOKUP(G53&amp;$U$2,BS_CONTROLE[CHAVE],BS_CONTROLE[Quantidade_11],"-")</f>
        <v>-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*</v>
      </c>
      <c r="C54" s="179" t="str">
        <f>IF(SP_NORTE!Z57="","*",SP_NORTE!Z57)</f>
        <v>*</v>
      </c>
      <c r="D54" s="169" t="str">
        <f>IF(SP_NORTE!S57="","*",SP_NORTE!S57)</f>
        <v>-</v>
      </c>
      <c r="E54" s="169" t="str">
        <f>IF(SP_NORTE!T57="","*",SP_NORTE!T57)</f>
        <v>-</v>
      </c>
      <c r="F54" s="178" t="str">
        <f>IF(SP_NORTE!B57="","*",SP_NORTE!B57)</f>
        <v>*</v>
      </c>
      <c r="G54" s="178" t="str">
        <f>IF(SP_NORTE!D57="","*",SP_NORTE!D57)</f>
        <v>*</v>
      </c>
      <c r="H54" s="178" t="str">
        <f>IF(SP_NORTE!F57="","*",SP_NORTE!F57)</f>
        <v>*</v>
      </c>
      <c r="I54" s="178" t="str">
        <f>IF(SP_NORTE!H57="","*",SP_NORTE!H57)</f>
        <v>*</v>
      </c>
      <c r="J54" s="178" t="str">
        <f>IF(SP_NORTE!I57="","*",SP_NORTE!I57)</f>
        <v>*</v>
      </c>
      <c r="K54" s="169" t="str">
        <f>IF(SP_NORTE!M57="","*",SP_NORTE!M57)</f>
        <v>-</v>
      </c>
      <c r="L54" s="169" t="str">
        <f>IF(SP_NORTE!N57="","*",SP_NORTE!N57)</f>
        <v>-</v>
      </c>
      <c r="M54" s="170" t="str">
        <f>IF(SP_NORTE!J57="","*",SP_NORTE!J57)</f>
        <v>*</v>
      </c>
      <c r="N54" s="177" t="str">
        <f>IF(SP_NORTE!K57="","*",SP_NORTE!K57)</f>
        <v>*</v>
      </c>
      <c r="O54" s="177" t="str">
        <f>IF(SP_NORTE!L57="","*",SP_NORTE!L57)</f>
        <v>*</v>
      </c>
      <c r="P54" s="176" t="str">
        <f>IF(SP_NORTE!O57="","*",SP_NORTE!O57)</f>
        <v>*</v>
      </c>
      <c r="Q54" s="176" t="str">
        <f>IF(SP_NORTE!P57="","*",SP_NORTE!P57)</f>
        <v>*</v>
      </c>
      <c r="R54" s="178" t="str">
        <f>IF(SP_NORTE!Q57="","*",CONCATENATE(SP_NORTE!Q57," ",SP_NORTE!R57))</f>
        <v>*</v>
      </c>
      <c r="S54" s="178" t="str">
        <f>IF(SP_NORTE!V57="","*",SP_NORTE!V57)</f>
        <v>*</v>
      </c>
      <c r="T54" s="178" t="str">
        <f>IF(SP_NORTE!W57="","*",SP_NORTE!W57)</f>
        <v>*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*</v>
      </c>
      <c r="C55" s="179" t="str">
        <f>IF(SP_NORTE!Z58="","*",SP_NORTE!Z58)</f>
        <v>*</v>
      </c>
      <c r="D55" s="169" t="str">
        <f>IF(SP_NORTE!S58="","*",SP_NORTE!S58)</f>
        <v>-</v>
      </c>
      <c r="E55" s="169" t="str">
        <f>IF(SP_NORTE!T58="","*",SP_NORTE!T58)</f>
        <v>-</v>
      </c>
      <c r="F55" s="178" t="str">
        <f>IF(SP_NORTE!B58="","*",SP_NORTE!B58)</f>
        <v>*</v>
      </c>
      <c r="G55" s="178" t="str">
        <f>IF(SP_NORTE!D58="","*",SP_NORTE!D58)</f>
        <v>*</v>
      </c>
      <c r="H55" s="178" t="str">
        <f>IF(SP_NORTE!F58="","*",SP_NORTE!F58)</f>
        <v>*</v>
      </c>
      <c r="I55" s="178" t="str">
        <f>IF(SP_NORTE!H58="","*",SP_NORTE!H58)</f>
        <v>*</v>
      </c>
      <c r="J55" s="178" t="str">
        <f>IF(SP_NORTE!I58="","*",SP_NORTE!I58)</f>
        <v>*</v>
      </c>
      <c r="K55" s="169" t="str">
        <f>IF(SP_NORTE!M58="","*",SP_NORTE!M58)</f>
        <v>-</v>
      </c>
      <c r="L55" s="169" t="str">
        <f>IF(SP_NORTE!N58="","*",SP_NORTE!N58)</f>
        <v>-</v>
      </c>
      <c r="M55" s="170" t="str">
        <f>IF(SP_NORTE!J58="","*",SP_NORTE!J58)</f>
        <v>*</v>
      </c>
      <c r="N55" s="177" t="str">
        <f>IF(SP_NORTE!K58="","*",SP_NORTE!K58)</f>
        <v>*</v>
      </c>
      <c r="O55" s="177" t="str">
        <f>IF(SP_NORTE!L58="","*",SP_NORTE!L58)</f>
        <v>*</v>
      </c>
      <c r="P55" s="176" t="str">
        <f>IF(SP_NORTE!O58="","*",SP_NORTE!O58)</f>
        <v>*</v>
      </c>
      <c r="Q55" s="176" t="str">
        <f>IF(SP_NORTE!P58="","*",SP_NORTE!P58)</f>
        <v>*</v>
      </c>
      <c r="R55" s="178" t="str">
        <f>IF(SP_NORTE!Q58="","*",CONCATENATE(SP_NORTE!Q58," ",SP_NORTE!R58))</f>
        <v>*</v>
      </c>
      <c r="S55" s="178" t="str">
        <f>IF(SP_NORTE!V58="","*",SP_NORTE!V58)</f>
        <v>*</v>
      </c>
      <c r="T55" s="178" t="str">
        <f>IF(SP_NORTE!W58="","*",SP_NORTE!W58)</f>
        <v>*</v>
      </c>
      <c r="U55" s="167" t="str">
        <f ca="1">_xlfn.XLOOKUP(G55&amp;$U$2,BS_CONTROLE[CHAVE],BS_CONTROLE[Quantidade_11],"-")</f>
        <v>-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*</v>
      </c>
      <c r="C56" s="179" t="str">
        <f>IF(SP_NORTE!Z59="","*",SP_NORTE!Z59)</f>
        <v>*</v>
      </c>
      <c r="D56" s="169" t="str">
        <f>IF(SP_NORTE!S59="","*",SP_NORTE!S59)</f>
        <v>-</v>
      </c>
      <c r="E56" s="169" t="str">
        <f>IF(SP_NORTE!T59="","*",SP_NORTE!T59)</f>
        <v>-</v>
      </c>
      <c r="F56" s="178" t="str">
        <f>IF(SP_NORTE!B59="","*",SP_NORTE!B59)</f>
        <v>*</v>
      </c>
      <c r="G56" s="178" t="str">
        <f>IF(SP_NORTE!D59="","*",SP_NORTE!D59)</f>
        <v>*</v>
      </c>
      <c r="H56" s="178" t="str">
        <f>IF(SP_NORTE!F59="","*",SP_NORTE!F59)</f>
        <v>*</v>
      </c>
      <c r="I56" s="178" t="str">
        <f>IF(SP_NORTE!H59="","*",SP_NORTE!H59)</f>
        <v>*</v>
      </c>
      <c r="J56" s="178" t="str">
        <f>IF(SP_NORTE!I59="","*",SP_NORTE!I59)</f>
        <v>*</v>
      </c>
      <c r="K56" s="169" t="str">
        <f>IF(SP_NORTE!M59="","*",SP_NORTE!M59)</f>
        <v>-</v>
      </c>
      <c r="L56" s="169" t="str">
        <f>IF(SP_NORTE!N59="","*",SP_NORTE!N59)</f>
        <v>-</v>
      </c>
      <c r="M56" s="170" t="str">
        <f>IF(SP_NORTE!J59="","*",SP_NORTE!J59)</f>
        <v>*</v>
      </c>
      <c r="N56" s="177" t="str">
        <f>IF(SP_NORTE!K59="","*",SP_NORTE!K59)</f>
        <v>*</v>
      </c>
      <c r="O56" s="177" t="str">
        <f>IF(SP_NORTE!L59="","*",SP_NORTE!L59)</f>
        <v>*</v>
      </c>
      <c r="P56" s="176" t="str">
        <f>IF(SP_NORTE!O59="","*",SP_NORTE!O59)</f>
        <v>*</v>
      </c>
      <c r="Q56" s="176" t="str">
        <f>IF(SP_NORTE!P59="","*",SP_NORTE!P59)</f>
        <v>*</v>
      </c>
      <c r="R56" s="178" t="str">
        <f>IF(SP_NORTE!Q59="","*",CONCATENATE(SP_NORTE!Q59," ",SP_NORTE!R59))</f>
        <v>*</v>
      </c>
      <c r="S56" s="178" t="str">
        <f>IF(SP_NORTE!V59="","*",SP_NORTE!V59)</f>
        <v>*</v>
      </c>
      <c r="T56" s="178" t="str">
        <f>IF(SP_NORTE!W59="","*",SP_NORTE!W59)</f>
        <v>*</v>
      </c>
      <c r="U56" s="167" t="str">
        <f ca="1">_xlfn.XLOOKUP(G56&amp;$U$2,BS_CONTROLE[CHAVE],BS_CONTROLE[Quantidade_11],"-")</f>
        <v>-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*</v>
      </c>
      <c r="C57" s="179" t="str">
        <f>IF(SP_NORTE!Z60="","*",SP_NORTE!Z60)</f>
        <v>*</v>
      </c>
      <c r="D57" s="169" t="str">
        <f>IF(SP_NORTE!S60="","*",SP_NORTE!S60)</f>
        <v>-</v>
      </c>
      <c r="E57" s="169" t="str">
        <f>IF(SP_NORTE!T60="","*",SP_NORTE!T60)</f>
        <v>-</v>
      </c>
      <c r="F57" s="178" t="str">
        <f>IF(SP_NORTE!B60="","*",SP_NORTE!B60)</f>
        <v>*</v>
      </c>
      <c r="G57" s="178" t="str">
        <f>IF(SP_NORTE!D60="","*",SP_NORTE!D60)</f>
        <v>*</v>
      </c>
      <c r="H57" s="178" t="str">
        <f>IF(SP_NORTE!F60="","*",SP_NORTE!F60)</f>
        <v>*</v>
      </c>
      <c r="I57" s="178" t="str">
        <f>IF(SP_NORTE!H60="","*",SP_NORTE!H60)</f>
        <v>*</v>
      </c>
      <c r="J57" s="178" t="str">
        <f>IF(SP_NORTE!I60="","*",SP_NORTE!I60)</f>
        <v>*</v>
      </c>
      <c r="K57" s="169" t="str">
        <f>IF(SP_NORTE!M60="","*",SP_NORTE!M60)</f>
        <v>-</v>
      </c>
      <c r="L57" s="169" t="str">
        <f>IF(SP_NORTE!N60="","*",SP_NORTE!N60)</f>
        <v>-</v>
      </c>
      <c r="M57" s="170" t="str">
        <f>IF(SP_NORTE!J60="","*",SP_NORTE!J60)</f>
        <v>*</v>
      </c>
      <c r="N57" s="177" t="str">
        <f>IF(SP_NORTE!K60="","*",SP_NORTE!K60)</f>
        <v>*</v>
      </c>
      <c r="O57" s="177" t="str">
        <f>IF(SP_NORTE!L60="","*",SP_NORTE!L60)</f>
        <v>*</v>
      </c>
      <c r="P57" s="176" t="str">
        <f>IF(SP_NORTE!O60="","*",SP_NORTE!O60)</f>
        <v>*</v>
      </c>
      <c r="Q57" s="176" t="str">
        <f>IF(SP_NORTE!P60="","*",SP_NORTE!P60)</f>
        <v>*</v>
      </c>
      <c r="R57" s="178" t="str">
        <f>IF(SP_NORTE!Q60="","*",CONCATENATE(SP_NORTE!Q60," ",SP_NORTE!R60))</f>
        <v>*</v>
      </c>
      <c r="S57" s="178" t="str">
        <f>IF(SP_NORTE!V60="","*",SP_NORTE!V60)</f>
        <v>*</v>
      </c>
      <c r="T57" s="178" t="str">
        <f>IF(SP_NORTE!W60="","*",SP_NORTE!W60)</f>
        <v>*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*</v>
      </c>
      <c r="C58" s="179" t="str">
        <f>IF(SP_NORTE!Z61="","*",SP_NORTE!Z61)</f>
        <v>*</v>
      </c>
      <c r="D58" s="169" t="str">
        <f>IF(SP_NORTE!S61="","*",SP_NORTE!S61)</f>
        <v>-</v>
      </c>
      <c r="E58" s="169" t="str">
        <f>IF(SP_NORTE!T61="","*",SP_NORTE!T61)</f>
        <v>-</v>
      </c>
      <c r="F58" s="178" t="str">
        <f>IF(SP_NORTE!B61="","*",SP_NORTE!B61)</f>
        <v>*</v>
      </c>
      <c r="G58" s="178" t="str">
        <f>IF(SP_NORTE!D61="","*",SP_NORTE!D61)</f>
        <v>*</v>
      </c>
      <c r="H58" s="178" t="str">
        <f>IF(SP_NORTE!F61="","*",SP_NORTE!F61)</f>
        <v>*</v>
      </c>
      <c r="I58" s="178" t="str">
        <f>IF(SP_NORTE!H61="","*",SP_NORTE!H61)</f>
        <v>*</v>
      </c>
      <c r="J58" s="178" t="str">
        <f>IF(SP_NORTE!I61="","*",SP_NORTE!I61)</f>
        <v>*</v>
      </c>
      <c r="K58" s="169" t="str">
        <f>IF(SP_NORTE!M61="","*",SP_NORTE!M61)</f>
        <v>-</v>
      </c>
      <c r="L58" s="169" t="str">
        <f>IF(SP_NORTE!N61="","*",SP_NORTE!N61)</f>
        <v>-</v>
      </c>
      <c r="M58" s="170" t="str">
        <f>IF(SP_NORTE!J61="","*",SP_NORTE!J61)</f>
        <v>*</v>
      </c>
      <c r="N58" s="177" t="str">
        <f>IF(SP_NORTE!K61="","*",SP_NORTE!K61)</f>
        <v>*</v>
      </c>
      <c r="O58" s="177" t="str">
        <f>IF(SP_NORTE!L61="","*",SP_NORTE!L61)</f>
        <v>*</v>
      </c>
      <c r="P58" s="176" t="str">
        <f>IF(SP_NORTE!O61="","*",SP_NORTE!O61)</f>
        <v>*</v>
      </c>
      <c r="Q58" s="176" t="str">
        <f>IF(SP_NORTE!P61="","*",SP_NORTE!P61)</f>
        <v>*</v>
      </c>
      <c r="R58" s="178" t="str">
        <f>IF(SP_NORTE!Q61="","*",CONCATENATE(SP_NORTE!Q61," ",SP_NORTE!R61))</f>
        <v>*</v>
      </c>
      <c r="S58" s="178" t="str">
        <f>IF(SP_NORTE!V61="","*",SP_NORTE!V61)</f>
        <v>*</v>
      </c>
      <c r="T58" s="178" t="str">
        <f>IF(SP_NORTE!W61="","*",SP_NORTE!W61)</f>
        <v>*</v>
      </c>
      <c r="U58" s="167" t="str">
        <f ca="1">_xlfn.XLOOKUP(G58&amp;$U$2,BS_CONTROLE[CHAVE],BS_CONTROLE[Quantidade_11],"-")</f>
        <v>-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*</v>
      </c>
      <c r="C59" s="179" t="str">
        <f>IF(SP_NORTE!Z62="","*",SP_NORTE!Z62)</f>
        <v>*</v>
      </c>
      <c r="D59" s="169" t="str">
        <f>IF(SP_NORTE!S62="","*",SP_NORTE!S62)</f>
        <v>-</v>
      </c>
      <c r="E59" s="169" t="str">
        <f>IF(SP_NORTE!T62="","*",SP_NORTE!T62)</f>
        <v>-</v>
      </c>
      <c r="F59" s="178" t="str">
        <f>IF(SP_NORTE!B62="","*",SP_NORTE!B62)</f>
        <v>*</v>
      </c>
      <c r="G59" s="178" t="str">
        <f>IF(SP_NORTE!D62="","*",SP_NORTE!D62)</f>
        <v>*</v>
      </c>
      <c r="H59" s="178" t="str">
        <f>IF(SP_NORTE!F62="","*",SP_NORTE!F62)</f>
        <v>*</v>
      </c>
      <c r="I59" s="178" t="str">
        <f>IF(SP_NORTE!H62="","*",SP_NORTE!H62)</f>
        <v>*</v>
      </c>
      <c r="J59" s="178" t="str">
        <f>IF(SP_NORTE!I62="","*",SP_NORTE!I62)</f>
        <v>*</v>
      </c>
      <c r="K59" s="169" t="str">
        <f>IF(SP_NORTE!M62="","*",SP_NORTE!M62)</f>
        <v>-</v>
      </c>
      <c r="L59" s="169" t="str">
        <f>IF(SP_NORTE!N62="","*",SP_NORTE!N62)</f>
        <v>-</v>
      </c>
      <c r="M59" s="170" t="str">
        <f>IF(SP_NORTE!J62="","*",SP_NORTE!J62)</f>
        <v>*</v>
      </c>
      <c r="N59" s="177" t="str">
        <f>IF(SP_NORTE!K62="","*",SP_NORTE!K62)</f>
        <v>*</v>
      </c>
      <c r="O59" s="177" t="str">
        <f>IF(SP_NORTE!L62="","*",SP_NORTE!L62)</f>
        <v>*</v>
      </c>
      <c r="P59" s="176" t="str">
        <f>IF(SP_NORTE!O62="","*",SP_NORTE!O62)</f>
        <v>*</v>
      </c>
      <c r="Q59" s="176" t="str">
        <f>IF(SP_NORTE!P62="","*",SP_NORTE!P62)</f>
        <v>*</v>
      </c>
      <c r="R59" s="178" t="str">
        <f>IF(SP_NORTE!Q62="","*",CONCATENATE(SP_NORTE!Q62," ",SP_NORTE!R62))</f>
        <v>*</v>
      </c>
      <c r="S59" s="178" t="str">
        <f>IF(SP_NORTE!V62="","*",SP_NORTE!V62)</f>
        <v>*</v>
      </c>
      <c r="T59" s="178" t="str">
        <f>IF(SP_NORTE!W62="","*",SP_NORTE!W62)</f>
        <v>*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*</v>
      </c>
      <c r="C60" s="179" t="str">
        <f>IF(SP_NORTE!Z63="","*",SP_NORTE!Z63)</f>
        <v>*</v>
      </c>
      <c r="D60" s="169" t="str">
        <f>IF(SP_NORTE!S63="","*",SP_NORTE!S63)</f>
        <v>-</v>
      </c>
      <c r="E60" s="169" t="str">
        <f>IF(SP_NORTE!T63="","*",SP_NORTE!T63)</f>
        <v>-</v>
      </c>
      <c r="F60" s="178" t="str">
        <f>IF(SP_NORTE!B63="","*",SP_NORTE!B63)</f>
        <v>*</v>
      </c>
      <c r="G60" s="178" t="str">
        <f>IF(SP_NORTE!D63="","*",SP_NORTE!D63)</f>
        <v>*</v>
      </c>
      <c r="H60" s="178" t="str">
        <f>IF(SP_NORTE!F63="","*",SP_NORTE!F63)</f>
        <v>*</v>
      </c>
      <c r="I60" s="178" t="str">
        <f>IF(SP_NORTE!H63="","*",SP_NORTE!H63)</f>
        <v>*</v>
      </c>
      <c r="J60" s="178" t="str">
        <f>IF(SP_NORTE!I63="","*",SP_NORTE!I63)</f>
        <v>*</v>
      </c>
      <c r="K60" s="169" t="str">
        <f>IF(SP_NORTE!M63="","*",SP_NORTE!M63)</f>
        <v>-</v>
      </c>
      <c r="L60" s="169" t="str">
        <f>IF(SP_NORTE!N63="","*",SP_NORTE!N63)</f>
        <v>-</v>
      </c>
      <c r="M60" s="170" t="str">
        <f>IF(SP_NORTE!J63="","*",SP_NORTE!J63)</f>
        <v>*</v>
      </c>
      <c r="N60" s="177" t="str">
        <f>IF(SP_NORTE!K63="","*",SP_NORTE!K63)</f>
        <v>*</v>
      </c>
      <c r="O60" s="177" t="str">
        <f>IF(SP_NORTE!L63="","*",SP_NORTE!L63)</f>
        <v>*</v>
      </c>
      <c r="P60" s="176" t="str">
        <f>IF(SP_NORTE!O63="","*",SP_NORTE!O63)</f>
        <v>*</v>
      </c>
      <c r="Q60" s="176" t="str">
        <f>IF(SP_NORTE!P63="","*",SP_NORTE!P63)</f>
        <v>*</v>
      </c>
      <c r="R60" s="178" t="str">
        <f>IF(SP_NORTE!Q63="","*",CONCATENATE(SP_NORTE!Q63," ",SP_NORTE!R63))</f>
        <v>*</v>
      </c>
      <c r="S60" s="178" t="str">
        <f>IF(SP_NORTE!V63="","*",SP_NORTE!V63)</f>
        <v>*</v>
      </c>
      <c r="T60" s="178" t="str">
        <f>IF(SP_NORTE!W63="","*",SP_NORTE!W63)</f>
        <v>*</v>
      </c>
      <c r="U60" s="167" t="str">
        <f ca="1">_xlfn.XLOOKUP(G60&amp;$U$2,BS_CONTROLE[CHAVE],BS_CONTROLE[Quantidade_11],"-")</f>
        <v>-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*</v>
      </c>
      <c r="C61" s="179" t="str">
        <f>IF(SP_NORTE!Z64="","*",SP_NORTE!Z64)</f>
        <v>*</v>
      </c>
      <c r="D61" s="169" t="str">
        <f>IF(SP_NORTE!S64="","*",SP_NORTE!S64)</f>
        <v>-</v>
      </c>
      <c r="E61" s="169" t="str">
        <f>IF(SP_NORTE!T64="","*",SP_NORTE!T64)</f>
        <v>-</v>
      </c>
      <c r="F61" s="178" t="str">
        <f>IF(SP_NORTE!B64="","*",SP_NORTE!B64)</f>
        <v>*</v>
      </c>
      <c r="G61" s="178" t="str">
        <f>IF(SP_NORTE!D64="","*",SP_NORTE!D64)</f>
        <v>*</v>
      </c>
      <c r="H61" s="178" t="str">
        <f>IF(SP_NORTE!F64="","*",SP_NORTE!F64)</f>
        <v>*</v>
      </c>
      <c r="I61" s="178" t="str">
        <f>IF(SP_NORTE!H64="","*",SP_NORTE!H64)</f>
        <v>*</v>
      </c>
      <c r="J61" s="178" t="str">
        <f>IF(SP_NORTE!I64="","*",SP_NORTE!I64)</f>
        <v>*</v>
      </c>
      <c r="K61" s="169" t="str">
        <f>IF(SP_NORTE!M64="","*",SP_NORTE!M64)</f>
        <v>-</v>
      </c>
      <c r="L61" s="169" t="str">
        <f>IF(SP_NORTE!N64="","*",SP_NORTE!N64)</f>
        <v>-</v>
      </c>
      <c r="M61" s="170" t="str">
        <f>IF(SP_NORTE!J64="","*",SP_NORTE!J64)</f>
        <v>*</v>
      </c>
      <c r="N61" s="177" t="str">
        <f>IF(SP_NORTE!K64="","*",SP_NORTE!K64)</f>
        <v>*</v>
      </c>
      <c r="O61" s="177" t="str">
        <f>IF(SP_NORTE!L64="","*",SP_NORTE!L64)</f>
        <v>*</v>
      </c>
      <c r="P61" s="176" t="str">
        <f>IF(SP_NORTE!O64="","*",SP_NORTE!O64)</f>
        <v>*</v>
      </c>
      <c r="Q61" s="176" t="str">
        <f>IF(SP_NORTE!P64="","*",SP_NORTE!P64)</f>
        <v>*</v>
      </c>
      <c r="R61" s="178" t="str">
        <f>IF(SP_NORTE!Q64="","*",CONCATENATE(SP_NORTE!Q64," ",SP_NORTE!R64))</f>
        <v>*</v>
      </c>
      <c r="S61" s="178" t="str">
        <f>IF(SP_NORTE!V64="","*",SP_NORTE!V64)</f>
        <v>*</v>
      </c>
      <c r="T61" s="178" t="str">
        <f>IF(SP_NORTE!W64="","*",SP_NORTE!W64)</f>
        <v>*</v>
      </c>
      <c r="U61" s="167" t="str">
        <f ca="1">_xlfn.XLOOKUP(G61&amp;$U$2,BS_CONTROLE[CHAVE],BS_CONTROLE[Quantidade_11],"-")</f>
        <v>-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*</v>
      </c>
      <c r="C62" s="179" t="str">
        <f>IF(SP_NORTE!Z65="","*",SP_NORTE!Z65)</f>
        <v>*</v>
      </c>
      <c r="D62" s="169" t="str">
        <f>IF(SP_NORTE!S65="","*",SP_NORTE!S65)</f>
        <v>-</v>
      </c>
      <c r="E62" s="169" t="str">
        <f>IF(SP_NORTE!T65="","*",SP_NORTE!T65)</f>
        <v>-</v>
      </c>
      <c r="F62" s="178" t="str">
        <f>IF(SP_NORTE!B65="","*",SP_NORTE!B65)</f>
        <v>*</v>
      </c>
      <c r="G62" s="178" t="str">
        <f>IF(SP_NORTE!D65="","*",SP_NORTE!D65)</f>
        <v>*</v>
      </c>
      <c r="H62" s="178" t="str">
        <f>IF(SP_NORTE!F65="","*",SP_NORTE!F65)</f>
        <v>*</v>
      </c>
      <c r="I62" s="178" t="str">
        <f>IF(SP_NORTE!H65="","*",SP_NORTE!H65)</f>
        <v>*</v>
      </c>
      <c r="J62" s="178" t="str">
        <f>IF(SP_NORTE!I65="","*",SP_NORTE!I65)</f>
        <v>*</v>
      </c>
      <c r="K62" s="169" t="str">
        <f>IF(SP_NORTE!M65="","*",SP_NORTE!M65)</f>
        <v>-</v>
      </c>
      <c r="L62" s="169" t="str">
        <f>IF(SP_NORTE!N65="","*",SP_NORTE!N65)</f>
        <v>-</v>
      </c>
      <c r="M62" s="170" t="str">
        <f>IF(SP_NORTE!J65="","*",SP_NORTE!J65)</f>
        <v>*</v>
      </c>
      <c r="N62" s="177" t="str">
        <f>IF(SP_NORTE!K65="","*",SP_NORTE!K65)</f>
        <v>*</v>
      </c>
      <c r="O62" s="177" t="str">
        <f>IF(SP_NORTE!L65="","*",SP_NORTE!L65)</f>
        <v>*</v>
      </c>
      <c r="P62" s="176" t="str">
        <f>IF(SP_NORTE!O65="","*",SP_NORTE!O65)</f>
        <v>*</v>
      </c>
      <c r="Q62" s="176" t="str">
        <f>IF(SP_NORTE!P65="","*",SP_NORTE!P65)</f>
        <v>*</v>
      </c>
      <c r="R62" s="178" t="str">
        <f>IF(SP_NORTE!Q65="","*",CONCATENATE(SP_NORTE!Q65," ",SP_NORTE!R65))</f>
        <v>*</v>
      </c>
      <c r="S62" s="178" t="str">
        <f>IF(SP_NORTE!V65="","*",SP_NORTE!V65)</f>
        <v>*</v>
      </c>
      <c r="T62" s="178" t="str">
        <f>IF(SP_NORTE!W65="","*",SP_NORTE!W65)</f>
        <v>*</v>
      </c>
      <c r="U62" s="167" t="str">
        <f ca="1">_xlfn.XLOOKUP(G62&amp;$U$2,BS_CONTROLE[CHAVE],BS_CONTROLE[Quantidade_11],"-")</f>
        <v>-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*</v>
      </c>
      <c r="C63" s="179" t="str">
        <f>IF(SP_NORTE!Z66="","*",SP_NORTE!Z66)</f>
        <v>*</v>
      </c>
      <c r="D63" s="169" t="str">
        <f>IF(SP_NORTE!S66="","*",SP_NORTE!S66)</f>
        <v>-</v>
      </c>
      <c r="E63" s="169" t="str">
        <f>IF(SP_NORTE!T66="","*",SP_NORTE!T66)</f>
        <v>-</v>
      </c>
      <c r="F63" s="178" t="str">
        <f>IF(SP_NORTE!B66="","*",SP_NORTE!B66)</f>
        <v>*</v>
      </c>
      <c r="G63" s="178" t="str">
        <f>IF(SP_NORTE!D66="","*",SP_NORTE!D66)</f>
        <v>*</v>
      </c>
      <c r="H63" s="178" t="str">
        <f>IF(SP_NORTE!F66="","*",SP_NORTE!F66)</f>
        <v>*</v>
      </c>
      <c r="I63" s="178" t="str">
        <f>IF(SP_NORTE!H66="","*",SP_NORTE!H66)</f>
        <v>*</v>
      </c>
      <c r="J63" s="178" t="str">
        <f>IF(SP_NORTE!I66="","*",SP_NORTE!I66)</f>
        <v>*</v>
      </c>
      <c r="K63" s="169" t="str">
        <f>IF(SP_NORTE!M66="","*",SP_NORTE!M66)</f>
        <v>-</v>
      </c>
      <c r="L63" s="169" t="str">
        <f>IF(SP_NORTE!N66="","*",SP_NORTE!N66)</f>
        <v>-</v>
      </c>
      <c r="M63" s="170" t="str">
        <f>IF(SP_NORTE!J66="","*",SP_NORTE!J66)</f>
        <v>*</v>
      </c>
      <c r="N63" s="177" t="str">
        <f>IF(SP_NORTE!K66="","*",SP_NORTE!K66)</f>
        <v>*</v>
      </c>
      <c r="O63" s="177" t="str">
        <f>IF(SP_NORTE!L66="","*",SP_NORTE!L66)</f>
        <v>*</v>
      </c>
      <c r="P63" s="176" t="str">
        <f>IF(SP_NORTE!O66="","*",SP_NORTE!O66)</f>
        <v>*</v>
      </c>
      <c r="Q63" s="176" t="str">
        <f>IF(SP_NORTE!P66="","*",SP_NORTE!P66)</f>
        <v>*</v>
      </c>
      <c r="R63" s="178" t="str">
        <f>IF(SP_NORTE!Q66="","*",CONCATENATE(SP_NORTE!Q66," ",SP_NORTE!R66))</f>
        <v>*</v>
      </c>
      <c r="S63" s="178" t="str">
        <f>IF(SP_NORTE!V66="","*",SP_NORTE!V66)</f>
        <v>*</v>
      </c>
      <c r="T63" s="178" t="str">
        <f>IF(SP_NORTE!W66="","*",SP_NORTE!W66)</f>
        <v>*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*</v>
      </c>
      <c r="C64" s="179" t="str">
        <f>IF(SP_NORTE!Z67="","*",SP_NORTE!Z67)</f>
        <v>*</v>
      </c>
      <c r="D64" s="169" t="str">
        <f>IF(SP_NORTE!S67="","*",SP_NORTE!S67)</f>
        <v>-</v>
      </c>
      <c r="E64" s="169" t="str">
        <f>IF(SP_NORTE!T67="","*",SP_NORTE!T67)</f>
        <v>-</v>
      </c>
      <c r="F64" s="178" t="str">
        <f>IF(SP_NORTE!B67="","*",SP_NORTE!B67)</f>
        <v>*</v>
      </c>
      <c r="G64" s="178" t="str">
        <f>IF(SP_NORTE!D67="","*",SP_NORTE!D67)</f>
        <v>*</v>
      </c>
      <c r="H64" s="178" t="str">
        <f>IF(SP_NORTE!F67="","*",SP_NORTE!F67)</f>
        <v>*</v>
      </c>
      <c r="I64" s="178" t="str">
        <f>IF(SP_NORTE!H67="","*",SP_NORTE!H67)</f>
        <v>*</v>
      </c>
      <c r="J64" s="178" t="str">
        <f>IF(SP_NORTE!I67="","*",SP_NORTE!I67)</f>
        <v>*</v>
      </c>
      <c r="K64" s="169" t="str">
        <f>IF(SP_NORTE!M67="","*",SP_NORTE!M67)</f>
        <v>-</v>
      </c>
      <c r="L64" s="169" t="str">
        <f>IF(SP_NORTE!N67="","*",SP_NORTE!N67)</f>
        <v>-</v>
      </c>
      <c r="M64" s="170" t="str">
        <f>IF(SP_NORTE!J67="","*",SP_NORTE!J67)</f>
        <v>*</v>
      </c>
      <c r="N64" s="177" t="str">
        <f>IF(SP_NORTE!K67="","*",SP_NORTE!K67)</f>
        <v>*</v>
      </c>
      <c r="O64" s="177" t="str">
        <f>IF(SP_NORTE!L67="","*",SP_NORTE!L67)</f>
        <v>*</v>
      </c>
      <c r="P64" s="176" t="str">
        <f>IF(SP_NORTE!O67="","*",SP_NORTE!O67)</f>
        <v>*</v>
      </c>
      <c r="Q64" s="176" t="str">
        <f>IF(SP_NORTE!P67="","*",SP_NORTE!P67)</f>
        <v>*</v>
      </c>
      <c r="R64" s="178" t="str">
        <f>IF(SP_NORTE!Q67="","*",CONCATENATE(SP_NORTE!Q67," ",SP_NORTE!R67))</f>
        <v>*</v>
      </c>
      <c r="S64" s="178" t="str">
        <f>IF(SP_NORTE!V67="","*",SP_NORTE!V67)</f>
        <v>*</v>
      </c>
      <c r="T64" s="178" t="str">
        <f>IF(SP_NORTE!W67="","*",SP_NORTE!W67)</f>
        <v>*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*</v>
      </c>
      <c r="C65" s="179" t="str">
        <f>IF(SP_NORTE!Z68="","*",SP_NORTE!Z68)</f>
        <v>*</v>
      </c>
      <c r="D65" s="169" t="str">
        <f>IF(SP_NORTE!S68="","*",SP_NORTE!S68)</f>
        <v>-</v>
      </c>
      <c r="E65" s="169" t="str">
        <f>IF(SP_NORTE!T68="","*",SP_NORTE!T68)</f>
        <v>-</v>
      </c>
      <c r="F65" s="178" t="str">
        <f>IF(SP_NORTE!B68="","*",SP_NORTE!B68)</f>
        <v>*</v>
      </c>
      <c r="G65" s="178" t="str">
        <f>IF(SP_NORTE!D68="","*",SP_NORTE!D68)</f>
        <v>*</v>
      </c>
      <c r="H65" s="178" t="str">
        <f>IF(SP_NORTE!F68="","*",SP_NORTE!F68)</f>
        <v>*</v>
      </c>
      <c r="I65" s="178" t="str">
        <f>IF(SP_NORTE!H68="","*",SP_NORTE!H68)</f>
        <v>*</v>
      </c>
      <c r="J65" s="178" t="str">
        <f>IF(SP_NORTE!I68="","*",SP_NORTE!I68)</f>
        <v>*</v>
      </c>
      <c r="K65" s="169" t="str">
        <f>IF(SP_NORTE!M68="","*",SP_NORTE!M68)</f>
        <v>-</v>
      </c>
      <c r="L65" s="169" t="str">
        <f>IF(SP_NORTE!N68="","*",SP_NORTE!N68)</f>
        <v>-</v>
      </c>
      <c r="M65" s="170" t="str">
        <f>IF(SP_NORTE!J68="","*",SP_NORTE!J68)</f>
        <v>*</v>
      </c>
      <c r="N65" s="177" t="str">
        <f>IF(SP_NORTE!K68="","*",SP_NORTE!K68)</f>
        <v>*</v>
      </c>
      <c r="O65" s="177" t="str">
        <f>IF(SP_NORTE!L68="","*",SP_NORTE!L68)</f>
        <v>*</v>
      </c>
      <c r="P65" s="176" t="str">
        <f>IF(SP_NORTE!O68="","*",SP_NORTE!O68)</f>
        <v>*</v>
      </c>
      <c r="Q65" s="176" t="str">
        <f>IF(SP_NORTE!P68="","*",SP_NORTE!P68)</f>
        <v>*</v>
      </c>
      <c r="R65" s="178" t="str">
        <f>IF(SP_NORTE!Q68="","*",CONCATENATE(SP_NORTE!Q68," ",SP_NORTE!R68))</f>
        <v>*</v>
      </c>
      <c r="S65" s="178" t="str">
        <f>IF(SP_NORTE!V68="","*",SP_NORTE!V68)</f>
        <v>*</v>
      </c>
      <c r="T65" s="178" t="str">
        <f>IF(SP_NORTE!W68="","*",SP_NORTE!W68)</f>
        <v>*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*</v>
      </c>
      <c r="C66" s="179" t="str">
        <f>IF(SP_NORTE!Z69="","*",SP_NORTE!Z69)</f>
        <v>*</v>
      </c>
      <c r="D66" s="169" t="str">
        <f>IF(SP_NORTE!S69="","*",SP_NORTE!S69)</f>
        <v>-</v>
      </c>
      <c r="E66" s="169" t="str">
        <f>IF(SP_NORTE!T69="","*",SP_NORTE!T69)</f>
        <v>-</v>
      </c>
      <c r="F66" s="178" t="str">
        <f>IF(SP_NORTE!B69="","*",SP_NORTE!B69)</f>
        <v>*</v>
      </c>
      <c r="G66" s="178" t="str">
        <f>IF(SP_NORTE!D69="","*",SP_NORTE!D69)</f>
        <v>*</v>
      </c>
      <c r="H66" s="178" t="str">
        <f>IF(SP_NORTE!F69="","*",SP_NORTE!F69)</f>
        <v>*</v>
      </c>
      <c r="I66" s="178" t="str">
        <f>IF(SP_NORTE!H69="","*",SP_NORTE!H69)</f>
        <v>*</v>
      </c>
      <c r="J66" s="178" t="str">
        <f>IF(SP_NORTE!I69="","*",SP_NORTE!I69)</f>
        <v>*</v>
      </c>
      <c r="K66" s="169" t="str">
        <f>IF(SP_NORTE!M69="","*",SP_NORTE!M69)</f>
        <v>-</v>
      </c>
      <c r="L66" s="169" t="str">
        <f>IF(SP_NORTE!N69="","*",SP_NORTE!N69)</f>
        <v>-</v>
      </c>
      <c r="M66" s="170" t="str">
        <f>IF(SP_NORTE!J69="","*",SP_NORTE!J69)</f>
        <v>*</v>
      </c>
      <c r="N66" s="177" t="str">
        <f>IF(SP_NORTE!K69="","*",SP_NORTE!K69)</f>
        <v>*</v>
      </c>
      <c r="O66" s="177" t="str">
        <f>IF(SP_NORTE!L69="","*",SP_NORTE!L69)</f>
        <v>*</v>
      </c>
      <c r="P66" s="176" t="str">
        <f>IF(SP_NORTE!O69="","*",SP_NORTE!O69)</f>
        <v>*</v>
      </c>
      <c r="Q66" s="176" t="str">
        <f>IF(SP_NORTE!P69="","*",SP_NORTE!P69)</f>
        <v>*</v>
      </c>
      <c r="R66" s="178" t="str">
        <f>IF(SP_NORTE!Q69="","*",CONCATENATE(SP_NORTE!Q69," ",SP_NORTE!R69))</f>
        <v>*</v>
      </c>
      <c r="S66" s="178" t="str">
        <f>IF(SP_NORTE!V69="","*",SP_NORTE!V69)</f>
        <v>*</v>
      </c>
      <c r="T66" s="178" t="str">
        <f>IF(SP_NORTE!W69="","*",SP_NORTE!W69)</f>
        <v>*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*</v>
      </c>
      <c r="C67" s="179" t="str">
        <f>IF(SP_NORTE!Z70="","*",SP_NORTE!Z70)</f>
        <v>*</v>
      </c>
      <c r="D67" s="169" t="str">
        <f>IF(SP_NORTE!S70="","*",SP_NORTE!S70)</f>
        <v>-</v>
      </c>
      <c r="E67" s="169" t="str">
        <f>IF(SP_NORTE!T70="","*",SP_NORTE!T70)</f>
        <v>-</v>
      </c>
      <c r="F67" s="178" t="str">
        <f>IF(SP_NORTE!B70="","*",SP_NORTE!B70)</f>
        <v>*</v>
      </c>
      <c r="G67" s="178" t="str">
        <f>IF(SP_NORTE!D70="","*",SP_NORTE!D70)</f>
        <v>*</v>
      </c>
      <c r="H67" s="178" t="str">
        <f>IF(SP_NORTE!F70="","*",SP_NORTE!F70)</f>
        <v>*</v>
      </c>
      <c r="I67" s="178" t="str">
        <f>IF(SP_NORTE!H70="","*",SP_NORTE!H70)</f>
        <v>*</v>
      </c>
      <c r="J67" s="178" t="str">
        <f>IF(SP_NORTE!I70="","*",SP_NORTE!I70)</f>
        <v>*</v>
      </c>
      <c r="K67" s="169" t="str">
        <f>IF(SP_NORTE!M70="","*",SP_NORTE!M70)</f>
        <v>-</v>
      </c>
      <c r="L67" s="169" t="str">
        <f>IF(SP_NORTE!N70="","*",SP_NORTE!N70)</f>
        <v>-</v>
      </c>
      <c r="M67" s="170" t="str">
        <f>IF(SP_NORTE!J70="","*",SP_NORTE!J70)</f>
        <v>*</v>
      </c>
      <c r="N67" s="177" t="str">
        <f>IF(SP_NORTE!K70="","*",SP_NORTE!K70)</f>
        <v>*</v>
      </c>
      <c r="O67" s="177" t="str">
        <f>IF(SP_NORTE!L70="","*",SP_NORTE!L70)</f>
        <v>*</v>
      </c>
      <c r="P67" s="176" t="str">
        <f>IF(SP_NORTE!O70="","*",SP_NORTE!O70)</f>
        <v>*</v>
      </c>
      <c r="Q67" s="176" t="str">
        <f>IF(SP_NORTE!P70="","*",SP_NORTE!P70)</f>
        <v>*</v>
      </c>
      <c r="R67" s="178" t="str">
        <f>IF(SP_NORTE!Q70="","*",CONCATENATE(SP_NORTE!Q70," ",SP_NORTE!R70))</f>
        <v>*</v>
      </c>
      <c r="S67" s="178" t="str">
        <f>IF(SP_NORTE!V70="","*",SP_NORTE!V70)</f>
        <v>*</v>
      </c>
      <c r="T67" s="178" t="str">
        <f>IF(SP_NORTE!W70="","*",SP_NORTE!W70)</f>
        <v>*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*</v>
      </c>
      <c r="C68" s="179" t="str">
        <f>IF(SP_NORTE!Z71="","*",SP_NORTE!Z71)</f>
        <v>*</v>
      </c>
      <c r="D68" s="169" t="str">
        <f>IF(SP_NORTE!S71="","*",SP_NORTE!S71)</f>
        <v>-</v>
      </c>
      <c r="E68" s="169" t="str">
        <f>IF(SP_NORTE!T71="","*",SP_NORTE!T71)</f>
        <v>-</v>
      </c>
      <c r="F68" s="178" t="str">
        <f>IF(SP_NORTE!B71="","*",SP_NORTE!B71)</f>
        <v>*</v>
      </c>
      <c r="G68" s="178" t="str">
        <f>IF(SP_NORTE!D71="","*",SP_NORTE!D71)</f>
        <v>*</v>
      </c>
      <c r="H68" s="178" t="str">
        <f>IF(SP_NORTE!F71="","*",SP_NORTE!F71)</f>
        <v>*</v>
      </c>
      <c r="I68" s="178" t="str">
        <f>IF(SP_NORTE!H71="","*",SP_NORTE!H71)</f>
        <v>*</v>
      </c>
      <c r="J68" s="178" t="str">
        <f>IF(SP_NORTE!I71="","*",SP_NORTE!I71)</f>
        <v>*</v>
      </c>
      <c r="K68" s="169" t="str">
        <f>IF(SP_NORTE!M71="","*",SP_NORTE!M71)</f>
        <v>-</v>
      </c>
      <c r="L68" s="169" t="str">
        <f>IF(SP_NORTE!N71="","*",SP_NORTE!N71)</f>
        <v>-</v>
      </c>
      <c r="M68" s="170" t="str">
        <f>IF(SP_NORTE!J71="","*",SP_NORTE!J71)</f>
        <v>*</v>
      </c>
      <c r="N68" s="177" t="str">
        <f>IF(SP_NORTE!K71="","*",SP_NORTE!K71)</f>
        <v>*</v>
      </c>
      <c r="O68" s="177" t="str">
        <f>IF(SP_NORTE!L71="","*",SP_NORTE!L71)</f>
        <v>*</v>
      </c>
      <c r="P68" s="176" t="str">
        <f>IF(SP_NORTE!O71="","*",SP_NORTE!O71)</f>
        <v>*</v>
      </c>
      <c r="Q68" s="176" t="str">
        <f>IF(SP_NORTE!P71="","*",SP_NORTE!P71)</f>
        <v>*</v>
      </c>
      <c r="R68" s="178" t="str">
        <f>IF(SP_NORTE!Q71="","*",CONCATENATE(SP_NORTE!Q71," ",SP_NORTE!R71))</f>
        <v>*</v>
      </c>
      <c r="S68" s="178" t="str">
        <f>IF(SP_NORTE!V71="","*",SP_NORTE!V71)</f>
        <v>*</v>
      </c>
      <c r="T68" s="178" t="str">
        <f>IF(SP_NORTE!W71="","*",SP_NORTE!W71)</f>
        <v>*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*</v>
      </c>
      <c r="C69" s="179" t="str">
        <f>IF(SP_NORTE!Z72="","*",SP_NORTE!Z72)</f>
        <v>*</v>
      </c>
      <c r="D69" s="169" t="str">
        <f>IF(SP_NORTE!S72="","*",SP_NORTE!S72)</f>
        <v>-</v>
      </c>
      <c r="E69" s="169" t="str">
        <f>IF(SP_NORTE!T72="","*",SP_NORTE!T72)</f>
        <v>-</v>
      </c>
      <c r="F69" s="178" t="str">
        <f>IF(SP_NORTE!B72="","*",SP_NORTE!B72)</f>
        <v>*</v>
      </c>
      <c r="G69" s="178" t="str">
        <f>IF(SP_NORTE!D72="","*",SP_NORTE!D72)</f>
        <v>*</v>
      </c>
      <c r="H69" s="178" t="str">
        <f>IF(SP_NORTE!F72="","*",SP_NORTE!F72)</f>
        <v>*</v>
      </c>
      <c r="I69" s="178" t="str">
        <f>IF(SP_NORTE!H72="","*",SP_NORTE!H72)</f>
        <v>*</v>
      </c>
      <c r="J69" s="178" t="str">
        <f>IF(SP_NORTE!I72="","*",SP_NORTE!I72)</f>
        <v>*</v>
      </c>
      <c r="K69" s="169" t="str">
        <f>IF(SP_NORTE!M72="","*",SP_NORTE!M72)</f>
        <v>-</v>
      </c>
      <c r="L69" s="169" t="str">
        <f>IF(SP_NORTE!N72="","*",SP_NORTE!N72)</f>
        <v>-</v>
      </c>
      <c r="M69" s="170" t="str">
        <f>IF(SP_NORTE!J72="","*",SP_NORTE!J72)</f>
        <v>*</v>
      </c>
      <c r="N69" s="177" t="str">
        <f>IF(SP_NORTE!K72="","*",SP_NORTE!K72)</f>
        <v>*</v>
      </c>
      <c r="O69" s="177" t="str">
        <f>IF(SP_NORTE!L72="","*",SP_NORTE!L72)</f>
        <v>*</v>
      </c>
      <c r="P69" s="176" t="str">
        <f>IF(SP_NORTE!O72="","*",SP_NORTE!O72)</f>
        <v>*</v>
      </c>
      <c r="Q69" s="176" t="str">
        <f>IF(SP_NORTE!P72="","*",SP_NORTE!P72)</f>
        <v>*</v>
      </c>
      <c r="R69" s="178" t="str">
        <f>IF(SP_NORTE!Q72="","*",CONCATENATE(SP_NORTE!Q72," ",SP_NORTE!R72))</f>
        <v>*</v>
      </c>
      <c r="S69" s="178" t="str">
        <f>IF(SP_NORTE!V72="","*",SP_NORTE!V72)</f>
        <v>*</v>
      </c>
      <c r="T69" s="178" t="str">
        <f>IF(SP_NORTE!W72="","*",SP_NORTE!W72)</f>
        <v>*</v>
      </c>
      <c r="U69" s="167" t="str">
        <f ca="1">_xlfn.XLOOKUP(G69&amp;$U$2,BS_CONTROLE[CHAVE],BS_CONTROLE[Quantidade_11],"-")</f>
        <v>-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*</v>
      </c>
      <c r="C70" s="179" t="str">
        <f>IF(SP_NORTE!Z73="","*",SP_NORTE!Z73)</f>
        <v>*</v>
      </c>
      <c r="D70" s="169" t="str">
        <f>IF(SP_NORTE!S73="","*",SP_NORTE!S73)</f>
        <v>-</v>
      </c>
      <c r="E70" s="169" t="str">
        <f>IF(SP_NORTE!T73="","*",SP_NORTE!T73)</f>
        <v>-</v>
      </c>
      <c r="F70" s="178" t="str">
        <f>IF(SP_NORTE!B73="","*",SP_NORTE!B73)</f>
        <v>*</v>
      </c>
      <c r="G70" s="178" t="str">
        <f>IF(SP_NORTE!D73="","*",SP_NORTE!D73)</f>
        <v>*</v>
      </c>
      <c r="H70" s="178" t="str">
        <f>IF(SP_NORTE!F73="","*",SP_NORTE!F73)</f>
        <v>*</v>
      </c>
      <c r="I70" s="178" t="str">
        <f>IF(SP_NORTE!H73="","*",SP_NORTE!H73)</f>
        <v>*</v>
      </c>
      <c r="J70" s="178" t="str">
        <f>IF(SP_NORTE!I73="","*",SP_NORTE!I73)</f>
        <v>*</v>
      </c>
      <c r="K70" s="169" t="str">
        <f>IF(SP_NORTE!M73="","*",SP_NORTE!M73)</f>
        <v>-</v>
      </c>
      <c r="L70" s="169" t="str">
        <f>IF(SP_NORTE!N73="","*",SP_NORTE!N73)</f>
        <v>-</v>
      </c>
      <c r="M70" s="170" t="str">
        <f>IF(SP_NORTE!J73="","*",SP_NORTE!J73)</f>
        <v>*</v>
      </c>
      <c r="N70" s="177" t="str">
        <f>IF(SP_NORTE!K73="","*",SP_NORTE!K73)</f>
        <v>*</v>
      </c>
      <c r="O70" s="177" t="str">
        <f>IF(SP_NORTE!L73="","*",SP_NORTE!L73)</f>
        <v>*</v>
      </c>
      <c r="P70" s="176" t="str">
        <f>IF(SP_NORTE!O73="","*",SP_NORTE!O73)</f>
        <v>*</v>
      </c>
      <c r="Q70" s="176" t="str">
        <f>IF(SP_NORTE!P73="","*",SP_NORTE!P73)</f>
        <v>*</v>
      </c>
      <c r="R70" s="178" t="str">
        <f>IF(SP_NORTE!Q73="","*",CONCATENATE(SP_NORTE!Q73," ",SP_NORTE!R73))</f>
        <v>*</v>
      </c>
      <c r="S70" s="178" t="str">
        <f>IF(SP_NORTE!V73="","*",SP_NORTE!V73)</f>
        <v>*</v>
      </c>
      <c r="T70" s="178" t="str">
        <f>IF(SP_NORTE!W73="","*",SP_NORTE!W73)</f>
        <v>*</v>
      </c>
      <c r="U70" s="167" t="str">
        <f ca="1">_xlfn.XLOOKUP(G70&amp;$U$2,BS_CONTROLE[CHAVE],BS_CONTROLE[Quantidade_11],"-")</f>
        <v>-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*</v>
      </c>
      <c r="C71" s="179" t="str">
        <f>IF(SP_NORTE!Z74="","*",SP_NORTE!Z74)</f>
        <v>*</v>
      </c>
      <c r="D71" s="169" t="str">
        <f>IF(SP_NORTE!S74="","*",SP_NORTE!S74)</f>
        <v>-</v>
      </c>
      <c r="E71" s="169" t="str">
        <f>IF(SP_NORTE!T74="","*",SP_NORTE!T74)</f>
        <v>-</v>
      </c>
      <c r="F71" s="178" t="str">
        <f>IF(SP_NORTE!B74="","*",SP_NORTE!B74)</f>
        <v>*</v>
      </c>
      <c r="G71" s="178" t="str">
        <f>IF(SP_NORTE!D74="","*",SP_NORTE!D74)</f>
        <v>*</v>
      </c>
      <c r="H71" s="178" t="str">
        <f>IF(SP_NORTE!F74="","*",SP_NORTE!F74)</f>
        <v>*</v>
      </c>
      <c r="I71" s="178" t="str">
        <f>IF(SP_NORTE!H74="","*",SP_NORTE!H74)</f>
        <v>*</v>
      </c>
      <c r="J71" s="178" t="str">
        <f>IF(SP_NORTE!I74="","*",SP_NORTE!I74)</f>
        <v>*</v>
      </c>
      <c r="K71" s="169" t="str">
        <f>IF(SP_NORTE!M74="","*",SP_NORTE!M74)</f>
        <v>-</v>
      </c>
      <c r="L71" s="169" t="str">
        <f>IF(SP_NORTE!N74="","*",SP_NORTE!N74)</f>
        <v>-</v>
      </c>
      <c r="M71" s="170" t="str">
        <f>IF(SP_NORTE!J74="","*",SP_NORTE!J74)</f>
        <v>*</v>
      </c>
      <c r="N71" s="177" t="str">
        <f>IF(SP_NORTE!K74="","*",SP_NORTE!K74)</f>
        <v>*</v>
      </c>
      <c r="O71" s="177" t="str">
        <f>IF(SP_NORTE!L74="","*",SP_NORTE!L74)</f>
        <v>*</v>
      </c>
      <c r="P71" s="176" t="str">
        <f>IF(SP_NORTE!O74="","*",SP_NORTE!O74)</f>
        <v>*</v>
      </c>
      <c r="Q71" s="176" t="str">
        <f>IF(SP_NORTE!P74="","*",SP_NORTE!P74)</f>
        <v>*</v>
      </c>
      <c r="R71" s="178" t="str">
        <f>IF(SP_NORTE!Q74="","*",CONCATENATE(SP_NORTE!Q74," ",SP_NORTE!R74))</f>
        <v>*</v>
      </c>
      <c r="S71" s="178" t="str">
        <f>IF(SP_NORTE!V74="","*",SP_NORTE!V74)</f>
        <v>*</v>
      </c>
      <c r="T71" s="178" t="str">
        <f>IF(SP_NORTE!W74="","*",SP_NORTE!W74)</f>
        <v>*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*</v>
      </c>
      <c r="C72" s="179" t="str">
        <f>IF(SP_NORTE!Z75="","*",SP_NORTE!Z75)</f>
        <v>*</v>
      </c>
      <c r="D72" s="169" t="str">
        <f>IF(SP_NORTE!S75="","*",SP_NORTE!S75)</f>
        <v>-</v>
      </c>
      <c r="E72" s="169" t="str">
        <f>IF(SP_NORTE!T75="","*",SP_NORTE!T75)</f>
        <v>-</v>
      </c>
      <c r="F72" s="178" t="str">
        <f>IF(SP_NORTE!B75="","*",SP_NORTE!B75)</f>
        <v>*</v>
      </c>
      <c r="G72" s="178" t="str">
        <f>IF(SP_NORTE!D75="","*",SP_NORTE!D75)</f>
        <v>*</v>
      </c>
      <c r="H72" s="178" t="str">
        <f>IF(SP_NORTE!F75="","*",SP_NORTE!F75)</f>
        <v>*</v>
      </c>
      <c r="I72" s="178" t="str">
        <f>IF(SP_NORTE!H75="","*",SP_NORTE!H75)</f>
        <v>*</v>
      </c>
      <c r="J72" s="178" t="str">
        <f>IF(SP_NORTE!I75="","*",SP_NORTE!I75)</f>
        <v>*</v>
      </c>
      <c r="K72" s="169" t="str">
        <f>IF(SP_NORTE!M75="","*",SP_NORTE!M75)</f>
        <v>-</v>
      </c>
      <c r="L72" s="169" t="str">
        <f>IF(SP_NORTE!N75="","*",SP_NORTE!N75)</f>
        <v>-</v>
      </c>
      <c r="M72" s="170" t="str">
        <f>IF(SP_NORTE!J75="","*",SP_NORTE!J75)</f>
        <v>*</v>
      </c>
      <c r="N72" s="177" t="str">
        <f>IF(SP_NORTE!K75="","*",SP_NORTE!K75)</f>
        <v>*</v>
      </c>
      <c r="O72" s="177" t="str">
        <f>IF(SP_NORTE!L75="","*",SP_NORTE!L75)</f>
        <v>*</v>
      </c>
      <c r="P72" s="176" t="str">
        <f>IF(SP_NORTE!O75="","*",SP_NORTE!O75)</f>
        <v>*</v>
      </c>
      <c r="Q72" s="176" t="str">
        <f>IF(SP_NORTE!P75="","*",SP_NORTE!P75)</f>
        <v>*</v>
      </c>
      <c r="R72" s="178" t="str">
        <f>IF(SP_NORTE!Q75="","*",CONCATENATE(SP_NORTE!Q75," ",SP_NORTE!R75))</f>
        <v>*</v>
      </c>
      <c r="S72" s="178" t="str">
        <f>IF(SP_NORTE!V75="","*",SP_NORTE!V75)</f>
        <v>*</v>
      </c>
      <c r="T72" s="178" t="str">
        <f>IF(SP_NORTE!W75="","*",SP_NORTE!W75)</f>
        <v>*</v>
      </c>
      <c r="U72" s="167" t="str">
        <f ca="1">_xlfn.XLOOKUP(G72&amp;$U$2,BS_CONTROLE[CHAVE],BS_CONTROLE[Quantidade_11],"-")</f>
        <v>-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*</v>
      </c>
      <c r="C73" s="179" t="str">
        <f>IF(SP_NORTE!Z76="","*",SP_NORTE!Z76)</f>
        <v>*</v>
      </c>
      <c r="D73" s="169" t="str">
        <f>IF(SP_NORTE!S76="","*",SP_NORTE!S76)</f>
        <v>-</v>
      </c>
      <c r="E73" s="169" t="str">
        <f>IF(SP_NORTE!T76="","*",SP_NORTE!T76)</f>
        <v>-</v>
      </c>
      <c r="F73" s="178" t="str">
        <f>IF(SP_NORTE!B76="","*",SP_NORTE!B76)</f>
        <v>*</v>
      </c>
      <c r="G73" s="178" t="str">
        <f>IF(SP_NORTE!D76="","*",SP_NORTE!D76)</f>
        <v>*</v>
      </c>
      <c r="H73" s="178" t="str">
        <f>IF(SP_NORTE!F76="","*",SP_NORTE!F76)</f>
        <v>*</v>
      </c>
      <c r="I73" s="178" t="str">
        <f>IF(SP_NORTE!H76="","*",SP_NORTE!H76)</f>
        <v>*</v>
      </c>
      <c r="J73" s="178" t="str">
        <f>IF(SP_NORTE!I76="","*",SP_NORTE!I76)</f>
        <v>*</v>
      </c>
      <c r="K73" s="169" t="str">
        <f>IF(SP_NORTE!M76="","*",SP_NORTE!M76)</f>
        <v>-</v>
      </c>
      <c r="L73" s="169" t="str">
        <f>IF(SP_NORTE!N76="","*",SP_NORTE!N76)</f>
        <v>-</v>
      </c>
      <c r="M73" s="170" t="str">
        <f>IF(SP_NORTE!J76="","*",SP_NORTE!J76)</f>
        <v>*</v>
      </c>
      <c r="N73" s="177" t="str">
        <f>IF(SP_NORTE!K76="","*",SP_NORTE!K76)</f>
        <v>*</v>
      </c>
      <c r="O73" s="177" t="str">
        <f>IF(SP_NORTE!L76="","*",SP_NORTE!L76)</f>
        <v>*</v>
      </c>
      <c r="P73" s="176" t="str">
        <f>IF(SP_NORTE!O76="","*",SP_NORTE!O76)</f>
        <v>*</v>
      </c>
      <c r="Q73" s="176" t="str">
        <f>IF(SP_NORTE!P76="","*",SP_NORTE!P76)</f>
        <v>*</v>
      </c>
      <c r="R73" s="178" t="str">
        <f>IF(SP_NORTE!Q76="","*",CONCATENATE(SP_NORTE!Q76," ",SP_NORTE!R76))</f>
        <v>*</v>
      </c>
      <c r="S73" s="178" t="str">
        <f>IF(SP_NORTE!V76="","*",SP_NORTE!V76)</f>
        <v>*</v>
      </c>
      <c r="T73" s="178" t="str">
        <f>IF(SP_NORTE!W76="","*",SP_NORTE!W76)</f>
        <v>*</v>
      </c>
      <c r="U73" s="167" t="str">
        <f ca="1">_xlfn.XLOOKUP(G73&amp;$U$2,BS_CONTROLE[CHAVE],BS_CONTROLE[Quantidade_11],"-")</f>
        <v>-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*</v>
      </c>
      <c r="C74" s="179" t="str">
        <f>IF(SP_NORTE!Z77="","*",SP_NORTE!Z77)</f>
        <v>*</v>
      </c>
      <c r="D74" s="169" t="str">
        <f>IF(SP_NORTE!S77="","*",SP_NORTE!S77)</f>
        <v>-</v>
      </c>
      <c r="E74" s="169" t="str">
        <f>IF(SP_NORTE!T77="","*",SP_NORTE!T77)</f>
        <v>-</v>
      </c>
      <c r="F74" s="178" t="str">
        <f>IF(SP_NORTE!B77="","*",SP_NORTE!B77)</f>
        <v>*</v>
      </c>
      <c r="G74" s="178" t="str">
        <f>IF(SP_NORTE!D77="","*",SP_NORTE!D77)</f>
        <v>*</v>
      </c>
      <c r="H74" s="178" t="str">
        <f>IF(SP_NORTE!F77="","*",SP_NORTE!F77)</f>
        <v>*</v>
      </c>
      <c r="I74" s="178" t="str">
        <f>IF(SP_NORTE!H77="","*",SP_NORTE!H77)</f>
        <v>*</v>
      </c>
      <c r="J74" s="178" t="str">
        <f>IF(SP_NORTE!I77="","*",SP_NORTE!I77)</f>
        <v>*</v>
      </c>
      <c r="K74" s="169" t="str">
        <f>IF(SP_NORTE!M77="","*",SP_NORTE!M77)</f>
        <v>-</v>
      </c>
      <c r="L74" s="169" t="str">
        <f>IF(SP_NORTE!N77="","*",SP_NORTE!N77)</f>
        <v>-</v>
      </c>
      <c r="M74" s="170" t="str">
        <f>IF(SP_NORTE!J77="","*",SP_NORTE!J77)</f>
        <v>*</v>
      </c>
      <c r="N74" s="177" t="str">
        <f>IF(SP_NORTE!K77="","*",SP_NORTE!K77)</f>
        <v>*</v>
      </c>
      <c r="O74" s="177" t="str">
        <f>IF(SP_NORTE!L77="","*",SP_NORTE!L77)</f>
        <v>*</v>
      </c>
      <c r="P74" s="176" t="str">
        <f>IF(SP_NORTE!O77="","*",SP_NORTE!O77)</f>
        <v>*</v>
      </c>
      <c r="Q74" s="176" t="str">
        <f>IF(SP_NORTE!P77="","*",SP_NORTE!P77)</f>
        <v>*</v>
      </c>
      <c r="R74" s="178" t="str">
        <f>IF(SP_NORTE!Q77="","*",CONCATENATE(SP_NORTE!Q77," ",SP_NORTE!R77))</f>
        <v>*</v>
      </c>
      <c r="S74" s="178" t="str">
        <f>IF(SP_NORTE!V77="","*",SP_NORTE!V77)</f>
        <v>*</v>
      </c>
      <c r="T74" s="178" t="str">
        <f>IF(SP_NORTE!W77="","*",SP_NORTE!W77)</f>
        <v>*</v>
      </c>
      <c r="U74" s="167" t="str">
        <f ca="1">_xlfn.XLOOKUP(G74&amp;$U$2,BS_CONTROLE[CHAVE],BS_CONTROLE[Quantidade_11],"-")</f>
        <v>-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*</v>
      </c>
      <c r="C75" s="179" t="str">
        <f>IF(SP_NORTE!Z78="","*",SP_NORTE!Z78)</f>
        <v>*</v>
      </c>
      <c r="D75" s="169" t="str">
        <f>IF(SP_NORTE!S78="","*",SP_NORTE!S78)</f>
        <v>-</v>
      </c>
      <c r="E75" s="169" t="str">
        <f>IF(SP_NORTE!T78="","*",SP_NORTE!T78)</f>
        <v>-</v>
      </c>
      <c r="F75" s="178" t="str">
        <f>IF(SP_NORTE!B78="","*",SP_NORTE!B78)</f>
        <v>*</v>
      </c>
      <c r="G75" s="178" t="str">
        <f>IF(SP_NORTE!D78="","*",SP_NORTE!D78)</f>
        <v>*</v>
      </c>
      <c r="H75" s="178" t="str">
        <f>IF(SP_NORTE!F78="","*",SP_NORTE!F78)</f>
        <v>*</v>
      </c>
      <c r="I75" s="178" t="str">
        <f>IF(SP_NORTE!H78="","*",SP_NORTE!H78)</f>
        <v>*</v>
      </c>
      <c r="J75" s="178" t="str">
        <f>IF(SP_NORTE!I78="","*",SP_NORTE!I78)</f>
        <v>*</v>
      </c>
      <c r="K75" s="169" t="str">
        <f>IF(SP_NORTE!M78="","*",SP_NORTE!M78)</f>
        <v>-</v>
      </c>
      <c r="L75" s="169" t="str">
        <f>IF(SP_NORTE!N78="","*",SP_NORTE!N78)</f>
        <v>-</v>
      </c>
      <c r="M75" s="170" t="str">
        <f>IF(SP_NORTE!J78="","*",SP_NORTE!J78)</f>
        <v>*</v>
      </c>
      <c r="N75" s="177" t="str">
        <f>IF(SP_NORTE!K78="","*",SP_NORTE!K78)</f>
        <v>*</v>
      </c>
      <c r="O75" s="177" t="str">
        <f>IF(SP_NORTE!L78="","*",SP_NORTE!L78)</f>
        <v>*</v>
      </c>
      <c r="P75" s="176" t="str">
        <f>IF(SP_NORTE!O78="","*",SP_NORTE!O78)</f>
        <v>*</v>
      </c>
      <c r="Q75" s="176" t="str">
        <f>IF(SP_NORTE!P78="","*",SP_NORTE!P78)</f>
        <v>*</v>
      </c>
      <c r="R75" s="178" t="str">
        <f>IF(SP_NORTE!Q78="","*",CONCATENATE(SP_NORTE!Q78," ",SP_NORTE!R78))</f>
        <v>*</v>
      </c>
      <c r="S75" s="178" t="str">
        <f>IF(SP_NORTE!V78="","*",SP_NORTE!V78)</f>
        <v>*</v>
      </c>
      <c r="T75" s="178" t="str">
        <f>IF(SP_NORTE!W78="","*",SP_NORTE!W78)</f>
        <v>*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*</v>
      </c>
      <c r="C76" s="179" t="str">
        <f>IF(SP_NORTE!Z79="","*",SP_NORTE!Z79)</f>
        <v>*</v>
      </c>
      <c r="D76" s="169" t="str">
        <f>IF(SP_NORTE!S79="","*",SP_NORTE!S79)</f>
        <v>-</v>
      </c>
      <c r="E76" s="169" t="str">
        <f>IF(SP_NORTE!T79="","*",SP_NORTE!T79)</f>
        <v>-</v>
      </c>
      <c r="F76" s="178" t="str">
        <f>IF(SP_NORTE!B79="","*",SP_NORTE!B79)</f>
        <v>*</v>
      </c>
      <c r="G76" s="178" t="str">
        <f>IF(SP_NORTE!D79="","*",SP_NORTE!D79)</f>
        <v>*</v>
      </c>
      <c r="H76" s="178" t="str">
        <f>IF(SP_NORTE!F79="","*",SP_NORTE!F79)</f>
        <v>*</v>
      </c>
      <c r="I76" s="178" t="str">
        <f>IF(SP_NORTE!H79="","*",SP_NORTE!H79)</f>
        <v>*</v>
      </c>
      <c r="J76" s="178" t="str">
        <f>IF(SP_NORTE!I79="","*",SP_NORTE!I79)</f>
        <v>*</v>
      </c>
      <c r="K76" s="169" t="str">
        <f>IF(SP_NORTE!M79="","*",SP_NORTE!M79)</f>
        <v>-</v>
      </c>
      <c r="L76" s="169" t="str">
        <f>IF(SP_NORTE!N79="","*",SP_NORTE!N79)</f>
        <v>-</v>
      </c>
      <c r="M76" s="170" t="str">
        <f>IF(SP_NORTE!J79="","*",SP_NORTE!J79)</f>
        <v>*</v>
      </c>
      <c r="N76" s="177" t="str">
        <f>IF(SP_NORTE!K79="","*",SP_NORTE!K79)</f>
        <v>*</v>
      </c>
      <c r="O76" s="177" t="str">
        <f>IF(SP_NORTE!L79="","*",SP_NORTE!L79)</f>
        <v>*</v>
      </c>
      <c r="P76" s="176" t="str">
        <f>IF(SP_NORTE!O79="","*",SP_NORTE!O79)</f>
        <v>*</v>
      </c>
      <c r="Q76" s="176" t="str">
        <f>IF(SP_NORTE!P79="","*",SP_NORTE!P79)</f>
        <v>*</v>
      </c>
      <c r="R76" s="178" t="str">
        <f>IF(SP_NORTE!Q79="","*",CONCATENATE(SP_NORTE!Q79," ",SP_NORTE!R79))</f>
        <v>*</v>
      </c>
      <c r="S76" s="178" t="str">
        <f>IF(SP_NORTE!V79="","*",SP_NORTE!V79)</f>
        <v>*</v>
      </c>
      <c r="T76" s="178" t="str">
        <f>IF(SP_NORTE!W79="","*",SP_NORTE!W79)</f>
        <v>*</v>
      </c>
      <c r="U76" s="167" t="str">
        <f ca="1">_xlfn.XLOOKUP(G76&amp;$U$2,BS_CONTROLE[CHAVE],BS_CONTROLE[Quantidade_11],"-")</f>
        <v>-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*</v>
      </c>
      <c r="C77" s="179" t="str">
        <f>IF(SP_NORTE!Z80="","*",SP_NORTE!Z80)</f>
        <v>*</v>
      </c>
      <c r="D77" s="169" t="str">
        <f>IF(SP_NORTE!S80="","*",SP_NORTE!S80)</f>
        <v>-</v>
      </c>
      <c r="E77" s="169" t="str">
        <f>IF(SP_NORTE!T80="","*",SP_NORTE!T80)</f>
        <v>-</v>
      </c>
      <c r="F77" s="178" t="str">
        <f>IF(SP_NORTE!B80="","*",SP_NORTE!B80)</f>
        <v>*</v>
      </c>
      <c r="G77" s="178" t="str">
        <f>IF(SP_NORTE!D80="","*",SP_NORTE!D80)</f>
        <v>*</v>
      </c>
      <c r="H77" s="178" t="str">
        <f>IF(SP_NORTE!F80="","*",SP_NORTE!F80)</f>
        <v>*</v>
      </c>
      <c r="I77" s="178" t="str">
        <f>IF(SP_NORTE!H80="","*",SP_NORTE!H80)</f>
        <v>*</v>
      </c>
      <c r="J77" s="178" t="str">
        <f>IF(SP_NORTE!I80="","*",SP_NORTE!I80)</f>
        <v>*</v>
      </c>
      <c r="K77" s="169" t="str">
        <f>IF(SP_NORTE!M80="","*",SP_NORTE!M80)</f>
        <v>-</v>
      </c>
      <c r="L77" s="169" t="str">
        <f>IF(SP_NORTE!N80="","*",SP_NORTE!N80)</f>
        <v>-</v>
      </c>
      <c r="M77" s="170" t="str">
        <f>IF(SP_NORTE!J80="","*",SP_NORTE!J80)</f>
        <v>*</v>
      </c>
      <c r="N77" s="177" t="str">
        <f>IF(SP_NORTE!K80="","*",SP_NORTE!K80)</f>
        <v>*</v>
      </c>
      <c r="O77" s="177" t="str">
        <f>IF(SP_NORTE!L80="","*",SP_NORTE!L80)</f>
        <v>*</v>
      </c>
      <c r="P77" s="176" t="str">
        <f>IF(SP_NORTE!O80="","*",SP_NORTE!O80)</f>
        <v>*</v>
      </c>
      <c r="Q77" s="176" t="str">
        <f>IF(SP_NORTE!P80="","*",SP_NORTE!P80)</f>
        <v>*</v>
      </c>
      <c r="R77" s="178" t="str">
        <f>IF(SP_NORTE!Q80="","*",CONCATENATE(SP_NORTE!Q80," ",SP_NORTE!R80))</f>
        <v>*</v>
      </c>
      <c r="S77" s="178" t="str">
        <f>IF(SP_NORTE!V80="","*",SP_NORTE!V80)</f>
        <v>*</v>
      </c>
      <c r="T77" s="178" t="str">
        <f>IF(SP_NORTE!W80="","*",SP_NORTE!W80)</f>
        <v>*</v>
      </c>
      <c r="U77" s="167" t="str">
        <f ca="1">_xlfn.XLOOKUP(G77&amp;$U$2,BS_CONTROLE[CHAVE],BS_CONTROLE[Quantidade_11],"-")</f>
        <v>-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*</v>
      </c>
      <c r="C78" s="179" t="str">
        <f>IF(SP_NORTE!Z81="","*",SP_NORTE!Z81)</f>
        <v>*</v>
      </c>
      <c r="D78" s="169" t="str">
        <f>IF(SP_NORTE!S81="","*",SP_NORTE!S81)</f>
        <v>-</v>
      </c>
      <c r="E78" s="169" t="str">
        <f>IF(SP_NORTE!T81="","*",SP_NORTE!T81)</f>
        <v>-</v>
      </c>
      <c r="F78" s="178" t="str">
        <f>IF(SP_NORTE!B81="","*",SP_NORTE!B81)</f>
        <v>*</v>
      </c>
      <c r="G78" s="178" t="str">
        <f>IF(SP_NORTE!D81="","*",SP_NORTE!D81)</f>
        <v>*</v>
      </c>
      <c r="H78" s="178" t="str">
        <f>IF(SP_NORTE!F81="","*",SP_NORTE!F81)</f>
        <v>*</v>
      </c>
      <c r="I78" s="178" t="str">
        <f>IF(SP_NORTE!H81="","*",SP_NORTE!H81)</f>
        <v>*</v>
      </c>
      <c r="J78" s="178" t="str">
        <f>IF(SP_NORTE!I81="","*",SP_NORTE!I81)</f>
        <v>*</v>
      </c>
      <c r="K78" s="169" t="str">
        <f>IF(SP_NORTE!M81="","*",SP_NORTE!M81)</f>
        <v>-</v>
      </c>
      <c r="L78" s="169" t="str">
        <f>IF(SP_NORTE!N81="","*",SP_NORTE!N81)</f>
        <v>-</v>
      </c>
      <c r="M78" s="170" t="str">
        <f>IF(SP_NORTE!J81="","*",SP_NORTE!J81)</f>
        <v>*</v>
      </c>
      <c r="N78" s="177" t="str">
        <f>IF(SP_NORTE!K81="","*",SP_NORTE!K81)</f>
        <v>*</v>
      </c>
      <c r="O78" s="177" t="str">
        <f>IF(SP_NORTE!L81="","*",SP_NORTE!L81)</f>
        <v>*</v>
      </c>
      <c r="P78" s="176" t="str">
        <f>IF(SP_NORTE!O81="","*",SP_NORTE!O81)</f>
        <v>*</v>
      </c>
      <c r="Q78" s="176" t="str">
        <f>IF(SP_NORTE!P81="","*",SP_NORTE!P81)</f>
        <v>*</v>
      </c>
      <c r="R78" s="178" t="str">
        <f>IF(SP_NORTE!Q81="","*",CONCATENATE(SP_NORTE!Q81," ",SP_NORTE!R81))</f>
        <v>*</v>
      </c>
      <c r="S78" s="178" t="str">
        <f>IF(SP_NORTE!V81="","*",SP_NORTE!V81)</f>
        <v>*</v>
      </c>
      <c r="T78" s="178" t="str">
        <f>IF(SP_NORTE!W81="","*",SP_NORTE!W81)</f>
        <v>*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1201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1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1202</v>
      </c>
      <c r="D5" s="295"/>
      <c r="E5" s="295"/>
      <c r="F5" s="295"/>
      <c r="G5" s="295"/>
      <c r="H5" s="295"/>
      <c r="I5" s="295"/>
      <c r="J5" s="296"/>
      <c r="K5" s="297" t="s">
        <v>1203</v>
      </c>
      <c r="L5" s="298"/>
      <c r="M5" s="298"/>
      <c r="N5" s="298"/>
      <c r="O5" s="299" t="s">
        <v>1204</v>
      </c>
      <c r="P5" s="300"/>
    </row>
    <row r="6" spans="1:16" s="80" customFormat="1" ht="15" customHeight="1">
      <c r="A6" s="72" t="s">
        <v>1199</v>
      </c>
      <c r="B6" s="81" t="s">
        <v>1198</v>
      </c>
      <c r="C6" s="82" t="s">
        <v>1063</v>
      </c>
      <c r="D6" s="83" t="s">
        <v>1064</v>
      </c>
      <c r="E6" s="82" t="s">
        <v>1205</v>
      </c>
      <c r="F6" s="82" t="s">
        <v>1054</v>
      </c>
      <c r="G6" s="82" t="s">
        <v>1058</v>
      </c>
      <c r="H6" s="126" t="s">
        <v>710</v>
      </c>
      <c r="I6" s="84" t="s">
        <v>1059</v>
      </c>
      <c r="J6" s="84" t="s">
        <v>1060</v>
      </c>
      <c r="K6" s="85" t="s">
        <v>1054</v>
      </c>
      <c r="L6" s="85" t="s">
        <v>1206</v>
      </c>
      <c r="M6" s="86" t="s">
        <v>710</v>
      </c>
      <c r="N6" s="87" t="s">
        <v>1058</v>
      </c>
      <c r="O6" s="202" t="s">
        <v>1101</v>
      </c>
      <c r="P6" s="147" t="s">
        <v>1207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 t="str">
        <f>IF(SP_NORTE!BH36="","*",SP_NORTE!BH36)</f>
        <v>*</v>
      </c>
      <c r="P33" s="180" t="str">
        <f>IF($A$2=1,IF(SP_NORTE!BJ36="","*",SP_NORTE!BJ36),IF(SP_NORTE!BK36="","*",SP_NORTE!BK36))</f>
        <v>*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 t="str">
        <f>IF(SP_NORTE!BH37="","*",SP_NORTE!BH37)</f>
        <v>*</v>
      </c>
      <c r="P34" s="180" t="str">
        <f>IF($A$2=1,IF(SP_NORTE!BJ37="","*",SP_NORTE!BJ37),IF(SP_NORTE!BK37="","*",SP_NORTE!BK37))</f>
        <v>*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 t="str">
        <f>IF(SP_NORTE!BH38="","*",SP_NORTE!BH38)</f>
        <v>*</v>
      </c>
      <c r="P35" s="180" t="str">
        <f>IF($A$2=1,IF(SP_NORTE!BJ38="","*",SP_NORTE!BJ38),IF(SP_NORTE!BK38="","*",SP_NORTE!BK38))</f>
        <v>*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 t="str">
        <f>IF(SP_NORTE!BH39="","*",SP_NORTE!BH39)</f>
        <v>*</v>
      </c>
      <c r="P36" s="180" t="str">
        <f>IF($A$2=1,IF(SP_NORTE!BJ39="","*",SP_NORTE!BJ39),IF(SP_NORTE!BK39="","*",SP_NORTE!BK39))</f>
        <v>*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 t="str">
        <f>IF(SP_NORTE!BH40="","*",SP_NORTE!BH40)</f>
        <v>*</v>
      </c>
      <c r="P37" s="180" t="str">
        <f>IF($A$2=1,IF(SP_NORTE!BJ40="","*",SP_NORTE!BJ40),IF(SP_NORTE!BK40="","*",SP_NORTE!BK40))</f>
        <v>*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 t="str">
        <f>IF(SP_NORTE!BH41="","*",SP_NORTE!BH41)</f>
        <v>*</v>
      </c>
      <c r="P38" s="180" t="str">
        <f>IF($A$2=1,IF(SP_NORTE!BJ41="","*",SP_NORTE!BJ41),IF(SP_NORTE!BK41="","*",SP_NORTE!BK41))</f>
        <v>*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 t="str">
        <f>IF(SP_NORTE!BH43="","*",SP_NORTE!BH43)</f>
        <v>*</v>
      </c>
      <c r="P40" s="180" t="str">
        <f>IF($A$2=1,IF(SP_NORTE!BJ43="","*",SP_NORTE!BJ43),IF(SP_NORTE!BK43="","*",SP_NORTE!BK43))</f>
        <v>*</v>
      </c>
    </row>
    <row r="41" spans="1:16" ht="27" hidden="1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 t="str">
        <f>IF(SP_NORTE!BH44="","*",SP_NORTE!BH44)</f>
        <v>*</v>
      </c>
      <c r="P41" s="180" t="str">
        <f>IF($A$2=1,IF(SP_NORTE!BJ44="","*",SP_NORTE!BJ44),IF(SP_NORTE!BK44="","*",SP_NORTE!BK44))</f>
        <v>*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ZCV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 t="str">
        <f>IF(SP_NORTE!BH45="","*",SP_NORTE!BH45)</f>
        <v>*</v>
      </c>
      <c r="P42" s="180" t="str">
        <f>IF($A$2=1,IF(SP_NORTE!BJ45="","*",SP_NORTE!BJ45),IF(SP_NORTE!BK45="","*",SP_NORTE!BK45))</f>
        <v>*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 t="str">
        <f>IF(SP_NORTE!BH46="","*",SP_NORTE!BH46)</f>
        <v>*</v>
      </c>
      <c r="P43" s="180" t="str">
        <f>IF($A$2=1,IF(SP_NORTE!BJ46="","*",SP_NORTE!BJ46),IF(SP_NORTE!BK46="","*",SP_NORTE!BK46))</f>
        <v>*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 t="str">
        <f>IF(SP_NORTE!BH47="","*",SP_NORTE!BH47)</f>
        <v>*</v>
      </c>
      <c r="P44" s="180" t="str">
        <f>IF($A$2=1,IF(SP_NORTE!BJ47="","*",SP_NORTE!BJ47),IF(SP_NORTE!BK47="","*",SP_NORTE!BK47))</f>
        <v>*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 t="str">
        <f>IF(SP_NORTE!BH49="","*",SP_NORTE!BH49)</f>
        <v>*</v>
      </c>
      <c r="P46" s="180" t="str">
        <f>IF($A$2=1,IF(SP_NORTE!BJ49="","*",SP_NORTE!BJ49),IF(SP_NORTE!BK49="","*",SP_NORTE!BK49))</f>
        <v>*</v>
      </c>
    </row>
    <row r="47" spans="1:16" ht="27" hidden="1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 t="str">
        <f>IF(SP_NORTE!BH50="","*",SP_NORTE!BH50)</f>
        <v>*</v>
      </c>
      <c r="P47" s="180" t="str">
        <f>IF($A$2=1,IF(SP_NORTE!BJ50="","*",SP_NORTE!BJ50),IF(SP_NORTE!BK50="","*",SP_NORTE!BK50))</f>
        <v>*</v>
      </c>
    </row>
    <row r="48" spans="1:16" ht="27" hidden="1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 t="str">
        <f>IF(SP_NORTE!BH51="","*",SP_NORTE!BH51)</f>
        <v>*</v>
      </c>
      <c r="P48" s="180" t="str">
        <f>IF($A$2=1,IF(SP_NORTE!BJ51="","*",SP_NORTE!BJ51),IF(SP_NORTE!BK51="","*",SP_NORTE!BK51))</f>
        <v>*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 t="str">
        <f>IF(SP_NORTE!BH52="","*",SP_NORTE!BH52)</f>
        <v>*</v>
      </c>
      <c r="P49" s="180" t="str">
        <f>IF($A$2=1,IF(SP_NORTE!BJ52="","*",SP_NORTE!BJ52),IF(SP_NORTE!BK52="","*",SP_NORTE!BK52))</f>
        <v>*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8.3333333333333329E-2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 t="str">
        <f>IF(SP_NORTE!BH53="","*",SP_NORTE!BH53)</f>
        <v>*</v>
      </c>
      <c r="P50" s="180" t="str">
        <f>IF($A$2=1,IF(SP_NORTE!BJ53="","*",SP_NORTE!BJ53),IF(SP_NORTE!BK53="","*",SP_NORTE!BK53))</f>
        <v>*</v>
      </c>
    </row>
    <row r="51" spans="1:16" ht="27" hidden="1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 t="str">
        <f>IF(SP_NORTE!BH54="","*",SP_NORTE!BH54)</f>
        <v>*</v>
      </c>
      <c r="P51" s="180" t="str">
        <f>IF($A$2=1,IF(SP_NORTE!BJ54="","*",SP_NORTE!BJ54),IF(SP_NORTE!BK54="","*",SP_NORTE!BK54))</f>
        <v>*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 t="str">
        <f>IF(SP_NORTE!B56="","*",SP_NORTE!B56)</f>
        <v>*</v>
      </c>
      <c r="B53" s="89" t="str">
        <f>IF(SP_NORTE!X56="","*",SP_NORTE!X56)</f>
        <v>*</v>
      </c>
      <c r="C53" s="89" t="str">
        <f>IF(SP_NORTE!S56="","*",SP_NORTE!S56)</f>
        <v>-</v>
      </c>
      <c r="D53" s="89" t="str">
        <f>IF(SP_NORTE!T56="","*",SP_NORTE!T56)</f>
        <v>-</v>
      </c>
      <c r="E53" s="89" t="str">
        <f>IF(SP_NORTE!D56="","*",SP_NORTE!D56)</f>
        <v>*</v>
      </c>
      <c r="F53" s="89" t="str">
        <f>IF(SP_NORTE!H56="","*",SP_NORTE!H56)</f>
        <v>*</v>
      </c>
      <c r="G53" s="89" t="str">
        <f>IF(SP_NORTE!M56="","*",SP_NORTE!M56)</f>
        <v>-</v>
      </c>
      <c r="H53" s="127" t="str">
        <f>IF(SP_NORTE!K56="","*",SP_NORTE!K56)</f>
        <v>*</v>
      </c>
      <c r="I53" s="124" t="str">
        <f>IF(SP_NORTE!O56="","*",SP_NORTE!O56)</f>
        <v>*</v>
      </c>
      <c r="J53" s="124" t="str">
        <f>IF(SP_NORTE!P56="","*",SP_NORTE!P56)</f>
        <v>*</v>
      </c>
      <c r="K53" s="89">
        <f>IF(SP_NORTE!AK56="","*",SP_NORTE!AK56)</f>
        <v>0</v>
      </c>
      <c r="L53" s="89" t="str">
        <f>IF(SP_NORTE!AM56="","*",SP_NORTE!AM56)</f>
        <v>-</v>
      </c>
      <c r="M53" s="89">
        <f>IF(SP_NORTE!AP56="","*",SP_NORTE!AP56)</f>
        <v>0</v>
      </c>
      <c r="N53" s="89" t="str">
        <f>IF(SP_NORTE!AM56="","*",SP_NORTE!AM56)</f>
        <v>-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 t="str">
        <f>IF(SP_NORTE!B57="","*",SP_NORTE!B57)</f>
        <v>*</v>
      </c>
      <c r="B54" s="89" t="str">
        <f>IF(SP_NORTE!X57="","*",SP_NORTE!X57)</f>
        <v>*</v>
      </c>
      <c r="C54" s="89" t="str">
        <f>IF(SP_NORTE!S57="","*",SP_NORTE!S57)</f>
        <v>-</v>
      </c>
      <c r="D54" s="89" t="str">
        <f>IF(SP_NORTE!T57="","*",SP_NORTE!T57)</f>
        <v>-</v>
      </c>
      <c r="E54" s="89" t="str">
        <f>IF(SP_NORTE!D57="","*",SP_NORTE!D57)</f>
        <v>*</v>
      </c>
      <c r="F54" s="89" t="str">
        <f>IF(SP_NORTE!H57="","*",SP_NORTE!H57)</f>
        <v>*</v>
      </c>
      <c r="G54" s="89" t="str">
        <f>IF(SP_NORTE!M57="","*",SP_NORTE!M57)</f>
        <v>-</v>
      </c>
      <c r="H54" s="127" t="str">
        <f>IF(SP_NORTE!K57="","*",SP_NORTE!K57)</f>
        <v>*</v>
      </c>
      <c r="I54" s="124" t="str">
        <f>IF(SP_NORTE!O57="","*",SP_NORTE!O57)</f>
        <v>*</v>
      </c>
      <c r="J54" s="124" t="str">
        <f>IF(SP_NORTE!P57="","*",SP_NORTE!P57)</f>
        <v>*</v>
      </c>
      <c r="K54" s="89">
        <f>IF(SP_NORTE!AK57="","*",SP_NORTE!AK57)</f>
        <v>0</v>
      </c>
      <c r="L54" s="89" t="str">
        <f>IF(SP_NORTE!AM57="","*",SP_NORTE!AM57)</f>
        <v>-</v>
      </c>
      <c r="M54" s="89">
        <f>IF(SP_NORTE!AP57="","*",SP_NORTE!AP57)</f>
        <v>0</v>
      </c>
      <c r="N54" s="89" t="str">
        <f>IF(SP_NORTE!AM57="","*",SP_NORTE!AM57)</f>
        <v>-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 t="str">
        <f>IF(SP_NORTE!B58="","*",SP_NORTE!B58)</f>
        <v>*</v>
      </c>
      <c r="B55" s="89" t="str">
        <f>IF(SP_NORTE!X58="","*",SP_NORTE!X58)</f>
        <v>*</v>
      </c>
      <c r="C55" s="89" t="str">
        <f>IF(SP_NORTE!S58="","*",SP_NORTE!S58)</f>
        <v>-</v>
      </c>
      <c r="D55" s="89" t="str">
        <f>IF(SP_NORTE!T58="","*",SP_NORTE!T58)</f>
        <v>-</v>
      </c>
      <c r="E55" s="89" t="str">
        <f>IF(SP_NORTE!D58="","*",SP_NORTE!D58)</f>
        <v>*</v>
      </c>
      <c r="F55" s="89" t="str">
        <f>IF(SP_NORTE!H58="","*",SP_NORTE!H58)</f>
        <v>*</v>
      </c>
      <c r="G55" s="89" t="str">
        <f>IF(SP_NORTE!M58="","*",SP_NORTE!M58)</f>
        <v>-</v>
      </c>
      <c r="H55" s="127" t="str">
        <f>IF(SP_NORTE!K58="","*",SP_NORTE!K58)</f>
        <v>*</v>
      </c>
      <c r="I55" s="124" t="str">
        <f>IF(SP_NORTE!O58="","*",SP_NORTE!O58)</f>
        <v>*</v>
      </c>
      <c r="J55" s="124" t="str">
        <f>IF(SP_NORTE!P58="","*",SP_NORTE!P58)</f>
        <v>*</v>
      </c>
      <c r="K55" s="89">
        <f>IF(SP_NORTE!AK58="","*",SP_NORTE!AK58)</f>
        <v>0</v>
      </c>
      <c r="L55" s="89" t="str">
        <f>IF(SP_NORTE!AM58="","*",SP_NORTE!AM58)</f>
        <v>-</v>
      </c>
      <c r="M55" s="89">
        <f>IF(SP_NORTE!AP58="","*",SP_NORTE!AP58)</f>
        <v>0</v>
      </c>
      <c r="N55" s="89" t="str">
        <f>IF(SP_NORTE!AM58="","*",SP_NORTE!AM58)</f>
        <v>-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 t="str">
        <f>IF(SP_NORTE!B59="","*",SP_NORTE!B59)</f>
        <v>*</v>
      </c>
      <c r="B56" s="89" t="str">
        <f>IF(SP_NORTE!X59="","*",SP_NORTE!X59)</f>
        <v>*</v>
      </c>
      <c r="C56" s="89" t="str">
        <f>IF(SP_NORTE!S59="","*",SP_NORTE!S59)</f>
        <v>-</v>
      </c>
      <c r="D56" s="89" t="str">
        <f>IF(SP_NORTE!T59="","*",SP_NORTE!T59)</f>
        <v>-</v>
      </c>
      <c r="E56" s="89" t="str">
        <f>IF(SP_NORTE!D59="","*",SP_NORTE!D59)</f>
        <v>*</v>
      </c>
      <c r="F56" s="89" t="str">
        <f>IF(SP_NORTE!H59="","*",SP_NORTE!H59)</f>
        <v>*</v>
      </c>
      <c r="G56" s="89" t="str">
        <f>IF(SP_NORTE!M59="","*",SP_NORTE!M59)</f>
        <v>-</v>
      </c>
      <c r="H56" s="127" t="str">
        <f>IF(SP_NORTE!K59="","*",SP_NORTE!K59)</f>
        <v>*</v>
      </c>
      <c r="I56" s="124" t="str">
        <f>IF(SP_NORTE!O59="","*",SP_NORTE!O59)</f>
        <v>*</v>
      </c>
      <c r="J56" s="124" t="str">
        <f>IF(SP_NORTE!P59="","*",SP_NORTE!P59)</f>
        <v>*</v>
      </c>
      <c r="K56" s="89">
        <f>IF(SP_NORTE!AK59="","*",SP_NORTE!AK59)</f>
        <v>0</v>
      </c>
      <c r="L56" s="89" t="str">
        <f>IF(SP_NORTE!AM59="","*",SP_NORTE!AM59)</f>
        <v>-</v>
      </c>
      <c r="M56" s="89">
        <f>IF(SP_NORTE!AP59="","*",SP_NORTE!AP59)</f>
        <v>0</v>
      </c>
      <c r="N56" s="89" t="str">
        <f>IF(SP_NORTE!AM59="","*",SP_NORTE!AM59)</f>
        <v>-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 t="str">
        <f>IF(SP_NORTE!B60="","*",SP_NORTE!B60)</f>
        <v>*</v>
      </c>
      <c r="B57" s="89" t="str">
        <f>IF(SP_NORTE!X60="","*",SP_NORTE!X60)</f>
        <v>*</v>
      </c>
      <c r="C57" s="89" t="str">
        <f>IF(SP_NORTE!S60="","*",SP_NORTE!S60)</f>
        <v>-</v>
      </c>
      <c r="D57" s="89" t="str">
        <f>IF(SP_NORTE!T60="","*",SP_NORTE!T60)</f>
        <v>-</v>
      </c>
      <c r="E57" s="89" t="str">
        <f>IF(SP_NORTE!D60="","*",SP_NORTE!D60)</f>
        <v>*</v>
      </c>
      <c r="F57" s="89" t="str">
        <f>IF(SP_NORTE!H60="","*",SP_NORTE!H60)</f>
        <v>*</v>
      </c>
      <c r="G57" s="89" t="str">
        <f>IF(SP_NORTE!M60="","*",SP_NORTE!M60)</f>
        <v>-</v>
      </c>
      <c r="H57" s="127" t="str">
        <f>IF(SP_NORTE!K60="","*",SP_NORTE!K60)</f>
        <v>*</v>
      </c>
      <c r="I57" s="124" t="str">
        <f>IF(SP_NORTE!O60="","*",SP_NORTE!O60)</f>
        <v>*</v>
      </c>
      <c r="J57" s="124" t="str">
        <f>IF(SP_NORTE!P60="","*",SP_NORTE!P60)</f>
        <v>*</v>
      </c>
      <c r="K57" s="89">
        <f>IF(SP_NORTE!AK60="","*",SP_NORTE!AK60)</f>
        <v>0</v>
      </c>
      <c r="L57" s="89" t="str">
        <f>IF(SP_NORTE!AM60="","*",SP_NORTE!AM60)</f>
        <v>-</v>
      </c>
      <c r="M57" s="89">
        <f>IF(SP_NORTE!AP60="","*",SP_NORTE!AP60)</f>
        <v>0</v>
      </c>
      <c r="N57" s="89" t="str">
        <f>IF(SP_NORTE!AM60="","*",SP_NORTE!AM60)</f>
        <v>-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 t="str">
        <f>IF(SP_NORTE!B61="","*",SP_NORTE!B61)</f>
        <v>*</v>
      </c>
      <c r="B58" s="89" t="str">
        <f>IF(SP_NORTE!X61="","*",SP_NORTE!X61)</f>
        <v>*</v>
      </c>
      <c r="C58" s="89" t="str">
        <f>IF(SP_NORTE!S61="","*",SP_NORTE!S61)</f>
        <v>-</v>
      </c>
      <c r="D58" s="89" t="str">
        <f>IF(SP_NORTE!T61="","*",SP_NORTE!T61)</f>
        <v>-</v>
      </c>
      <c r="E58" s="89" t="str">
        <f>IF(SP_NORTE!D61="","*",SP_NORTE!D61)</f>
        <v>*</v>
      </c>
      <c r="F58" s="89" t="str">
        <f>IF(SP_NORTE!H61="","*",SP_NORTE!H61)</f>
        <v>*</v>
      </c>
      <c r="G58" s="89" t="str">
        <f>IF(SP_NORTE!M61="","*",SP_NORTE!M61)</f>
        <v>-</v>
      </c>
      <c r="H58" s="127" t="str">
        <f>IF(SP_NORTE!K61="","*",SP_NORTE!K61)</f>
        <v>*</v>
      </c>
      <c r="I58" s="124" t="str">
        <f>IF(SP_NORTE!O61="","*",SP_NORTE!O61)</f>
        <v>*</v>
      </c>
      <c r="J58" s="124" t="str">
        <f>IF(SP_NORTE!P61="","*",SP_NORTE!P61)</f>
        <v>*</v>
      </c>
      <c r="K58" s="89">
        <f>IF(SP_NORTE!AK61="","*",SP_NORTE!AK61)</f>
        <v>0</v>
      </c>
      <c r="L58" s="89" t="str">
        <f>IF(SP_NORTE!AM61="","*",SP_NORTE!AM61)</f>
        <v>-</v>
      </c>
      <c r="M58" s="89">
        <f>IF(SP_NORTE!AP61="","*",SP_NORTE!AP61)</f>
        <v>0</v>
      </c>
      <c r="N58" s="89" t="str">
        <f>IF(SP_NORTE!AM61="","*",SP_NORTE!AM61)</f>
        <v>-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 t="str">
        <f>IF(SP_NORTE!B62="","*",SP_NORTE!B62)</f>
        <v>*</v>
      </c>
      <c r="B59" s="89" t="str">
        <f>IF(SP_NORTE!X62="","*",SP_NORTE!X62)</f>
        <v>*</v>
      </c>
      <c r="C59" s="89" t="str">
        <f>IF(SP_NORTE!S62="","*",SP_NORTE!S62)</f>
        <v>-</v>
      </c>
      <c r="D59" s="89" t="str">
        <f>IF(SP_NORTE!T62="","*",SP_NORTE!T62)</f>
        <v>-</v>
      </c>
      <c r="E59" s="89" t="str">
        <f>IF(SP_NORTE!D62="","*",SP_NORTE!D62)</f>
        <v>*</v>
      </c>
      <c r="F59" s="89" t="str">
        <f>IF(SP_NORTE!H62="","*",SP_NORTE!H62)</f>
        <v>*</v>
      </c>
      <c r="G59" s="89" t="str">
        <f>IF(SP_NORTE!M62="","*",SP_NORTE!M62)</f>
        <v>-</v>
      </c>
      <c r="H59" s="127" t="str">
        <f>IF(SP_NORTE!K62="","*",SP_NORTE!K62)</f>
        <v>*</v>
      </c>
      <c r="I59" s="124" t="str">
        <f>IF(SP_NORTE!O62="","*",SP_NORTE!O62)</f>
        <v>*</v>
      </c>
      <c r="J59" s="124" t="str">
        <f>IF(SP_NORTE!P62="","*",SP_NORTE!P62)</f>
        <v>*</v>
      </c>
      <c r="K59" s="89">
        <f>IF(SP_NORTE!AK62="","*",SP_NORTE!AK62)</f>
        <v>0</v>
      </c>
      <c r="L59" s="89" t="str">
        <f>IF(SP_NORTE!AM62="","*",SP_NORTE!AM62)</f>
        <v>-</v>
      </c>
      <c r="M59" s="89">
        <f>IF(SP_NORTE!AP62="","*",SP_NORTE!AP62)</f>
        <v>0</v>
      </c>
      <c r="N59" s="89" t="str">
        <f>IF(SP_NORTE!AM62="","*",SP_NORTE!AM62)</f>
        <v>-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 t="str">
        <f>IF(SP_NORTE!B63="","*",SP_NORTE!B63)</f>
        <v>*</v>
      </c>
      <c r="B60" s="89" t="str">
        <f>IF(SP_NORTE!X63="","*",SP_NORTE!X63)</f>
        <v>*</v>
      </c>
      <c r="C60" s="89" t="str">
        <f>IF(SP_NORTE!S63="","*",SP_NORTE!S63)</f>
        <v>-</v>
      </c>
      <c r="D60" s="89" t="str">
        <f>IF(SP_NORTE!T63="","*",SP_NORTE!T63)</f>
        <v>-</v>
      </c>
      <c r="E60" s="89" t="str">
        <f>IF(SP_NORTE!D63="","*",SP_NORTE!D63)</f>
        <v>*</v>
      </c>
      <c r="F60" s="89" t="str">
        <f>IF(SP_NORTE!H63="","*",SP_NORTE!H63)</f>
        <v>*</v>
      </c>
      <c r="G60" s="89" t="str">
        <f>IF(SP_NORTE!M63="","*",SP_NORTE!M63)</f>
        <v>-</v>
      </c>
      <c r="H60" s="127" t="str">
        <f>IF(SP_NORTE!K63="","*",SP_NORTE!K63)</f>
        <v>*</v>
      </c>
      <c r="I60" s="124" t="str">
        <f>IF(SP_NORTE!O63="","*",SP_NORTE!O63)</f>
        <v>*</v>
      </c>
      <c r="J60" s="124" t="str">
        <f>IF(SP_NORTE!P63="","*",SP_NORTE!P63)</f>
        <v>*</v>
      </c>
      <c r="K60" s="89">
        <f>IF(SP_NORTE!AK63="","*",SP_NORTE!AK63)</f>
        <v>0</v>
      </c>
      <c r="L60" s="89" t="str">
        <f>IF(SP_NORTE!AM63="","*",SP_NORTE!AM63)</f>
        <v>-</v>
      </c>
      <c r="M60" s="89">
        <f>IF(SP_NORTE!AP63="","*",SP_NORTE!AP63)</f>
        <v>0</v>
      </c>
      <c r="N60" s="89" t="str">
        <f>IF(SP_NORTE!AM63="","*",SP_NORTE!AM63)</f>
        <v>-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 t="str">
        <f>IF(SP_NORTE!B64="","*",SP_NORTE!B64)</f>
        <v>*</v>
      </c>
      <c r="B61" s="89" t="str">
        <f>IF(SP_NORTE!X64="","*",SP_NORTE!X64)</f>
        <v>*</v>
      </c>
      <c r="C61" s="89" t="str">
        <f>IF(SP_NORTE!S64="","*",SP_NORTE!S64)</f>
        <v>-</v>
      </c>
      <c r="D61" s="89" t="str">
        <f>IF(SP_NORTE!T64="","*",SP_NORTE!T64)</f>
        <v>-</v>
      </c>
      <c r="E61" s="89" t="str">
        <f>IF(SP_NORTE!D64="","*",SP_NORTE!D64)</f>
        <v>*</v>
      </c>
      <c r="F61" s="89" t="str">
        <f>IF(SP_NORTE!H64="","*",SP_NORTE!H64)</f>
        <v>*</v>
      </c>
      <c r="G61" s="89" t="str">
        <f>IF(SP_NORTE!M64="","*",SP_NORTE!M64)</f>
        <v>-</v>
      </c>
      <c r="H61" s="127" t="str">
        <f>IF(SP_NORTE!K64="","*",SP_NORTE!K64)</f>
        <v>*</v>
      </c>
      <c r="I61" s="124" t="str">
        <f>IF(SP_NORTE!O64="","*",SP_NORTE!O64)</f>
        <v>*</v>
      </c>
      <c r="J61" s="124" t="str">
        <f>IF(SP_NORTE!P64="","*",SP_NORTE!P64)</f>
        <v>*</v>
      </c>
      <c r="K61" s="89">
        <f>IF(SP_NORTE!AK64="","*",SP_NORTE!AK64)</f>
        <v>0</v>
      </c>
      <c r="L61" s="89" t="str">
        <f>IF(SP_NORTE!AM64="","*",SP_NORTE!AM64)</f>
        <v>-</v>
      </c>
      <c r="M61" s="89">
        <f>IF(SP_NORTE!AP64="","*",SP_NORTE!AP64)</f>
        <v>0</v>
      </c>
      <c r="N61" s="89" t="str">
        <f>IF(SP_NORTE!AM64="","*",SP_NORTE!AM64)</f>
        <v>-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 t="str">
        <f>IF(SP_NORTE!B65="","*",SP_NORTE!B65)</f>
        <v>*</v>
      </c>
      <c r="B62" s="89" t="str">
        <f>IF(SP_NORTE!X65="","*",SP_NORTE!X65)</f>
        <v>*</v>
      </c>
      <c r="C62" s="89" t="str">
        <f>IF(SP_NORTE!S65="","*",SP_NORTE!S65)</f>
        <v>-</v>
      </c>
      <c r="D62" s="89" t="str">
        <f>IF(SP_NORTE!T65="","*",SP_NORTE!T65)</f>
        <v>-</v>
      </c>
      <c r="E62" s="89" t="str">
        <f>IF(SP_NORTE!D65="","*",SP_NORTE!D65)</f>
        <v>*</v>
      </c>
      <c r="F62" s="89" t="str">
        <f>IF(SP_NORTE!H65="","*",SP_NORTE!H65)</f>
        <v>*</v>
      </c>
      <c r="G62" s="89" t="str">
        <f>IF(SP_NORTE!M65="","*",SP_NORTE!M65)</f>
        <v>-</v>
      </c>
      <c r="H62" s="127" t="str">
        <f>IF(SP_NORTE!K65="","*",SP_NORTE!K65)</f>
        <v>*</v>
      </c>
      <c r="I62" s="124" t="str">
        <f>IF(SP_NORTE!O65="","*",SP_NORTE!O65)</f>
        <v>*</v>
      </c>
      <c r="J62" s="124" t="str">
        <f>IF(SP_NORTE!P65="","*",SP_NORTE!P65)</f>
        <v>*</v>
      </c>
      <c r="K62" s="89">
        <f>IF(SP_NORTE!AK65="","*",SP_NORTE!AK65)</f>
        <v>0</v>
      </c>
      <c r="L62" s="89" t="str">
        <f>IF(SP_NORTE!AM65="","*",SP_NORTE!AM65)</f>
        <v>-</v>
      </c>
      <c r="M62" s="89">
        <f>IF(SP_NORTE!AP65="","*",SP_NORTE!AP65)</f>
        <v>0</v>
      </c>
      <c r="N62" s="89" t="str">
        <f>IF(SP_NORTE!AM65="","*",SP_NORTE!AM65)</f>
        <v>-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*</v>
      </c>
      <c r="C63" s="89" t="str">
        <f>IF(SP_NORTE!S66="","*",SP_NORTE!S66)</f>
        <v>-</v>
      </c>
      <c r="D63" s="89" t="str">
        <f>IF(SP_NORTE!T66="","*",SP_NORTE!T66)</f>
        <v>-</v>
      </c>
      <c r="E63" s="89" t="str">
        <f>IF(SP_NORTE!D66="","*",SP_NORTE!D66)</f>
        <v>*</v>
      </c>
      <c r="F63" s="89" t="str">
        <f>IF(SP_NORTE!H66="","*",SP_NORTE!H66)</f>
        <v>*</v>
      </c>
      <c r="G63" s="89" t="str">
        <f>IF(SP_NORTE!M66="","*",SP_NORTE!M66)</f>
        <v>-</v>
      </c>
      <c r="H63" s="127" t="str">
        <f>IF(SP_NORTE!K66="","*",SP_NORTE!K66)</f>
        <v>*</v>
      </c>
      <c r="I63" s="124" t="str">
        <f>IF(SP_NORTE!O66="","*",SP_NORTE!O66)</f>
        <v>*</v>
      </c>
      <c r="J63" s="124" t="str">
        <f>IF(SP_NORTE!P66="","*",SP_NORTE!P66)</f>
        <v>*</v>
      </c>
      <c r="K63" s="89">
        <f>IF(SP_NORTE!AK66="","*",SP_NORTE!AK66)</f>
        <v>0</v>
      </c>
      <c r="L63" s="89" t="str">
        <f>IF(SP_NORTE!AM66="","*",SP_NORTE!AM66)</f>
        <v>-</v>
      </c>
      <c r="M63" s="89">
        <f>IF(SP_NORTE!AP66="","*",SP_NORTE!AP66)</f>
        <v>0</v>
      </c>
      <c r="N63" s="89" t="str">
        <f>IF(SP_NORTE!AM66="","*",SP_NORTE!AM66)</f>
        <v>-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*</v>
      </c>
      <c r="C64" s="89" t="str">
        <f>IF(SP_NORTE!S67="","*",SP_NORTE!S67)</f>
        <v>-</v>
      </c>
      <c r="D64" s="89" t="str">
        <f>IF(SP_NORTE!T67="","*",SP_NORTE!T67)</f>
        <v>-</v>
      </c>
      <c r="E64" s="89" t="str">
        <f>IF(SP_NORTE!D67="","*",SP_NORTE!D67)</f>
        <v>*</v>
      </c>
      <c r="F64" s="89" t="str">
        <f>IF(SP_NORTE!H67="","*",SP_NORTE!H67)</f>
        <v>*</v>
      </c>
      <c r="G64" s="89" t="str">
        <f>IF(SP_NORTE!M67="","*",SP_NORTE!M67)</f>
        <v>-</v>
      </c>
      <c r="H64" s="127" t="str">
        <f>IF(SP_NORTE!K67="","*",SP_NORTE!K67)</f>
        <v>*</v>
      </c>
      <c r="I64" s="124" t="str">
        <f>IF(SP_NORTE!O67="","*",SP_NORTE!O67)</f>
        <v>*</v>
      </c>
      <c r="J64" s="124" t="str">
        <f>IF(SP_NORTE!P67="","*",SP_NORTE!P67)</f>
        <v>*</v>
      </c>
      <c r="K64" s="89">
        <f>IF(SP_NORTE!AK67="","*",SP_NORTE!AK67)</f>
        <v>0</v>
      </c>
      <c r="L64" s="89" t="str">
        <f>IF(SP_NORTE!AM67="","*",SP_NORTE!AM67)</f>
        <v>-</v>
      </c>
      <c r="M64" s="89">
        <f>IF(SP_NORTE!AP67="","*",SP_NORTE!AP67)</f>
        <v>0</v>
      </c>
      <c r="N64" s="89" t="str">
        <f>IF(SP_NORTE!AM67="","*",SP_NORTE!AM67)</f>
        <v>-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*</v>
      </c>
      <c r="C65" s="89" t="str">
        <f>IF(SP_NORTE!S68="","*",SP_NORTE!S68)</f>
        <v>-</v>
      </c>
      <c r="D65" s="89" t="str">
        <f>IF(SP_NORTE!T68="","*",SP_NORTE!T68)</f>
        <v>-</v>
      </c>
      <c r="E65" s="89" t="str">
        <f>IF(SP_NORTE!D68="","*",SP_NORTE!D68)</f>
        <v>*</v>
      </c>
      <c r="F65" s="89" t="str">
        <f>IF(SP_NORTE!H68="","*",SP_NORTE!H68)</f>
        <v>*</v>
      </c>
      <c r="G65" s="89" t="str">
        <f>IF(SP_NORTE!M68="","*",SP_NORTE!M68)</f>
        <v>-</v>
      </c>
      <c r="H65" s="127" t="str">
        <f>IF(SP_NORTE!K68="","*",SP_NORTE!K68)</f>
        <v>*</v>
      </c>
      <c r="I65" s="124" t="str">
        <f>IF(SP_NORTE!O68="","*",SP_NORTE!O68)</f>
        <v>*</v>
      </c>
      <c r="J65" s="124" t="str">
        <f>IF(SP_NORTE!P68="","*",SP_NORTE!P68)</f>
        <v>*</v>
      </c>
      <c r="K65" s="89">
        <f>IF(SP_NORTE!AK68="","*",SP_NORTE!AK68)</f>
        <v>0</v>
      </c>
      <c r="L65" s="89" t="str">
        <f>IF(SP_NORTE!AM68="","*",SP_NORTE!AM68)</f>
        <v>-</v>
      </c>
      <c r="M65" s="89">
        <f>IF(SP_NORTE!AP68="","*",SP_NORTE!AP68)</f>
        <v>0</v>
      </c>
      <c r="N65" s="89" t="str">
        <f>IF(SP_NORTE!AM68="","*",SP_NORTE!AM68)</f>
        <v>-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 t="str">
        <f>IF(SP_NORTE!B69="","*",SP_NORTE!B69)</f>
        <v>*</v>
      </c>
      <c r="B66" s="89" t="str">
        <f>IF(SP_NORTE!X69="","*",SP_NORTE!X69)</f>
        <v>*</v>
      </c>
      <c r="C66" s="89" t="str">
        <f>IF(SP_NORTE!S69="","*",SP_NORTE!S69)</f>
        <v>-</v>
      </c>
      <c r="D66" s="89" t="str">
        <f>IF(SP_NORTE!T69="","*",SP_NORTE!T69)</f>
        <v>-</v>
      </c>
      <c r="E66" s="89" t="str">
        <f>IF(SP_NORTE!D69="","*",SP_NORTE!D69)</f>
        <v>*</v>
      </c>
      <c r="F66" s="89" t="str">
        <f>IF(SP_NORTE!H69="","*",SP_NORTE!H69)</f>
        <v>*</v>
      </c>
      <c r="G66" s="89" t="str">
        <f>IF(SP_NORTE!M69="","*",SP_NORTE!M69)</f>
        <v>-</v>
      </c>
      <c r="H66" s="127" t="str">
        <f>IF(SP_NORTE!K69="","*",SP_NORTE!K69)</f>
        <v>*</v>
      </c>
      <c r="I66" s="124" t="str">
        <f>IF(SP_NORTE!O69="","*",SP_NORTE!O69)</f>
        <v>*</v>
      </c>
      <c r="J66" s="124" t="str">
        <f>IF(SP_NORTE!P69="","*",SP_NORTE!P69)</f>
        <v>*</v>
      </c>
      <c r="K66" s="89">
        <f>IF(SP_NORTE!AK69="","*",SP_NORTE!AK69)</f>
        <v>0</v>
      </c>
      <c r="L66" s="89" t="str">
        <f>IF(SP_NORTE!AM69="","*",SP_NORTE!AM69)</f>
        <v>-</v>
      </c>
      <c r="M66" s="89">
        <f>IF(SP_NORTE!AP69="","*",SP_NORTE!AP69)</f>
        <v>0</v>
      </c>
      <c r="N66" s="89" t="str">
        <f>IF(SP_NORTE!AM69="","*",SP_NORTE!AM69)</f>
        <v>-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 t="str">
        <f>IF(SP_NORTE!B70="","*",SP_NORTE!B70)</f>
        <v>*</v>
      </c>
      <c r="B67" s="89" t="str">
        <f>IF(SP_NORTE!X70="","*",SP_NORTE!X70)</f>
        <v>*</v>
      </c>
      <c r="C67" s="89" t="str">
        <f>IF(SP_NORTE!S70="","*",SP_NORTE!S70)</f>
        <v>-</v>
      </c>
      <c r="D67" s="89" t="str">
        <f>IF(SP_NORTE!T70="","*",SP_NORTE!T70)</f>
        <v>-</v>
      </c>
      <c r="E67" s="89" t="str">
        <f>IF(SP_NORTE!D70="","*",SP_NORTE!D70)</f>
        <v>*</v>
      </c>
      <c r="F67" s="89" t="str">
        <f>IF(SP_NORTE!H70="","*",SP_NORTE!H70)</f>
        <v>*</v>
      </c>
      <c r="G67" s="89" t="str">
        <f>IF(SP_NORTE!M70="","*",SP_NORTE!M70)</f>
        <v>-</v>
      </c>
      <c r="H67" s="127" t="str">
        <f>IF(SP_NORTE!K70="","*",SP_NORTE!K70)</f>
        <v>*</v>
      </c>
      <c r="I67" s="124" t="str">
        <f>IF(SP_NORTE!O70="","*",SP_NORTE!O70)</f>
        <v>*</v>
      </c>
      <c r="J67" s="124" t="str">
        <f>IF(SP_NORTE!P70="","*",SP_NORTE!P70)</f>
        <v>*</v>
      </c>
      <c r="K67" s="89">
        <f>IF(SP_NORTE!AK70="","*",SP_NORTE!AK70)</f>
        <v>0</v>
      </c>
      <c r="L67" s="89" t="str">
        <f>IF(SP_NORTE!AM70="","*",SP_NORTE!AM70)</f>
        <v>-</v>
      </c>
      <c r="M67" s="89">
        <f>IF(SP_NORTE!AP70="","*",SP_NORTE!AP70)</f>
        <v>0</v>
      </c>
      <c r="N67" s="89" t="str">
        <f>IF(SP_NORTE!AM70="","*",SP_NORTE!AM70)</f>
        <v>-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 t="str">
        <f>IF(SP_NORTE!B71="","*",SP_NORTE!B71)</f>
        <v>*</v>
      </c>
      <c r="B68" s="89" t="str">
        <f>IF(SP_NORTE!X71="","*",SP_NORTE!X71)</f>
        <v>*</v>
      </c>
      <c r="C68" s="89" t="str">
        <f>IF(SP_NORTE!S71="","*",SP_NORTE!S71)</f>
        <v>-</v>
      </c>
      <c r="D68" s="89" t="str">
        <f>IF(SP_NORTE!T71="","*",SP_NORTE!T71)</f>
        <v>-</v>
      </c>
      <c r="E68" s="89" t="str">
        <f>IF(SP_NORTE!D71="","*",SP_NORTE!D71)</f>
        <v>*</v>
      </c>
      <c r="F68" s="89" t="str">
        <f>IF(SP_NORTE!H71="","*",SP_NORTE!H71)</f>
        <v>*</v>
      </c>
      <c r="G68" s="89" t="str">
        <f>IF(SP_NORTE!M71="","*",SP_NORTE!M71)</f>
        <v>-</v>
      </c>
      <c r="H68" s="127" t="str">
        <f>IF(SP_NORTE!K71="","*",SP_NORTE!K71)</f>
        <v>*</v>
      </c>
      <c r="I68" s="124" t="str">
        <f>IF(SP_NORTE!O71="","*",SP_NORTE!O71)</f>
        <v>*</v>
      </c>
      <c r="J68" s="124" t="str">
        <f>IF(SP_NORTE!P71="","*",SP_NORTE!P71)</f>
        <v>*</v>
      </c>
      <c r="K68" s="89">
        <f>IF(SP_NORTE!AK71="","*",SP_NORTE!AK71)</f>
        <v>0</v>
      </c>
      <c r="L68" s="89" t="str">
        <f>IF(SP_NORTE!AM71="","*",SP_NORTE!AM71)</f>
        <v>-</v>
      </c>
      <c r="M68" s="89">
        <f>IF(SP_NORTE!AP71="","*",SP_NORTE!AP71)</f>
        <v>0</v>
      </c>
      <c r="N68" s="89" t="str">
        <f>IF(SP_NORTE!AM71="","*",SP_NORTE!AM71)</f>
        <v>-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 t="str">
        <f>IF(SP_NORTE!B72="","*",SP_NORTE!B72)</f>
        <v>*</v>
      </c>
      <c r="B69" s="89" t="str">
        <f>IF(SP_NORTE!X72="","*",SP_NORTE!X72)</f>
        <v>*</v>
      </c>
      <c r="C69" s="89" t="str">
        <f>IF(SP_NORTE!S72="","*",SP_NORTE!S72)</f>
        <v>-</v>
      </c>
      <c r="D69" s="89" t="str">
        <f>IF(SP_NORTE!T72="","*",SP_NORTE!T72)</f>
        <v>-</v>
      </c>
      <c r="E69" s="89" t="str">
        <f>IF(SP_NORTE!D72="","*",SP_NORTE!D72)</f>
        <v>*</v>
      </c>
      <c r="F69" s="89" t="str">
        <f>IF(SP_NORTE!H72="","*",SP_NORTE!H72)</f>
        <v>*</v>
      </c>
      <c r="G69" s="89" t="str">
        <f>IF(SP_NORTE!M72="","*",SP_NORTE!M72)</f>
        <v>-</v>
      </c>
      <c r="H69" s="127" t="str">
        <f>IF(SP_NORTE!K72="","*",SP_NORTE!K72)</f>
        <v>*</v>
      </c>
      <c r="I69" s="124" t="str">
        <f>IF(SP_NORTE!O72="","*",SP_NORTE!O72)</f>
        <v>*</v>
      </c>
      <c r="J69" s="124" t="str">
        <f>IF(SP_NORTE!P72="","*",SP_NORTE!P72)</f>
        <v>*</v>
      </c>
      <c r="K69" s="89">
        <f>IF(SP_NORTE!AK72="","*",SP_NORTE!AK72)</f>
        <v>0</v>
      </c>
      <c r="L69" s="89" t="str">
        <f>IF(SP_NORTE!AM72="","*",SP_NORTE!AM72)</f>
        <v>-</v>
      </c>
      <c r="M69" s="89">
        <f>IF(SP_NORTE!AP72="","*",SP_NORTE!AP72)</f>
        <v>0</v>
      </c>
      <c r="N69" s="89" t="str">
        <f>IF(SP_NORTE!AM72="","*",SP_NORTE!AM72)</f>
        <v>-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 t="str">
        <f>IF(SP_NORTE!B73="","*",SP_NORTE!B73)</f>
        <v>*</v>
      </c>
      <c r="B70" s="89" t="str">
        <f>IF(SP_NORTE!X73="","*",SP_NORTE!X73)</f>
        <v>*</v>
      </c>
      <c r="C70" s="89" t="str">
        <f>IF(SP_NORTE!S73="","*",SP_NORTE!S73)</f>
        <v>-</v>
      </c>
      <c r="D70" s="89" t="str">
        <f>IF(SP_NORTE!T73="","*",SP_NORTE!T73)</f>
        <v>-</v>
      </c>
      <c r="E70" s="89" t="str">
        <f>IF(SP_NORTE!D73="","*",SP_NORTE!D73)</f>
        <v>*</v>
      </c>
      <c r="F70" s="89" t="str">
        <f>IF(SP_NORTE!H73="","*",SP_NORTE!H73)</f>
        <v>*</v>
      </c>
      <c r="G70" s="89" t="str">
        <f>IF(SP_NORTE!M73="","*",SP_NORTE!M73)</f>
        <v>-</v>
      </c>
      <c r="H70" s="127" t="str">
        <f>IF(SP_NORTE!K73="","*",SP_NORTE!K73)</f>
        <v>*</v>
      </c>
      <c r="I70" s="124" t="str">
        <f>IF(SP_NORTE!O73="","*",SP_NORTE!O73)</f>
        <v>*</v>
      </c>
      <c r="J70" s="124" t="str">
        <f>IF(SP_NORTE!P73="","*",SP_NORTE!P73)</f>
        <v>*</v>
      </c>
      <c r="K70" s="89">
        <f>IF(SP_NORTE!AK73="","*",SP_NORTE!AK73)</f>
        <v>0</v>
      </c>
      <c r="L70" s="89" t="str">
        <f>IF(SP_NORTE!AM73="","*",SP_NORTE!AM73)</f>
        <v>-</v>
      </c>
      <c r="M70" s="89">
        <f>IF(SP_NORTE!AP73="","*",SP_NORTE!AP73)</f>
        <v>0</v>
      </c>
      <c r="N70" s="89" t="str">
        <f>IF(SP_NORTE!AM73="","*",SP_NORTE!AM73)</f>
        <v>-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 t="str">
        <f>IF(SP_NORTE!B74="","*",SP_NORTE!B74)</f>
        <v>*</v>
      </c>
      <c r="B71" s="89" t="str">
        <f>IF(SP_NORTE!X74="","*",SP_NORTE!X74)</f>
        <v>*</v>
      </c>
      <c r="C71" s="89" t="str">
        <f>IF(SP_NORTE!S74="","*",SP_NORTE!S74)</f>
        <v>-</v>
      </c>
      <c r="D71" s="89" t="str">
        <f>IF(SP_NORTE!T74="","*",SP_NORTE!T74)</f>
        <v>-</v>
      </c>
      <c r="E71" s="89" t="str">
        <f>IF(SP_NORTE!D74="","*",SP_NORTE!D74)</f>
        <v>*</v>
      </c>
      <c r="F71" s="89" t="str">
        <f>IF(SP_NORTE!H74="","*",SP_NORTE!H74)</f>
        <v>*</v>
      </c>
      <c r="G71" s="89" t="str">
        <f>IF(SP_NORTE!M74="","*",SP_NORTE!M74)</f>
        <v>-</v>
      </c>
      <c r="H71" s="127" t="str">
        <f>IF(SP_NORTE!K74="","*",SP_NORTE!K74)</f>
        <v>*</v>
      </c>
      <c r="I71" s="124" t="str">
        <f>IF(SP_NORTE!O74="","*",SP_NORTE!O74)</f>
        <v>*</v>
      </c>
      <c r="J71" s="124" t="str">
        <f>IF(SP_NORTE!P74="","*",SP_NORTE!P74)</f>
        <v>*</v>
      </c>
      <c r="K71" s="89">
        <f>IF(SP_NORTE!AK74="","*",SP_NORTE!AK74)</f>
        <v>0</v>
      </c>
      <c r="L71" s="89" t="str">
        <f>IF(SP_NORTE!AM74="","*",SP_NORTE!AM74)</f>
        <v>-</v>
      </c>
      <c r="M71" s="89">
        <f>IF(SP_NORTE!AP74="","*",SP_NORTE!AP74)</f>
        <v>0</v>
      </c>
      <c r="N71" s="89" t="str">
        <f>IF(SP_NORTE!AM74="","*",SP_NORTE!AM74)</f>
        <v>-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*</v>
      </c>
      <c r="C72" s="89" t="str">
        <f>IF(SP_NORTE!S75="","*",SP_NORTE!S75)</f>
        <v>-</v>
      </c>
      <c r="D72" s="89" t="str">
        <f>IF(SP_NORTE!T75="","*",SP_NORTE!T75)</f>
        <v>-</v>
      </c>
      <c r="E72" s="89" t="str">
        <f>IF(SP_NORTE!D75="","*",SP_NORTE!D75)</f>
        <v>*</v>
      </c>
      <c r="F72" s="89" t="str">
        <f>IF(SP_NORTE!H75="","*",SP_NORTE!H75)</f>
        <v>*</v>
      </c>
      <c r="G72" s="89" t="str">
        <f>IF(SP_NORTE!M75="","*",SP_NORTE!M75)</f>
        <v>-</v>
      </c>
      <c r="H72" s="127" t="str">
        <f>IF(SP_NORTE!K75="","*",SP_NORTE!K75)</f>
        <v>*</v>
      </c>
      <c r="I72" s="124" t="str">
        <f>IF(SP_NORTE!O75="","*",SP_NORTE!O75)</f>
        <v>*</v>
      </c>
      <c r="J72" s="124" t="str">
        <f>IF(SP_NORTE!P75="","*",SP_NORTE!P75)</f>
        <v>*</v>
      </c>
      <c r="K72" s="89">
        <f>IF(SP_NORTE!AK75="","*",SP_NORTE!AK75)</f>
        <v>0</v>
      </c>
      <c r="L72" s="89" t="str">
        <f>IF(SP_NORTE!AM75="","*",SP_NORTE!AM75)</f>
        <v>-</v>
      </c>
      <c r="M72" s="89">
        <f>IF(SP_NORTE!AP75="","*",SP_NORTE!AP75)</f>
        <v>0</v>
      </c>
      <c r="N72" s="89" t="str">
        <f>IF(SP_NORTE!AM75="","*",SP_NORTE!AM75)</f>
        <v>-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*</v>
      </c>
      <c r="C73" s="89" t="str">
        <f>IF(SP_NORTE!S76="","*",SP_NORTE!S76)</f>
        <v>-</v>
      </c>
      <c r="D73" s="89" t="str">
        <f>IF(SP_NORTE!T76="","*",SP_NORTE!T76)</f>
        <v>-</v>
      </c>
      <c r="E73" s="89" t="str">
        <f>IF(SP_NORTE!D76="","*",SP_NORTE!D76)</f>
        <v>*</v>
      </c>
      <c r="F73" s="89" t="str">
        <f>IF(SP_NORTE!H76="","*",SP_NORTE!H76)</f>
        <v>*</v>
      </c>
      <c r="G73" s="89" t="str">
        <f>IF(SP_NORTE!M76="","*",SP_NORTE!M76)</f>
        <v>-</v>
      </c>
      <c r="H73" s="127" t="str">
        <f>IF(SP_NORTE!K76="","*",SP_NORTE!K76)</f>
        <v>*</v>
      </c>
      <c r="I73" s="124" t="str">
        <f>IF(SP_NORTE!O76="","*",SP_NORTE!O76)</f>
        <v>*</v>
      </c>
      <c r="J73" s="124" t="str">
        <f>IF(SP_NORTE!P76="","*",SP_NORTE!P76)</f>
        <v>*</v>
      </c>
      <c r="K73" s="89">
        <f>IF(SP_NORTE!AK76="","*",SP_NORTE!AK76)</f>
        <v>0</v>
      </c>
      <c r="L73" s="89" t="str">
        <f>IF(SP_NORTE!AM76="","*",SP_NORTE!AM76)</f>
        <v>-</v>
      </c>
      <c r="M73" s="89">
        <f>IF(SP_NORTE!AP76="","*",SP_NORTE!AP76)</f>
        <v>0</v>
      </c>
      <c r="N73" s="89" t="str">
        <f>IF(SP_NORTE!AM76="","*",SP_NORTE!AM76)</f>
        <v>-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 t="str">
        <f>IF(SP_NORTE!B77="","*",SP_NORTE!B77)</f>
        <v>*</v>
      </c>
      <c r="B74" s="89" t="str">
        <f>IF(SP_NORTE!X77="","*",SP_NORTE!X77)</f>
        <v>*</v>
      </c>
      <c r="C74" s="89" t="str">
        <f>IF(SP_NORTE!S77="","*",SP_NORTE!S77)</f>
        <v>-</v>
      </c>
      <c r="D74" s="89" t="str">
        <f>IF(SP_NORTE!T77="","*",SP_NORTE!T77)</f>
        <v>-</v>
      </c>
      <c r="E74" s="89" t="str">
        <f>IF(SP_NORTE!D77="","*",SP_NORTE!D77)</f>
        <v>*</v>
      </c>
      <c r="F74" s="89" t="str">
        <f>IF(SP_NORTE!H77="","*",SP_NORTE!H77)</f>
        <v>*</v>
      </c>
      <c r="G74" s="89" t="str">
        <f>IF(SP_NORTE!M77="","*",SP_NORTE!M77)</f>
        <v>-</v>
      </c>
      <c r="H74" s="127" t="str">
        <f>IF(SP_NORTE!K77="","*",SP_NORTE!K77)</f>
        <v>*</v>
      </c>
      <c r="I74" s="124" t="str">
        <f>IF(SP_NORTE!O77="","*",SP_NORTE!O77)</f>
        <v>*</v>
      </c>
      <c r="J74" s="124" t="str">
        <f>IF(SP_NORTE!P77="","*",SP_NORTE!P77)</f>
        <v>*</v>
      </c>
      <c r="K74" s="89">
        <f>IF(SP_NORTE!AK77="","*",SP_NORTE!AK77)</f>
        <v>0</v>
      </c>
      <c r="L74" s="89" t="str">
        <f>IF(SP_NORTE!AM77="","*",SP_NORTE!AM77)</f>
        <v>-</v>
      </c>
      <c r="M74" s="89">
        <f>IF(SP_NORTE!AP77="","*",SP_NORTE!AP77)</f>
        <v>0</v>
      </c>
      <c r="N74" s="89" t="str">
        <f>IF(SP_NORTE!AM77="","*",SP_NORTE!AM77)</f>
        <v>-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*</v>
      </c>
      <c r="C75" s="89" t="str">
        <f>IF(SP_NORTE!S78="","*",SP_NORTE!S78)</f>
        <v>-</v>
      </c>
      <c r="D75" s="89" t="str">
        <f>IF(SP_NORTE!T78="","*",SP_NORTE!T78)</f>
        <v>-</v>
      </c>
      <c r="E75" s="89" t="str">
        <f>IF(SP_NORTE!D78="","*",SP_NORTE!D78)</f>
        <v>*</v>
      </c>
      <c r="F75" s="89" t="str">
        <f>IF(SP_NORTE!H78="","*",SP_NORTE!H78)</f>
        <v>*</v>
      </c>
      <c r="G75" s="89" t="str">
        <f>IF(SP_NORTE!M78="","*",SP_NORTE!M78)</f>
        <v>-</v>
      </c>
      <c r="H75" s="127" t="str">
        <f>IF(SP_NORTE!K78="","*",SP_NORTE!K78)</f>
        <v>*</v>
      </c>
      <c r="I75" s="124" t="str">
        <f>IF(SP_NORTE!O78="","*",SP_NORTE!O78)</f>
        <v>*</v>
      </c>
      <c r="J75" s="124" t="str">
        <f>IF(SP_NORTE!P78="","*",SP_NORTE!P78)</f>
        <v>*</v>
      </c>
      <c r="K75" s="89">
        <f>IF(SP_NORTE!AK78="","*",SP_NORTE!AK78)</f>
        <v>0</v>
      </c>
      <c r="L75" s="89" t="str">
        <f>IF(SP_NORTE!AM78="","*",SP_NORTE!AM78)</f>
        <v>-</v>
      </c>
      <c r="M75" s="89">
        <f>IF(SP_NORTE!AP78="","*",SP_NORTE!AP78)</f>
        <v>0</v>
      </c>
      <c r="N75" s="89" t="str">
        <f>IF(SP_NORTE!AM78="","*",SP_NORTE!AM78)</f>
        <v>-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*</v>
      </c>
      <c r="C76" s="89" t="str">
        <f>IF(SP_NORTE!S79="","*",SP_NORTE!S79)</f>
        <v>-</v>
      </c>
      <c r="D76" s="89" t="str">
        <f>IF(SP_NORTE!T79="","*",SP_NORTE!T79)</f>
        <v>-</v>
      </c>
      <c r="E76" s="89" t="str">
        <f>IF(SP_NORTE!D79="","*",SP_NORTE!D79)</f>
        <v>*</v>
      </c>
      <c r="F76" s="89" t="str">
        <f>IF(SP_NORTE!H79="","*",SP_NORTE!H79)</f>
        <v>*</v>
      </c>
      <c r="G76" s="89" t="str">
        <f>IF(SP_NORTE!M79="","*",SP_NORTE!M79)</f>
        <v>-</v>
      </c>
      <c r="H76" s="127" t="str">
        <f>IF(SP_NORTE!K79="","*",SP_NORTE!K79)</f>
        <v>*</v>
      </c>
      <c r="I76" s="124" t="str">
        <f>IF(SP_NORTE!O79="","*",SP_NORTE!O79)</f>
        <v>*</v>
      </c>
      <c r="J76" s="124" t="str">
        <f>IF(SP_NORTE!P79="","*",SP_NORTE!P79)</f>
        <v>*</v>
      </c>
      <c r="K76" s="89">
        <f>IF(SP_NORTE!AK79="","*",SP_NORTE!AK79)</f>
        <v>0</v>
      </c>
      <c r="L76" s="89" t="str">
        <f>IF(SP_NORTE!AM79="","*",SP_NORTE!AM79)</f>
        <v>-</v>
      </c>
      <c r="M76" s="89">
        <f>IF(SP_NORTE!AP79="","*",SP_NORTE!AP79)</f>
        <v>0</v>
      </c>
      <c r="N76" s="89" t="str">
        <f>IF(SP_NORTE!AM79="","*",SP_NORTE!AM79)</f>
        <v>-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 t="str">
        <f>IF(SP_NORTE!B80="","*",SP_NORTE!B80)</f>
        <v>*</v>
      </c>
      <c r="B77" s="89" t="str">
        <f>IF(SP_NORTE!X80="","*",SP_NORTE!X80)</f>
        <v>*</v>
      </c>
      <c r="C77" s="89" t="str">
        <f>IF(SP_NORTE!S80="","*",SP_NORTE!S80)</f>
        <v>-</v>
      </c>
      <c r="D77" s="89" t="str">
        <f>IF(SP_NORTE!T80="","*",SP_NORTE!T80)</f>
        <v>-</v>
      </c>
      <c r="E77" s="89" t="str">
        <f>IF(SP_NORTE!D80="","*",SP_NORTE!D80)</f>
        <v>*</v>
      </c>
      <c r="F77" s="89" t="str">
        <f>IF(SP_NORTE!H80="","*",SP_NORTE!H80)</f>
        <v>*</v>
      </c>
      <c r="G77" s="89" t="str">
        <f>IF(SP_NORTE!M80="","*",SP_NORTE!M80)</f>
        <v>-</v>
      </c>
      <c r="H77" s="127" t="str">
        <f>IF(SP_NORTE!K80="","*",SP_NORTE!K80)</f>
        <v>*</v>
      </c>
      <c r="I77" s="124" t="str">
        <f>IF(SP_NORTE!O80="","*",SP_NORTE!O80)</f>
        <v>*</v>
      </c>
      <c r="J77" s="124" t="str">
        <f>IF(SP_NORTE!P80="","*",SP_NORTE!P80)</f>
        <v>*</v>
      </c>
      <c r="K77" s="89">
        <f>IF(SP_NORTE!AK80="","*",SP_NORTE!AK80)</f>
        <v>0</v>
      </c>
      <c r="L77" s="89" t="str">
        <f>IF(SP_NORTE!AM80="","*",SP_NORTE!AM80)</f>
        <v>-</v>
      </c>
      <c r="M77" s="89">
        <f>IF(SP_NORTE!AP80="","*",SP_NORTE!AP80)</f>
        <v>0</v>
      </c>
      <c r="N77" s="89" t="str">
        <f>IF(SP_NORTE!AM80="","*",SP_NORTE!AM80)</f>
        <v>-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*</v>
      </c>
      <c r="C78" s="89" t="str">
        <f>IF(SP_NORTE!S81="","*",SP_NORTE!S81)</f>
        <v>-</v>
      </c>
      <c r="D78" s="89" t="str">
        <f>IF(SP_NORTE!T81="","*",SP_NORTE!T81)</f>
        <v>-</v>
      </c>
      <c r="E78" s="89" t="str">
        <f>IF(SP_NORTE!D81="","*",SP_NORTE!D81)</f>
        <v>*</v>
      </c>
      <c r="F78" s="89" t="str">
        <f>IF(SP_NORTE!H81="","*",SP_NORTE!H81)</f>
        <v>*</v>
      </c>
      <c r="G78" s="89" t="str">
        <f>IF(SP_NORTE!M81="","*",SP_NORTE!M81)</f>
        <v>-</v>
      </c>
      <c r="H78" s="127" t="str">
        <f>IF(SP_NORTE!K81="","*",SP_NORTE!K81)</f>
        <v>*</v>
      </c>
      <c r="I78" s="124" t="str">
        <f>IF(SP_NORTE!O81="","*",SP_NORTE!O81)</f>
        <v>*</v>
      </c>
      <c r="J78" s="124" t="str">
        <f>IF(SP_NORTE!P81="","*",SP_NORTE!P81)</f>
        <v>*</v>
      </c>
      <c r="K78" s="89">
        <f>IF(SP_NORTE!AK81="","*",SP_NORTE!AK81)</f>
        <v>0</v>
      </c>
      <c r="L78" s="89" t="str">
        <f>IF(SP_NORTE!AM81="","*",SP_NORTE!AM81)</f>
        <v>-</v>
      </c>
      <c r="M78" s="89">
        <f>IF(SP_NORTE!AP81="","*",SP_NORTE!AP81)</f>
        <v>0</v>
      </c>
      <c r="N78" s="89" t="str">
        <f>IF(SP_NORTE!AM81="","*",SP_NORTE!AM81)</f>
        <v>-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23" sqref="G3023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1208</v>
      </c>
      <c r="C2" s="132" t="s">
        <v>1048</v>
      </c>
      <c r="D2" s="82" t="s">
        <v>1050</v>
      </c>
      <c r="E2" s="82" t="s">
        <v>1209</v>
      </c>
      <c r="F2" s="110" t="s">
        <v>1210</v>
      </c>
      <c r="G2" s="82" t="s">
        <v>1211</v>
      </c>
      <c r="H2" s="82" t="s">
        <v>1212</v>
      </c>
      <c r="I2" s="82" t="s">
        <v>1213</v>
      </c>
      <c r="J2" s="82" t="s">
        <v>1214</v>
      </c>
      <c r="K2" s="84" t="s">
        <v>1215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 t="str">
        <f>IF(SP_NORTE!B56="","*",SP_NORTE!B56)</f>
        <v>*</v>
      </c>
      <c r="D49" s="105" t="str">
        <f>IF(SP_NORTE!D56="","*",SP_NORTE!D56)</f>
        <v>*</v>
      </c>
      <c r="E49" s="105" t="str">
        <f>IF(SP_NORTE!H56="","*",SP_NORTE!H56)</f>
        <v>*</v>
      </c>
      <c r="F49" s="111" t="str">
        <f>IF(SP_NORTE!M56="","*",SP_NORTE!M56)</f>
        <v>-</v>
      </c>
      <c r="G49" s="106" t="str">
        <f>IF(SP_NORTE!I56="","*",SP_NORTE!I56)</f>
        <v>*</v>
      </c>
      <c r="H49" s="106" t="str">
        <f>IF(SP_NORTE!AB56="","*",SP_NORTE!AB56)</f>
        <v>*</v>
      </c>
      <c r="I49" s="106" t="str">
        <f>IF(SP_NORTE!AC56="","*",SP_NORTE!AC56)</f>
        <v>*</v>
      </c>
      <c r="J49" s="107" t="str">
        <f>IF(SP_NORTE!AA56="","*",SP_NORTE!AA56)</f>
        <v>*</v>
      </c>
      <c r="K49" s="108" t="str">
        <f>IF(SP_NORTE!AD56="","*",SP_NORTE!AD56)</f>
        <v>*</v>
      </c>
    </row>
    <row r="50" spans="2:11" s="109" customFormat="1" hidden="1">
      <c r="B50" s="105" t="str">
        <f>IF(SP_NORTE!Y57="","*",SP_NORTE!Y57)</f>
        <v>*</v>
      </c>
      <c r="C50" s="106" t="str">
        <f>IF(SP_NORTE!B57="","*",SP_NORTE!B57)</f>
        <v>*</v>
      </c>
      <c r="D50" s="105" t="str">
        <f>IF(SP_NORTE!D57="","*",SP_NORTE!D57)</f>
        <v>*</v>
      </c>
      <c r="E50" s="105" t="str">
        <f>IF(SP_NORTE!H57="","*",SP_NORTE!H57)</f>
        <v>*</v>
      </c>
      <c r="F50" s="111" t="str">
        <f>IF(SP_NORTE!M57="","*",SP_NORTE!M57)</f>
        <v>-</v>
      </c>
      <c r="G50" s="106" t="str">
        <f>IF(SP_NORTE!I57="","*",SP_NORTE!I57)</f>
        <v>*</v>
      </c>
      <c r="H50" s="106" t="str">
        <f>IF(SP_NORTE!AB57="","*",SP_NORTE!AB57)</f>
        <v>*</v>
      </c>
      <c r="I50" s="106" t="str">
        <f>IF(SP_NORTE!AC57="","*",SP_NORTE!AC57)</f>
        <v>*</v>
      </c>
      <c r="J50" s="107" t="str">
        <f>IF(SP_NORTE!AA57="","*",SP_NORTE!AA57)</f>
        <v>*</v>
      </c>
      <c r="K50" s="108" t="str">
        <f>IF(SP_NORTE!AD57="","*",SP_NORTE!AD57)</f>
        <v>*</v>
      </c>
    </row>
    <row r="51" spans="2:11" s="109" customFormat="1" hidden="1">
      <c r="B51" s="105" t="str">
        <f>IF(SP_NORTE!Y58="","*",SP_NORTE!Y58)</f>
        <v>*</v>
      </c>
      <c r="C51" s="106" t="str">
        <f>IF(SP_NORTE!B58="","*",SP_NORTE!B58)</f>
        <v>*</v>
      </c>
      <c r="D51" s="105" t="str">
        <f>IF(SP_NORTE!D58="","*",SP_NORTE!D58)</f>
        <v>*</v>
      </c>
      <c r="E51" s="105" t="str">
        <f>IF(SP_NORTE!H58="","*",SP_NORTE!H58)</f>
        <v>*</v>
      </c>
      <c r="F51" s="111" t="str">
        <f>IF(SP_NORTE!M58="","*",SP_NORTE!M58)</f>
        <v>-</v>
      </c>
      <c r="G51" s="106" t="str">
        <f>IF(SP_NORTE!I58="","*",SP_NORTE!I58)</f>
        <v>*</v>
      </c>
      <c r="H51" s="106" t="str">
        <f>IF(SP_NORTE!AB58="","*",SP_NORTE!AB58)</f>
        <v>*</v>
      </c>
      <c r="I51" s="106" t="str">
        <f>IF(SP_NORTE!AC58="","*",SP_NORTE!AC58)</f>
        <v>*</v>
      </c>
      <c r="J51" s="107" t="str">
        <f>IF(SP_NORTE!AA58="","*",SP_NORTE!AA58)</f>
        <v>*</v>
      </c>
      <c r="K51" s="108" t="str">
        <f>IF(SP_NORTE!AD58="","*",SP_NORTE!AD58)</f>
        <v>*</v>
      </c>
    </row>
    <row r="52" spans="2:11" s="109" customFormat="1" hidden="1">
      <c r="B52" s="105" t="str">
        <f>IF(SP_NORTE!Y59="","*",SP_NORTE!Y59)</f>
        <v>*</v>
      </c>
      <c r="C52" s="106" t="str">
        <f>IF(SP_NORTE!B59="","*",SP_NORTE!B59)</f>
        <v>*</v>
      </c>
      <c r="D52" s="105" t="str">
        <f>IF(SP_NORTE!D59="","*",SP_NORTE!D59)</f>
        <v>*</v>
      </c>
      <c r="E52" s="105" t="str">
        <f>IF(SP_NORTE!H59="","*",SP_NORTE!H59)</f>
        <v>*</v>
      </c>
      <c r="F52" s="111" t="str">
        <f>IF(SP_NORTE!M59="","*",SP_NORTE!M59)</f>
        <v>-</v>
      </c>
      <c r="G52" s="106" t="str">
        <f>IF(SP_NORTE!I59="","*",SP_NORTE!I59)</f>
        <v>*</v>
      </c>
      <c r="H52" s="106" t="str">
        <f>IF(SP_NORTE!AB59="","*",SP_NORTE!AB59)</f>
        <v>*</v>
      </c>
      <c r="I52" s="106" t="str">
        <f>IF(SP_NORTE!AC59="","*",SP_NORTE!AC59)</f>
        <v>*</v>
      </c>
      <c r="J52" s="107" t="str">
        <f>IF(SP_NORTE!AA59="","*",SP_NORTE!AA59)</f>
        <v>*</v>
      </c>
      <c r="K52" s="108" t="str">
        <f>IF(SP_NORTE!AD59="","*",SP_NORTE!AD59)</f>
        <v>*</v>
      </c>
    </row>
    <row r="53" spans="2:11" s="109" customFormat="1" hidden="1">
      <c r="B53" s="105" t="str">
        <f>IF(SP_NORTE!Y60="","*",SP_NORTE!Y60)</f>
        <v>*</v>
      </c>
      <c r="C53" s="106" t="str">
        <f>IF(SP_NORTE!B60="","*",SP_NORTE!B60)</f>
        <v>*</v>
      </c>
      <c r="D53" s="105" t="str">
        <f>IF(SP_NORTE!D60="","*",SP_NORTE!D60)</f>
        <v>*</v>
      </c>
      <c r="E53" s="105" t="str">
        <f>IF(SP_NORTE!H60="","*",SP_NORTE!H60)</f>
        <v>*</v>
      </c>
      <c r="F53" s="111" t="str">
        <f>IF(SP_NORTE!M60="","*",SP_NORTE!M60)</f>
        <v>-</v>
      </c>
      <c r="G53" s="106" t="str">
        <f>IF(SP_NORTE!I60="","*",SP_NORTE!I60)</f>
        <v>*</v>
      </c>
      <c r="H53" s="106" t="str">
        <f>IF(SP_NORTE!AB60="","*",SP_NORTE!AB60)</f>
        <v>*</v>
      </c>
      <c r="I53" s="106" t="str">
        <f>IF(SP_NORTE!AC60="","*",SP_NORTE!AC60)</f>
        <v>*</v>
      </c>
      <c r="J53" s="107" t="str">
        <f>IF(SP_NORTE!AA60="","*",SP_NORTE!AA60)</f>
        <v>*</v>
      </c>
      <c r="K53" s="108" t="str">
        <f>IF(SP_NORTE!AD60="","*",SP_NORTE!AD60)</f>
        <v>*</v>
      </c>
    </row>
    <row r="54" spans="2:11" s="109" customFormat="1" hidden="1">
      <c r="B54" s="105" t="str">
        <f>IF(SP_NORTE!Y61="","*",SP_NORTE!Y61)</f>
        <v>*</v>
      </c>
      <c r="C54" s="106" t="str">
        <f>IF(SP_NORTE!B61="","*",SP_NORTE!B61)</f>
        <v>*</v>
      </c>
      <c r="D54" s="105" t="str">
        <f>IF(SP_NORTE!D61="","*",SP_NORTE!D61)</f>
        <v>*</v>
      </c>
      <c r="E54" s="105" t="str">
        <f>IF(SP_NORTE!H61="","*",SP_NORTE!H61)</f>
        <v>*</v>
      </c>
      <c r="F54" s="111" t="str">
        <f>IF(SP_NORTE!M61="","*",SP_NORTE!M61)</f>
        <v>-</v>
      </c>
      <c r="G54" s="106" t="str">
        <f>IF(SP_NORTE!I61="","*",SP_NORTE!I61)</f>
        <v>*</v>
      </c>
      <c r="H54" s="106" t="str">
        <f>IF(SP_NORTE!AB61="","*",SP_NORTE!AB61)</f>
        <v>*</v>
      </c>
      <c r="I54" s="106" t="str">
        <f>IF(SP_NORTE!AC61="","*",SP_NORTE!AC61)</f>
        <v>*</v>
      </c>
      <c r="J54" s="107" t="str">
        <f>IF(SP_NORTE!AA61="","*",SP_NORTE!AA61)</f>
        <v>*</v>
      </c>
      <c r="K54" s="108" t="str">
        <f>IF(SP_NORTE!AD61="","*",SP_NORTE!AD61)</f>
        <v>*</v>
      </c>
    </row>
    <row r="55" spans="2:11" s="109" customFormat="1" hidden="1">
      <c r="B55" s="105" t="str">
        <f>IF(SP_NORTE!Y62="","*",SP_NORTE!Y62)</f>
        <v>*</v>
      </c>
      <c r="C55" s="106" t="str">
        <f>IF(SP_NORTE!B62="","*",SP_NORTE!B62)</f>
        <v>*</v>
      </c>
      <c r="D55" s="105" t="str">
        <f>IF(SP_NORTE!D62="","*",SP_NORTE!D62)</f>
        <v>*</v>
      </c>
      <c r="E55" s="105" t="str">
        <f>IF(SP_NORTE!H62="","*",SP_NORTE!H62)</f>
        <v>*</v>
      </c>
      <c r="F55" s="111" t="str">
        <f>IF(SP_NORTE!M62="","*",SP_NORTE!M62)</f>
        <v>-</v>
      </c>
      <c r="G55" s="106" t="str">
        <f>IF(SP_NORTE!I62="","*",SP_NORTE!I62)</f>
        <v>*</v>
      </c>
      <c r="H55" s="106" t="str">
        <f>IF(SP_NORTE!AB62="","*",SP_NORTE!AB62)</f>
        <v>*</v>
      </c>
      <c r="I55" s="106" t="str">
        <f>IF(SP_NORTE!AC62="","*",SP_NORTE!AC62)</f>
        <v>*</v>
      </c>
      <c r="J55" s="107" t="str">
        <f>IF(SP_NORTE!AA62="","*",SP_NORTE!AA62)</f>
        <v>*</v>
      </c>
      <c r="K55" s="108" t="str">
        <f>IF(SP_NORTE!AD62="","*",SP_NORTE!AD62)</f>
        <v>*</v>
      </c>
    </row>
    <row r="56" spans="2:11" s="109" customFormat="1" hidden="1">
      <c r="B56" s="105" t="str">
        <f>IF(SP_NORTE!Y63="","*",SP_NORTE!Y63)</f>
        <v>*</v>
      </c>
      <c r="C56" s="106" t="str">
        <f>IF(SP_NORTE!B63="","*",SP_NORTE!B63)</f>
        <v>*</v>
      </c>
      <c r="D56" s="105" t="str">
        <f>IF(SP_NORTE!D63="","*",SP_NORTE!D63)</f>
        <v>*</v>
      </c>
      <c r="E56" s="105" t="str">
        <f>IF(SP_NORTE!H63="","*",SP_NORTE!H63)</f>
        <v>*</v>
      </c>
      <c r="F56" s="111" t="str">
        <f>IF(SP_NORTE!M63="","*",SP_NORTE!M63)</f>
        <v>-</v>
      </c>
      <c r="G56" s="106" t="str">
        <f>IF(SP_NORTE!I63="","*",SP_NORTE!I63)</f>
        <v>*</v>
      </c>
      <c r="H56" s="106" t="str">
        <f>IF(SP_NORTE!AB63="","*",SP_NORTE!AB63)</f>
        <v>*</v>
      </c>
      <c r="I56" s="106" t="str">
        <f>IF(SP_NORTE!AC63="","*",SP_NORTE!AC63)</f>
        <v>*</v>
      </c>
      <c r="J56" s="107" t="str">
        <f>IF(SP_NORTE!AA63="","*",SP_NORTE!AA63)</f>
        <v>*</v>
      </c>
      <c r="K56" s="108" t="str">
        <f>IF(SP_NORTE!AD63="","*",SP_NORTE!AD63)</f>
        <v>*</v>
      </c>
    </row>
    <row r="57" spans="2:11" s="109" customFormat="1" hidden="1">
      <c r="B57" s="105" t="str">
        <f>IF(SP_NORTE!Y64="","*",SP_NORTE!Y64)</f>
        <v>*</v>
      </c>
      <c r="C57" s="106" t="str">
        <f>IF(SP_NORTE!B64="","*",SP_NORTE!B64)</f>
        <v>*</v>
      </c>
      <c r="D57" s="105" t="str">
        <f>IF(SP_NORTE!D64="","*",SP_NORTE!D64)</f>
        <v>*</v>
      </c>
      <c r="E57" s="105" t="str">
        <f>IF(SP_NORTE!H64="","*",SP_NORTE!H64)</f>
        <v>*</v>
      </c>
      <c r="F57" s="111" t="str">
        <f>IF(SP_NORTE!M64="","*",SP_NORTE!M64)</f>
        <v>-</v>
      </c>
      <c r="G57" s="106" t="str">
        <f>IF(SP_NORTE!I64="","*",SP_NORTE!I64)</f>
        <v>*</v>
      </c>
      <c r="H57" s="106" t="str">
        <f>IF(SP_NORTE!AB64="","*",SP_NORTE!AB64)</f>
        <v>*</v>
      </c>
      <c r="I57" s="106" t="str">
        <f>IF(SP_NORTE!AC64="","*",SP_NORTE!AC64)</f>
        <v>*</v>
      </c>
      <c r="J57" s="107" t="str">
        <f>IF(SP_NORTE!AA64="","*",SP_NORTE!AA64)</f>
        <v>*</v>
      </c>
      <c r="K57" s="108" t="str">
        <f>IF(SP_NORTE!AD64="","*",SP_NORTE!AD64)</f>
        <v>*</v>
      </c>
    </row>
    <row r="58" spans="2:11" s="109" customFormat="1" hidden="1">
      <c r="B58" s="105" t="str">
        <f>IF(SP_NORTE!Y65="","*",SP_NORTE!Y65)</f>
        <v>*</v>
      </c>
      <c r="C58" s="106" t="str">
        <f>IF(SP_NORTE!B65="","*",SP_NORTE!B65)</f>
        <v>*</v>
      </c>
      <c r="D58" s="105" t="str">
        <f>IF(SP_NORTE!D65="","*",SP_NORTE!D65)</f>
        <v>*</v>
      </c>
      <c r="E58" s="105" t="str">
        <f>IF(SP_NORTE!H65="","*",SP_NORTE!H65)</f>
        <v>*</v>
      </c>
      <c r="F58" s="111" t="str">
        <f>IF(SP_NORTE!M65="","*",SP_NORTE!M65)</f>
        <v>-</v>
      </c>
      <c r="G58" s="106" t="str">
        <f>IF(SP_NORTE!I65="","*",SP_NORTE!I65)</f>
        <v>*</v>
      </c>
      <c r="H58" s="106" t="str">
        <f>IF(SP_NORTE!AB65="","*",SP_NORTE!AB65)</f>
        <v>*</v>
      </c>
      <c r="I58" s="106" t="str">
        <f>IF(SP_NORTE!AC65="","*",SP_NORTE!AC65)</f>
        <v>*</v>
      </c>
      <c r="J58" s="107" t="str">
        <f>IF(SP_NORTE!AA65="","*",SP_NORTE!AA65)</f>
        <v>*</v>
      </c>
      <c r="K58" s="108" t="str">
        <f>IF(SP_NORTE!AD65="","*",SP_NORTE!AD65)</f>
        <v>*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*</v>
      </c>
      <c r="E59" s="105" t="str">
        <f>IF(SP_NORTE!H66="","*",SP_NORTE!H66)</f>
        <v>*</v>
      </c>
      <c r="F59" s="111" t="str">
        <f>IF(SP_NORTE!M66="","*",SP_NORTE!M66)</f>
        <v>-</v>
      </c>
      <c r="G59" s="106" t="str">
        <f>IF(SP_NORTE!I66="","*",SP_NORTE!I66)</f>
        <v>*</v>
      </c>
      <c r="H59" s="106" t="str">
        <f>IF(SP_NORTE!AB66="","*",SP_NORTE!AB66)</f>
        <v>*</v>
      </c>
      <c r="I59" s="106" t="str">
        <f>IF(SP_NORTE!AC66="","*",SP_NORTE!AC66)</f>
        <v>*</v>
      </c>
      <c r="J59" s="107" t="str">
        <f>IF(SP_NORTE!AA66="","*",SP_NORTE!AA66)</f>
        <v>*</v>
      </c>
      <c r="K59" s="108" t="str">
        <f>IF(SP_NORTE!AD66="","*",SP_NORTE!AD66)</f>
        <v>*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*</v>
      </c>
      <c r="E60" s="105" t="str">
        <f>IF(SP_NORTE!H67="","*",SP_NORTE!H67)</f>
        <v>*</v>
      </c>
      <c r="F60" s="111" t="str">
        <f>IF(SP_NORTE!M67="","*",SP_NORTE!M67)</f>
        <v>-</v>
      </c>
      <c r="G60" s="106" t="str">
        <f>IF(SP_NORTE!I67="","*",SP_NORTE!I67)</f>
        <v>*</v>
      </c>
      <c r="H60" s="106" t="str">
        <f>IF(SP_NORTE!AB67="","*",SP_NORTE!AB67)</f>
        <v>*</v>
      </c>
      <c r="I60" s="106" t="str">
        <f>IF(SP_NORTE!AC67="","*",SP_NORTE!AC67)</f>
        <v>*</v>
      </c>
      <c r="J60" s="107" t="str">
        <f>IF(SP_NORTE!AA67="","*",SP_NORTE!AA67)</f>
        <v>*</v>
      </c>
      <c r="K60" s="108" t="str">
        <f>IF(SP_NORTE!AD67="","*",SP_NORTE!AD67)</f>
        <v>*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*</v>
      </c>
      <c r="E61" s="105" t="str">
        <f>IF(SP_NORTE!H68="","*",SP_NORTE!H68)</f>
        <v>*</v>
      </c>
      <c r="F61" s="111" t="str">
        <f>IF(SP_NORTE!M68="","*",SP_NORTE!M68)</f>
        <v>-</v>
      </c>
      <c r="G61" s="106" t="str">
        <f>IF(SP_NORTE!I68="","*",SP_NORTE!I68)</f>
        <v>*</v>
      </c>
      <c r="H61" s="106" t="str">
        <f>IF(SP_NORTE!AB68="","*",SP_NORTE!AB68)</f>
        <v>*</v>
      </c>
      <c r="I61" s="106" t="str">
        <f>IF(SP_NORTE!AC68="","*",SP_NORTE!AC68)</f>
        <v>*</v>
      </c>
      <c r="J61" s="107" t="str">
        <f>IF(SP_NORTE!AA68="","*",SP_NORTE!AA68)</f>
        <v>*</v>
      </c>
      <c r="K61" s="108" t="str">
        <f>IF(SP_NORTE!AD68="","*",SP_NORTE!AD68)</f>
        <v>*</v>
      </c>
    </row>
    <row r="62" spans="2:11" s="109" customFormat="1" hidden="1">
      <c r="B62" s="105" t="str">
        <f>IF(SP_NORTE!Y69="","*",SP_NORTE!Y69)</f>
        <v>*</v>
      </c>
      <c r="C62" s="106" t="str">
        <f>IF(SP_NORTE!B69="","*",SP_NORTE!B69)</f>
        <v>*</v>
      </c>
      <c r="D62" s="105" t="str">
        <f>IF(SP_NORTE!D69="","*",SP_NORTE!D69)</f>
        <v>*</v>
      </c>
      <c r="E62" s="105" t="str">
        <f>IF(SP_NORTE!H69="","*",SP_NORTE!H69)</f>
        <v>*</v>
      </c>
      <c r="F62" s="111" t="str">
        <f>IF(SP_NORTE!M69="","*",SP_NORTE!M69)</f>
        <v>-</v>
      </c>
      <c r="G62" s="106" t="str">
        <f>IF(SP_NORTE!I69="","*",SP_NORTE!I69)</f>
        <v>*</v>
      </c>
      <c r="H62" s="106" t="str">
        <f>IF(SP_NORTE!AB69="","*",SP_NORTE!AB69)</f>
        <v>*</v>
      </c>
      <c r="I62" s="106" t="str">
        <f>IF(SP_NORTE!AC69="","*",SP_NORTE!AC69)</f>
        <v>*</v>
      </c>
      <c r="J62" s="107" t="str">
        <f>IF(SP_NORTE!AA69="","*",SP_NORTE!AA69)</f>
        <v>*</v>
      </c>
      <c r="K62" s="108" t="str">
        <f>IF(SP_NORTE!AD69="","*",SP_NORTE!AD69)</f>
        <v>*</v>
      </c>
    </row>
    <row r="63" spans="2:11" s="109" customFormat="1" hidden="1">
      <c r="B63" s="105" t="str">
        <f>IF(SP_NORTE!Y70="","*",SP_NORTE!Y70)</f>
        <v>*</v>
      </c>
      <c r="C63" s="106" t="str">
        <f>IF(SP_NORTE!B70="","*",SP_NORTE!B70)</f>
        <v>*</v>
      </c>
      <c r="D63" s="105" t="str">
        <f>IF(SP_NORTE!D70="","*",SP_NORTE!D70)</f>
        <v>*</v>
      </c>
      <c r="E63" s="105" t="str">
        <f>IF(SP_NORTE!H70="","*",SP_NORTE!H70)</f>
        <v>*</v>
      </c>
      <c r="F63" s="111" t="str">
        <f>IF(SP_NORTE!M70="","*",SP_NORTE!M70)</f>
        <v>-</v>
      </c>
      <c r="G63" s="106" t="str">
        <f>IF(SP_NORTE!I70="","*",SP_NORTE!I70)</f>
        <v>*</v>
      </c>
      <c r="H63" s="106" t="str">
        <f>IF(SP_NORTE!AB70="","*",SP_NORTE!AB70)</f>
        <v>*</v>
      </c>
      <c r="I63" s="106" t="str">
        <f>IF(SP_NORTE!AC70="","*",SP_NORTE!AC70)</f>
        <v>*</v>
      </c>
      <c r="J63" s="107" t="str">
        <f>IF(SP_NORTE!AA70="","*",SP_NORTE!AA70)</f>
        <v>*</v>
      </c>
      <c r="K63" s="108" t="str">
        <f>IF(SP_NORTE!AD70="","*",SP_NORTE!AD70)</f>
        <v>*</v>
      </c>
    </row>
    <row r="64" spans="2:11" s="109" customFormat="1" hidden="1">
      <c r="B64" s="105" t="str">
        <f>IF(SP_NORTE!Y71="","*",SP_NORTE!Y71)</f>
        <v>*</v>
      </c>
      <c r="C64" s="106" t="str">
        <f>IF(SP_NORTE!B71="","*",SP_NORTE!B71)</f>
        <v>*</v>
      </c>
      <c r="D64" s="105" t="str">
        <f>IF(SP_NORTE!D71="","*",SP_NORTE!D71)</f>
        <v>*</v>
      </c>
      <c r="E64" s="105" t="str">
        <f>IF(SP_NORTE!H71="","*",SP_NORTE!H71)</f>
        <v>*</v>
      </c>
      <c r="F64" s="111" t="str">
        <f>IF(SP_NORTE!M71="","*",SP_NORTE!M71)</f>
        <v>-</v>
      </c>
      <c r="G64" s="106" t="str">
        <f>IF(SP_NORTE!I71="","*",SP_NORTE!I71)</f>
        <v>*</v>
      </c>
      <c r="H64" s="106" t="str">
        <f>IF(SP_NORTE!AB71="","*",SP_NORTE!AB71)</f>
        <v>*</v>
      </c>
      <c r="I64" s="106" t="str">
        <f>IF(SP_NORTE!AC71="","*",SP_NORTE!AC71)</f>
        <v>*</v>
      </c>
      <c r="J64" s="107" t="str">
        <f>IF(SP_NORTE!AA71="","*",SP_NORTE!AA71)</f>
        <v>*</v>
      </c>
      <c r="K64" s="108" t="str">
        <f>IF(SP_NORTE!AD71="","*",SP_NORTE!AD71)</f>
        <v>*</v>
      </c>
    </row>
    <row r="65" spans="2:11" s="109" customFormat="1" hidden="1">
      <c r="B65" s="105" t="str">
        <f>IF(SP_NORTE!Y72="","*",SP_NORTE!Y72)</f>
        <v>*</v>
      </c>
      <c r="C65" s="106" t="str">
        <f>IF(SP_NORTE!B72="","*",SP_NORTE!B72)</f>
        <v>*</v>
      </c>
      <c r="D65" s="105" t="str">
        <f>IF(SP_NORTE!D72="","*",SP_NORTE!D72)</f>
        <v>*</v>
      </c>
      <c r="E65" s="105" t="str">
        <f>IF(SP_NORTE!H72="","*",SP_NORTE!H72)</f>
        <v>*</v>
      </c>
      <c r="F65" s="111" t="str">
        <f>IF(SP_NORTE!M72="","*",SP_NORTE!M72)</f>
        <v>-</v>
      </c>
      <c r="G65" s="106" t="str">
        <f>IF(SP_NORTE!I72="","*",SP_NORTE!I72)</f>
        <v>*</v>
      </c>
      <c r="H65" s="106" t="str">
        <f>IF(SP_NORTE!AB72="","*",SP_NORTE!AB72)</f>
        <v>*</v>
      </c>
      <c r="I65" s="106" t="str">
        <f>IF(SP_NORTE!AC72="","*",SP_NORTE!AC72)</f>
        <v>*</v>
      </c>
      <c r="J65" s="107" t="str">
        <f>IF(SP_NORTE!AA72="","*",SP_NORTE!AA72)</f>
        <v>*</v>
      </c>
      <c r="K65" s="108" t="str">
        <f>IF(SP_NORTE!AD72="","*",SP_NORTE!AD72)</f>
        <v>*</v>
      </c>
    </row>
    <row r="66" spans="2:11" s="109" customFormat="1" hidden="1">
      <c r="B66" s="105" t="str">
        <f>IF(SP_NORTE!Y73="","*",SP_NORTE!Y73)</f>
        <v>*</v>
      </c>
      <c r="C66" s="106" t="str">
        <f>IF(SP_NORTE!B73="","*",SP_NORTE!B73)</f>
        <v>*</v>
      </c>
      <c r="D66" s="105" t="str">
        <f>IF(SP_NORTE!D73="","*",SP_NORTE!D73)</f>
        <v>*</v>
      </c>
      <c r="E66" s="105" t="str">
        <f>IF(SP_NORTE!H73="","*",SP_NORTE!H73)</f>
        <v>*</v>
      </c>
      <c r="F66" s="111" t="str">
        <f>IF(SP_NORTE!M73="","*",SP_NORTE!M73)</f>
        <v>-</v>
      </c>
      <c r="G66" s="106" t="str">
        <f>IF(SP_NORTE!I73="","*",SP_NORTE!I73)</f>
        <v>*</v>
      </c>
      <c r="H66" s="106" t="str">
        <f>IF(SP_NORTE!AB73="","*",SP_NORTE!AB73)</f>
        <v>*</v>
      </c>
      <c r="I66" s="106" t="str">
        <f>IF(SP_NORTE!AC73="","*",SP_NORTE!AC73)</f>
        <v>*</v>
      </c>
      <c r="J66" s="107" t="str">
        <f>IF(SP_NORTE!AA73="","*",SP_NORTE!AA73)</f>
        <v>*</v>
      </c>
      <c r="K66" s="108" t="str">
        <f>IF(SP_NORTE!AD73="","*",SP_NORTE!AD73)</f>
        <v>*</v>
      </c>
    </row>
    <row r="67" spans="2:11" s="109" customFormat="1" hidden="1">
      <c r="B67" s="105" t="str">
        <f>IF(SP_NORTE!Y74="","*",SP_NORTE!Y74)</f>
        <v>*</v>
      </c>
      <c r="C67" s="106" t="str">
        <f>IF(SP_NORTE!B74="","*",SP_NORTE!B74)</f>
        <v>*</v>
      </c>
      <c r="D67" s="105" t="str">
        <f>IF(SP_NORTE!D74="","*",SP_NORTE!D74)</f>
        <v>*</v>
      </c>
      <c r="E67" s="105" t="str">
        <f>IF(SP_NORTE!H74="","*",SP_NORTE!H74)</f>
        <v>*</v>
      </c>
      <c r="F67" s="111" t="str">
        <f>IF(SP_NORTE!M74="","*",SP_NORTE!M74)</f>
        <v>-</v>
      </c>
      <c r="G67" s="106" t="str">
        <f>IF(SP_NORTE!I74="","*",SP_NORTE!I74)</f>
        <v>*</v>
      </c>
      <c r="H67" s="106" t="str">
        <f>IF(SP_NORTE!AB74="","*",SP_NORTE!AB74)</f>
        <v>*</v>
      </c>
      <c r="I67" s="106" t="str">
        <f>IF(SP_NORTE!AC74="","*",SP_NORTE!AC74)</f>
        <v>*</v>
      </c>
      <c r="J67" s="107" t="str">
        <f>IF(SP_NORTE!AA74="","*",SP_NORTE!AA74)</f>
        <v>*</v>
      </c>
      <c r="K67" s="108" t="str">
        <f>IF(SP_NORTE!AD74="","*",SP_NORTE!AD74)</f>
        <v>*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*</v>
      </c>
      <c r="E68" s="105" t="str">
        <f>IF(SP_NORTE!H75="","*",SP_NORTE!H75)</f>
        <v>*</v>
      </c>
      <c r="F68" s="111" t="str">
        <f>IF(SP_NORTE!M75="","*",SP_NORTE!M75)</f>
        <v>-</v>
      </c>
      <c r="G68" s="106" t="str">
        <f>IF(SP_NORTE!I75="","*",SP_NORTE!I75)</f>
        <v>*</v>
      </c>
      <c r="H68" s="106" t="str">
        <f>IF(SP_NORTE!AB75="","*",SP_NORTE!AB75)</f>
        <v>*</v>
      </c>
      <c r="I68" s="106" t="str">
        <f>IF(SP_NORTE!AC75="","*",SP_NORTE!AC75)</f>
        <v>*</v>
      </c>
      <c r="J68" s="107" t="str">
        <f>IF(SP_NORTE!AA75="","*",SP_NORTE!AA75)</f>
        <v>*</v>
      </c>
      <c r="K68" s="108" t="str">
        <f>IF(SP_NORTE!AD75="","*",SP_NORTE!AD75)</f>
        <v>*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*</v>
      </c>
      <c r="E69" s="105" t="str">
        <f>IF(SP_NORTE!H76="","*",SP_NORTE!H76)</f>
        <v>*</v>
      </c>
      <c r="F69" s="111" t="str">
        <f>IF(SP_NORTE!M76="","*",SP_NORTE!M76)</f>
        <v>-</v>
      </c>
      <c r="G69" s="106" t="str">
        <f>IF(SP_NORTE!I76="","*",SP_NORTE!I76)</f>
        <v>*</v>
      </c>
      <c r="H69" s="106" t="str">
        <f>IF(SP_NORTE!AB76="","*",SP_NORTE!AB76)</f>
        <v>*</v>
      </c>
      <c r="I69" s="106" t="str">
        <f>IF(SP_NORTE!AC76="","*",SP_NORTE!AC76)</f>
        <v>*</v>
      </c>
      <c r="J69" s="107" t="str">
        <f>IF(SP_NORTE!AA76="","*",SP_NORTE!AA76)</f>
        <v>*</v>
      </c>
      <c r="K69" s="108" t="str">
        <f>IF(SP_NORTE!AD76="","*",SP_NORTE!AD76)</f>
        <v>*</v>
      </c>
    </row>
    <row r="70" spans="2:11" s="109" customFormat="1" hidden="1">
      <c r="B70" s="105" t="str">
        <f>IF(SP_NORTE!Y77="","*",SP_NORTE!Y77)</f>
        <v>*</v>
      </c>
      <c r="C70" s="106" t="str">
        <f>IF(SP_NORTE!B77="","*",SP_NORTE!B77)</f>
        <v>*</v>
      </c>
      <c r="D70" s="105" t="str">
        <f>IF(SP_NORTE!D77="","*",SP_NORTE!D77)</f>
        <v>*</v>
      </c>
      <c r="E70" s="105" t="str">
        <f>IF(SP_NORTE!H77="","*",SP_NORTE!H77)</f>
        <v>*</v>
      </c>
      <c r="F70" s="111" t="str">
        <f>IF(SP_NORTE!M77="","*",SP_NORTE!M77)</f>
        <v>-</v>
      </c>
      <c r="G70" s="106" t="str">
        <f>IF(SP_NORTE!I77="","*",SP_NORTE!I77)</f>
        <v>*</v>
      </c>
      <c r="H70" s="106" t="str">
        <f>IF(SP_NORTE!AB77="","*",SP_NORTE!AB77)</f>
        <v>*</v>
      </c>
      <c r="I70" s="106" t="str">
        <f>IF(SP_NORTE!AC77="","*",SP_NORTE!AC77)</f>
        <v>*</v>
      </c>
      <c r="J70" s="107" t="str">
        <f>IF(SP_NORTE!AA77="","*",SP_NORTE!AA77)</f>
        <v>*</v>
      </c>
      <c r="K70" s="108" t="str">
        <f>IF(SP_NORTE!AD77="","*",SP_NORTE!AD77)</f>
        <v>*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*</v>
      </c>
      <c r="E71" s="105" t="str">
        <f>IF(SP_NORTE!H78="","*",SP_NORTE!H78)</f>
        <v>*</v>
      </c>
      <c r="F71" s="111" t="str">
        <f>IF(SP_NORTE!M78="","*",SP_NORTE!M78)</f>
        <v>-</v>
      </c>
      <c r="G71" s="106" t="str">
        <f>IF(SP_NORTE!I78="","*",SP_NORTE!I78)</f>
        <v>*</v>
      </c>
      <c r="H71" s="106" t="str">
        <f>IF(SP_NORTE!AB78="","*",SP_NORTE!AB78)</f>
        <v>*</v>
      </c>
      <c r="I71" s="106" t="str">
        <f>IF(SP_NORTE!AC78="","*",SP_NORTE!AC78)</f>
        <v>*</v>
      </c>
      <c r="J71" s="107" t="str">
        <f>IF(SP_NORTE!AA78="","*",SP_NORTE!AA78)</f>
        <v>*</v>
      </c>
      <c r="K71" s="108" t="str">
        <f>IF(SP_NORTE!AD78="","*",SP_NORTE!AD78)</f>
        <v>*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*</v>
      </c>
      <c r="E72" s="105" t="str">
        <f>IF(SP_NORTE!H79="","*",SP_NORTE!H79)</f>
        <v>*</v>
      </c>
      <c r="F72" s="111" t="str">
        <f>IF(SP_NORTE!M79="","*",SP_NORTE!M79)</f>
        <v>-</v>
      </c>
      <c r="G72" s="106" t="str">
        <f>IF(SP_NORTE!I79="","*",SP_NORTE!I79)</f>
        <v>*</v>
      </c>
      <c r="H72" s="106" t="str">
        <f>IF(SP_NORTE!AB79="","*",SP_NORTE!AB79)</f>
        <v>*</v>
      </c>
      <c r="I72" s="106" t="str">
        <f>IF(SP_NORTE!AC79="","*",SP_NORTE!AC79)</f>
        <v>*</v>
      </c>
      <c r="J72" s="107" t="str">
        <f>IF(SP_NORTE!AA79="","*",SP_NORTE!AA79)</f>
        <v>*</v>
      </c>
      <c r="K72" s="108" t="str">
        <f>IF(SP_NORTE!AD79="","*",SP_NORTE!AD79)</f>
        <v>*</v>
      </c>
    </row>
    <row r="73" spans="2:11" s="109" customFormat="1" hidden="1">
      <c r="B73" s="105" t="str">
        <f>IF(SP_NORTE!Y80="","*",SP_NORTE!Y80)</f>
        <v>*</v>
      </c>
      <c r="C73" s="106" t="str">
        <f>IF(SP_NORTE!B80="","*",SP_NORTE!B80)</f>
        <v>*</v>
      </c>
      <c r="D73" s="105" t="str">
        <f>IF(SP_NORTE!D80="","*",SP_NORTE!D80)</f>
        <v>*</v>
      </c>
      <c r="E73" s="105" t="str">
        <f>IF(SP_NORTE!H80="","*",SP_NORTE!H80)</f>
        <v>*</v>
      </c>
      <c r="F73" s="111" t="str">
        <f>IF(SP_NORTE!M80="","*",SP_NORTE!M80)</f>
        <v>-</v>
      </c>
      <c r="G73" s="106" t="str">
        <f>IF(SP_NORTE!I80="","*",SP_NORTE!I80)</f>
        <v>*</v>
      </c>
      <c r="H73" s="106" t="str">
        <f>IF(SP_NORTE!AB80="","*",SP_NORTE!AB80)</f>
        <v>*</v>
      </c>
      <c r="I73" s="106" t="str">
        <f>IF(SP_NORTE!AC80="","*",SP_NORTE!AC80)</f>
        <v>*</v>
      </c>
      <c r="J73" s="107" t="str">
        <f>IF(SP_NORTE!AA80="","*",SP_NORTE!AA80)</f>
        <v>*</v>
      </c>
      <c r="K73" s="108" t="str">
        <f>IF(SP_NORTE!AD80="","*",SP_NORTE!AD80)</f>
        <v>*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*</v>
      </c>
      <c r="E74" s="105" t="str">
        <f>IF(SP_NORTE!H81="","*",SP_NORTE!H81)</f>
        <v>*</v>
      </c>
      <c r="F74" s="111" t="str">
        <f>IF(SP_NORTE!M81="","*",SP_NORTE!M81)</f>
        <v>-</v>
      </c>
      <c r="G74" s="106" t="str">
        <f>IF(SP_NORTE!I81="","*",SP_NORTE!I81)</f>
        <v>*</v>
      </c>
      <c r="H74" s="106" t="str">
        <f>IF(SP_NORTE!AB81="","*",SP_NORTE!AB81)</f>
        <v>*</v>
      </c>
      <c r="I74" s="106" t="str">
        <f>IF(SP_NORTE!AC81="","*",SP_NORTE!AC81)</f>
        <v>*</v>
      </c>
      <c r="J74" s="107" t="str">
        <f>IF(SP_NORTE!AA81="","*",SP_NORTE!AA81)</f>
        <v>*</v>
      </c>
      <c r="K74" s="108" t="str">
        <f>IF(SP_NORTE!AD81="","*",SP_NORTE!AD81)</f>
        <v>*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2025-12-02T10:26:56Z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