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985" documentId="8_{B6337239-1A00-434D-AAD0-422EA1FEB5AE}" xr6:coauthVersionLast="47" xr6:coauthVersionMax="47" xr10:uidLastSave="{4206E054-8079-4C7A-A3AA-62657FAC898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87" i="1" l="1" a="1"/>
  <c r="H487" i="1" s="1"/>
  <c r="M487" i="1" a="1"/>
  <c r="M487" i="1"/>
  <c r="M488" i="1" a="1"/>
  <c r="M488" i="1"/>
  <c r="N487" i="1" a="1"/>
  <c r="N487" i="1"/>
  <c r="A501" i="1"/>
  <c r="C501" i="1"/>
  <c r="A502" i="1"/>
  <c r="C502" i="1"/>
  <c r="A503" i="1"/>
  <c r="C503" i="1"/>
  <c r="A504" i="1"/>
  <c r="C504" i="1"/>
  <c r="A505" i="1"/>
  <c r="C505" i="1"/>
  <c r="A506" i="1"/>
  <c r="C506" i="1"/>
  <c r="A507" i="1"/>
  <c r="C507" i="1"/>
  <c r="A508" i="1"/>
  <c r="C508" i="1"/>
  <c r="A509" i="1"/>
  <c r="C509" i="1"/>
  <c r="A510" i="1"/>
  <c r="C510" i="1"/>
  <c r="A511" i="1"/>
  <c r="C511" i="1"/>
  <c r="A512" i="1"/>
  <c r="C512" i="1"/>
  <c r="A513" i="1"/>
  <c r="C513" i="1"/>
  <c r="A514" i="1"/>
  <c r="C514" i="1"/>
  <c r="G498" i="1"/>
  <c r="G499" i="1"/>
  <c r="G500" i="1"/>
  <c r="G501" i="1"/>
  <c r="G502" i="1"/>
  <c r="G503" i="1"/>
  <c r="G504" i="1"/>
  <c r="G505" i="1"/>
  <c r="G506" i="1"/>
  <c r="A499" i="1"/>
  <c r="M497" i="1" a="1"/>
  <c r="M497" i="1"/>
  <c r="N497" i="1" a="1"/>
  <c r="N497" i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/>
  <c r="N485" i="1" a="1"/>
  <c r="N485" i="1"/>
  <c r="M486" i="1" a="1"/>
  <c r="M486" i="1"/>
  <c r="N486" i="1" a="1"/>
  <c r="N486" i="1"/>
  <c r="A531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BT489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BT490" i="1"/>
  <c r="M491" i="1" a="1"/>
  <c r="M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BT491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BT492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BT493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BT494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BT495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BT496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BT497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BT498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BT499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BT500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BT501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BT502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BT503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BT504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BT505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BT506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BT507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BT508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BT509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BT510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BT511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BT512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BT513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BT514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BT515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BT516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BT517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BT518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BT519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BT520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BT521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BT522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BT523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BT524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BT525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BT526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BT527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BT528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BT529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BT530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BT531" i="1"/>
  <c r="A525" i="1"/>
  <c r="A526" i="1"/>
  <c r="A527" i="1"/>
  <c r="A528" i="1"/>
  <c r="A529" i="1"/>
  <c r="A530" i="1"/>
  <c r="A515" i="1"/>
  <c r="A516" i="1"/>
  <c r="A517" i="1"/>
  <c r="A518" i="1"/>
  <c r="A519" i="1"/>
  <c r="A520" i="1"/>
  <c r="A521" i="1"/>
  <c r="A522" i="1"/>
  <c r="A523" i="1"/>
  <c r="A524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Y471" i="1"/>
  <c r="BC471" i="1" a="1"/>
  <c r="BC471" i="1"/>
  <c r="BF471" i="1"/>
  <c r="BR471" i="1"/>
  <c r="BS471" i="1"/>
  <c r="AI471" i="1"/>
  <c r="BB471" i="1" s="1"/>
  <c r="AJ471" i="1"/>
  <c r="AK471" i="1"/>
  <c r="AL471" i="1"/>
  <c r="AO471" i="1"/>
  <c r="AP471" i="1"/>
  <c r="AQ471" i="1"/>
  <c r="A471" i="1"/>
  <c r="C471" i="1"/>
  <c r="G471" i="1"/>
  <c r="M471" i="1" a="1"/>
  <c r="M471" i="1"/>
  <c r="K469" i="12" s="1"/>
  <c r="N471" i="1" a="1"/>
  <c r="N471" i="1"/>
  <c r="L469" i="12" s="1"/>
  <c r="R471" i="1"/>
  <c r="S469" i="12" s="1"/>
  <c r="S471" i="1" a="1"/>
  <c r="S471" i="1"/>
  <c r="D469" i="12" s="1"/>
  <c r="T471" i="1" a="1"/>
  <c r="T471" i="1"/>
  <c r="E469" i="12" s="1"/>
  <c r="U471" i="1"/>
  <c r="U479" i="1"/>
  <c r="T479" i="1" a="1"/>
  <c r="T479" i="1" s="1"/>
  <c r="E479" i="12" s="1"/>
  <c r="S479" i="1" a="1"/>
  <c r="S479" i="1" s="1"/>
  <c r="D479" i="12" s="1"/>
  <c r="R479" i="1"/>
  <c r="S479" i="12" s="1"/>
  <c r="N479" i="1" a="1"/>
  <c r="N479" i="1" s="1"/>
  <c r="L479" i="12" s="1"/>
  <c r="M479" i="1" a="1"/>
  <c r="M479" i="1" s="1"/>
  <c r="K479" i="12" s="1"/>
  <c r="K467" i="12"/>
  <c r="L467" i="12"/>
  <c r="M470" i="1" a="1"/>
  <c r="M470" i="1"/>
  <c r="K468" i="12" s="1"/>
  <c r="N470" i="1" a="1"/>
  <c r="N470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BR487" i="1"/>
  <c r="BS487" i="1"/>
  <c r="BS48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R470" i="1" s="1"/>
  <c r="BB470" i="1"/>
  <c r="BC470" i="1" a="1"/>
  <c r="BC470" i="1"/>
  <c r="BD470" i="1" a="1"/>
  <c r="BD470" i="1"/>
  <c r="BE470" i="1"/>
  <c r="BF470" i="1"/>
  <c r="BQ470" i="1"/>
  <c r="AI472" i="1"/>
  <c r="AJ472" i="1"/>
  <c r="AK472" i="1"/>
  <c r="AL472" i="1"/>
  <c r="AO472" i="1"/>
  <c r="AP472" i="1"/>
  <c r="AQ472" i="1"/>
  <c r="AY472" i="1"/>
  <c r="BR472" i="1" s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R476" i="1" s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R478" i="1" s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R480" i="1" s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R486" i="1" s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R488" i="1" s="1"/>
  <c r="BB488" i="1"/>
  <c r="BC488" i="1" a="1"/>
  <c r="BC488" i="1"/>
  <c r="BD488" i="1" a="1"/>
  <c r="BD488" i="1"/>
  <c r="BE488" i="1"/>
  <c r="BF488" i="1"/>
  <c r="BQ48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88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2" i="1"/>
  <c r="AN472" i="1"/>
  <c r="M473" i="1" a="1"/>
  <c r="M473" i="1"/>
  <c r="K471" i="12" s="1"/>
  <c r="N473" i="1" a="1"/>
  <c r="N473" i="1"/>
  <c r="L471" i="12" s="1"/>
  <c r="M474" i="1" a="1"/>
  <c r="M474" i="1"/>
  <c r="K472" i="12" s="1"/>
  <c r="N474" i="1" a="1"/>
  <c r="N474" i="1"/>
  <c r="L472" i="12" s="1"/>
  <c r="M476" i="1" a="1"/>
  <c r="M476" i="1"/>
  <c r="K474" i="12" s="1"/>
  <c r="N476" i="1" a="1"/>
  <c r="N476" i="1"/>
  <c r="L474" i="12" s="1"/>
  <c r="K475" i="12"/>
  <c r="L475" i="12"/>
  <c r="M477" i="1" a="1"/>
  <c r="M477" i="1"/>
  <c r="N477" i="1" a="1"/>
  <c r="N477" i="1"/>
  <c r="AM478" i="1"/>
  <c r="AN478" i="1"/>
  <c r="AM479" i="1"/>
  <c r="AN479" i="1"/>
  <c r="AM480" i="1"/>
  <c r="AN480" i="1"/>
  <c r="M481" i="1" a="1"/>
  <c r="M481" i="1"/>
  <c r="N481" i="1" a="1"/>
  <c r="N481" i="1"/>
  <c r="M482" i="1" a="1"/>
  <c r="M482" i="1"/>
  <c r="N482" i="1" a="1"/>
  <c r="N482" i="1"/>
  <c r="M483" i="1" a="1"/>
  <c r="M483" i="1"/>
  <c r="N483" i="1" a="1"/>
  <c r="N483" i="1"/>
  <c r="K496" i="12"/>
  <c r="L496" i="12"/>
  <c r="K497" i="12"/>
  <c r="L497" i="12"/>
  <c r="K498" i="12"/>
  <c r="L498" i="12"/>
  <c r="K499" i="12"/>
  <c r="L499" i="12"/>
  <c r="A489" i="1"/>
  <c r="A490" i="1"/>
  <c r="A491" i="1"/>
  <c r="A492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D467" i="12"/>
  <c r="E467" i="12"/>
  <c r="R470" i="1"/>
  <c r="S468" i="12" s="1"/>
  <c r="S470" i="1" a="1"/>
  <c r="S470" i="1"/>
  <c r="D468" i="12" s="1"/>
  <c r="T470" i="1" a="1"/>
  <c r="T470" i="1"/>
  <c r="E468" i="12" s="1"/>
  <c r="U470" i="1"/>
  <c r="R473" i="1"/>
  <c r="S471" i="12" s="1"/>
  <c r="S473" i="1" a="1"/>
  <c r="S473" i="1"/>
  <c r="D471" i="12" s="1"/>
  <c r="T473" i="1" a="1"/>
  <c r="T473" i="1"/>
  <c r="E471" i="12" s="1"/>
  <c r="U473" i="1"/>
  <c r="R474" i="1"/>
  <c r="S474" i="1" a="1"/>
  <c r="S474" i="1"/>
  <c r="D472" i="12" s="1"/>
  <c r="T474" i="1" a="1"/>
  <c r="T474" i="1"/>
  <c r="E472" i="12" s="1"/>
  <c r="U474" i="1"/>
  <c r="R475" i="1"/>
  <c r="S475" i="1" a="1"/>
  <c r="S475" i="1"/>
  <c r="D473" i="12" s="1"/>
  <c r="T475" i="1" a="1"/>
  <c r="T475" i="1"/>
  <c r="E473" i="12" s="1"/>
  <c r="U475" i="1"/>
  <c r="R476" i="1"/>
  <c r="S474" i="12" s="1"/>
  <c r="S476" i="1" a="1"/>
  <c r="S476" i="1"/>
  <c r="D474" i="12" s="1"/>
  <c r="T476" i="1" a="1"/>
  <c r="T476" i="1"/>
  <c r="E474" i="12" s="1"/>
  <c r="U476" i="1"/>
  <c r="D475" i="12"/>
  <c r="E475" i="12"/>
  <c r="R477" i="1"/>
  <c r="S476" i="12" s="1"/>
  <c r="S477" i="1" a="1"/>
  <c r="S477" i="1"/>
  <c r="D476" i="12" s="1"/>
  <c r="T477" i="1" a="1"/>
  <c r="T477" i="1"/>
  <c r="E476" i="12" s="1"/>
  <c r="U477" i="1"/>
  <c r="D477" i="12"/>
  <c r="E477" i="12"/>
  <c r="D480" i="12"/>
  <c r="E480" i="12"/>
  <c r="R480" i="1"/>
  <c r="S481" i="12" s="1"/>
  <c r="S480" i="1" a="1"/>
  <c r="S480" i="1"/>
  <c r="D481" i="12" s="1"/>
  <c r="T480" i="1" a="1"/>
  <c r="T480" i="1"/>
  <c r="E481" i="12" s="1"/>
  <c r="U480" i="1"/>
  <c r="R481" i="1"/>
  <c r="S481" i="1" a="1"/>
  <c r="S481" i="1"/>
  <c r="D482" i="12" s="1"/>
  <c r="T481" i="1" a="1"/>
  <c r="T481" i="1"/>
  <c r="E482" i="12" s="1"/>
  <c r="U481" i="1"/>
  <c r="R482" i="1"/>
  <c r="S482" i="1" a="1"/>
  <c r="S482" i="1"/>
  <c r="D483" i="12" s="1"/>
  <c r="T482" i="1" a="1"/>
  <c r="T482" i="1"/>
  <c r="E483" i="12" s="1"/>
  <c r="U482" i="1"/>
  <c r="R483" i="1"/>
  <c r="S483" i="1" a="1"/>
  <c r="S483" i="1"/>
  <c r="D484" i="12" s="1"/>
  <c r="T483" i="1" a="1"/>
  <c r="T483" i="1"/>
  <c r="E484" i="12" s="1"/>
  <c r="U483" i="1"/>
  <c r="D485" i="12"/>
  <c r="E485" i="12"/>
  <c r="R485" i="1"/>
  <c r="S485" i="1" a="1"/>
  <c r="S485" i="1"/>
  <c r="D486" i="12" s="1"/>
  <c r="T485" i="1" a="1"/>
  <c r="T485" i="1"/>
  <c r="E486" i="12" s="1"/>
  <c r="U485" i="1"/>
  <c r="R486" i="1"/>
  <c r="S487" i="12" s="1"/>
  <c r="S486" i="1" a="1"/>
  <c r="S486" i="1"/>
  <c r="D487" i="12" s="1"/>
  <c r="T486" i="1" a="1"/>
  <c r="T486" i="1"/>
  <c r="E487" i="12" s="1"/>
  <c r="U486" i="1"/>
  <c r="R487" i="1"/>
  <c r="S487" i="1" a="1"/>
  <c r="S487" i="1"/>
  <c r="D488" i="12" s="1"/>
  <c r="T487" i="1" a="1"/>
  <c r="T487" i="1"/>
  <c r="E488" i="12" s="1"/>
  <c r="U487" i="1"/>
  <c r="R488" i="1"/>
  <c r="S489" i="12" s="1"/>
  <c r="S488" i="1" a="1"/>
  <c r="S488" i="1"/>
  <c r="D489" i="12" s="1"/>
  <c r="T488" i="1" a="1"/>
  <c r="T488" i="1"/>
  <c r="E489" i="12" s="1"/>
  <c r="U488" i="1"/>
  <c r="D490" i="12"/>
  <c r="E490" i="12"/>
  <c r="D491" i="12"/>
  <c r="E491" i="12"/>
  <c r="D492" i="12"/>
  <c r="E492" i="12"/>
  <c r="D493" i="12"/>
  <c r="E493" i="12"/>
  <c r="D494" i="12"/>
  <c r="E494" i="12"/>
  <c r="D495" i="12"/>
  <c r="E495" i="12"/>
  <c r="D496" i="12"/>
  <c r="E496" i="12"/>
  <c r="D497" i="12"/>
  <c r="E497" i="12"/>
  <c r="D498" i="12"/>
  <c r="E498" i="12"/>
  <c r="D499" i="12"/>
  <c r="E499" i="12"/>
  <c r="D500" i="12"/>
  <c r="E500" i="12"/>
  <c r="D501" i="12"/>
  <c r="E501" i="12"/>
  <c r="D502" i="12"/>
  <c r="E502" i="12"/>
  <c r="D503" i="12"/>
  <c r="E503" i="12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K402" i="12" s="1"/>
  <c r="N405" i="1" a="1"/>
  <c r="N405" i="1" s="1"/>
  <c r="L402" i="12" s="1"/>
  <c r="M406" i="1" a="1"/>
  <c r="M406" i="1"/>
  <c r="K403" i="12" s="1"/>
  <c r="N406" i="1" a="1"/>
  <c r="N406" i="1" s="1"/>
  <c r="L403" i="12" s="1"/>
  <c r="M407" i="1" a="1"/>
  <c r="M407" i="1" s="1"/>
  <c r="K404" i="12" s="1"/>
  <c r="N407" i="1" a="1"/>
  <c r="N407" i="1"/>
  <c r="L404" i="12" s="1"/>
  <c r="M408" i="1" a="1"/>
  <c r="M408" i="1" s="1"/>
  <c r="K405" i="12" s="1"/>
  <c r="N408" i="1" a="1"/>
  <c r="N408" i="1" s="1"/>
  <c r="L405" i="12" s="1"/>
  <c r="M409" i="1" a="1"/>
  <c r="M409" i="1"/>
  <c r="K406" i="12" s="1"/>
  <c r="M410" i="1" a="1"/>
  <c r="M410" i="1" s="1"/>
  <c r="K407" i="12" s="1"/>
  <c r="N410" i="1" a="1"/>
  <c r="N410" i="1" s="1"/>
  <c r="L407" i="12" s="1"/>
  <c r="M412" i="1" a="1"/>
  <c r="M412" i="1"/>
  <c r="K409" i="12" s="1"/>
  <c r="N412" i="1" a="1"/>
  <c r="N412" i="1" s="1"/>
  <c r="L409" i="12" s="1"/>
  <c r="M413" i="1" a="1"/>
  <c r="M413" i="1" s="1"/>
  <c r="K410" i="12" s="1"/>
  <c r="N413" i="1" a="1"/>
  <c r="N413" i="1"/>
  <c r="L410" i="12" s="1"/>
  <c r="M414" i="1" a="1"/>
  <c r="M414" i="1" s="1"/>
  <c r="K411" i="12" s="1"/>
  <c r="N414" i="1" a="1"/>
  <c r="N414" i="1" s="1"/>
  <c r="L411" i="12" s="1"/>
  <c r="M415" i="1" a="1"/>
  <c r="M415" i="1" s="1"/>
  <c r="K412" i="12" s="1"/>
  <c r="N415" i="1" a="1"/>
  <c r="N415" i="1" s="1"/>
  <c r="L412" i="12" s="1"/>
  <c r="M416" i="1" a="1"/>
  <c r="M416" i="1"/>
  <c r="K413" i="12" s="1"/>
  <c r="N416" i="1" a="1"/>
  <c r="N416" i="1"/>
  <c r="L413" i="12" s="1"/>
  <c r="M417" i="1" a="1"/>
  <c r="M417" i="1" s="1"/>
  <c r="K414" i="12" s="1"/>
  <c r="N417" i="1" a="1"/>
  <c r="N417" i="1"/>
  <c r="L414" i="12" s="1"/>
  <c r="M418" i="1" a="1"/>
  <c r="M418" i="1" s="1"/>
  <c r="K415" i="12" s="1"/>
  <c r="N418" i="1" a="1"/>
  <c r="N418" i="1" s="1"/>
  <c r="L415" i="12" s="1"/>
  <c r="M419" i="1" a="1"/>
  <c r="M419" i="1"/>
  <c r="K416" i="12" s="1"/>
  <c r="N419" i="1" a="1"/>
  <c r="N419" i="1" s="1"/>
  <c r="L416" i="12" s="1"/>
  <c r="M421" i="1" a="1"/>
  <c r="M421" i="1" s="1"/>
  <c r="K418" i="12" s="1"/>
  <c r="N421" i="1" a="1"/>
  <c r="N421" i="1"/>
  <c r="L418" i="12" s="1"/>
  <c r="M422" i="1" a="1"/>
  <c r="M422" i="1"/>
  <c r="K419" i="12" s="1"/>
  <c r="N422" i="1" a="1"/>
  <c r="N422" i="1" s="1"/>
  <c r="L419" i="12" s="1"/>
  <c r="M423" i="1" a="1"/>
  <c r="M423" i="1"/>
  <c r="K420" i="12" s="1"/>
  <c r="N423" i="1" a="1"/>
  <c r="N423" i="1"/>
  <c r="L420" i="12" s="1"/>
  <c r="M424" i="1" a="1"/>
  <c r="M424" i="1" s="1"/>
  <c r="K421" i="12" s="1"/>
  <c r="N424" i="1" a="1"/>
  <c r="N424" i="1"/>
  <c r="L421" i="12" s="1"/>
  <c r="M425" i="1" a="1"/>
  <c r="M425" i="1"/>
  <c r="K422" i="12" s="1"/>
  <c r="N425" i="1" a="1"/>
  <c r="N425" i="1" s="1"/>
  <c r="L422" i="12" s="1"/>
  <c r="M427" i="1" a="1"/>
  <c r="M427" i="1" s="1"/>
  <c r="K424" i="12" s="1"/>
  <c r="N427" i="1" a="1"/>
  <c r="N427" i="1" s="1"/>
  <c r="L424" i="12" s="1"/>
  <c r="M428" i="1" a="1"/>
  <c r="M428" i="1" s="1"/>
  <c r="K425" i="12" s="1"/>
  <c r="N428" i="1" a="1"/>
  <c r="N428" i="1" s="1"/>
  <c r="L425" i="12" s="1"/>
  <c r="M430" i="1" a="1"/>
  <c r="M430" i="1" s="1"/>
  <c r="K427" i="12" s="1"/>
  <c r="M431" i="1" a="1"/>
  <c r="M431" i="1" s="1"/>
  <c r="K428" i="12" s="1"/>
  <c r="N431" i="1" a="1"/>
  <c r="N431" i="1" s="1"/>
  <c r="L428" i="12" s="1"/>
  <c r="M432" i="1" a="1"/>
  <c r="M432" i="1"/>
  <c r="K429" i="12" s="1"/>
  <c r="N432" i="1" a="1"/>
  <c r="N432" i="1" s="1"/>
  <c r="L429" i="12" s="1"/>
  <c r="M437" i="1" a="1"/>
  <c r="M437" i="1" s="1"/>
  <c r="K434" i="12" s="1"/>
  <c r="N437" i="1" a="1"/>
  <c r="N437" i="1"/>
  <c r="L434" i="12" s="1"/>
  <c r="M438" i="1" a="1"/>
  <c r="M438" i="1" s="1"/>
  <c r="K435" i="12" s="1"/>
  <c r="N438" i="1" a="1"/>
  <c r="N438" i="1" s="1"/>
  <c r="L435" i="12" s="1"/>
  <c r="M439" i="1" a="1"/>
  <c r="M439" i="1" s="1"/>
  <c r="K436" i="12" s="1"/>
  <c r="N439" i="1" a="1"/>
  <c r="N439" i="1" s="1"/>
  <c r="L436" i="12" s="1"/>
  <c r="M440" i="1" a="1"/>
  <c r="M440" i="1" s="1"/>
  <c r="K437" i="12" s="1"/>
  <c r="N440" i="1" a="1"/>
  <c r="N440" i="1"/>
  <c r="L437" i="12" s="1"/>
  <c r="M447" i="1" a="1"/>
  <c r="M447" i="1" s="1"/>
  <c r="N447" i="1" a="1"/>
  <c r="N447" i="1" s="1"/>
  <c r="L444" i="12" s="1"/>
  <c r="M448" i="1" a="1"/>
  <c r="M448" i="1"/>
  <c r="K445" i="12" s="1"/>
  <c r="N448" i="1" a="1"/>
  <c r="N448" i="1" s="1"/>
  <c r="L445" i="12" s="1"/>
  <c r="M449" i="1" a="1"/>
  <c r="M449" i="1"/>
  <c r="K446" i="12" s="1"/>
  <c r="N449" i="1" a="1"/>
  <c r="N449" i="1" s="1"/>
  <c r="L446" i="12" s="1"/>
  <c r="M450" i="1" a="1"/>
  <c r="M450" i="1" s="1"/>
  <c r="N450" i="1" a="1"/>
  <c r="N450" i="1" s="1"/>
  <c r="L447" i="12" s="1"/>
  <c r="M451" i="1" a="1"/>
  <c r="M451" i="1"/>
  <c r="K448" i="12" s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K341" i="12" s="1"/>
  <c r="N344" i="1" a="1"/>
  <c r="N344" i="1" s="1"/>
  <c r="L341" i="12" s="1"/>
  <c r="N345" i="1" a="1"/>
  <c r="N345" i="1"/>
  <c r="L342" i="12" s="1"/>
  <c r="M345" i="1" a="1"/>
  <c r="M345" i="1" s="1"/>
  <c r="M349" i="1" a="1"/>
  <c r="M349" i="1" s="1"/>
  <c r="N349" i="1" a="1"/>
  <c r="N349" i="1" s="1"/>
  <c r="M352" i="1" a="1"/>
  <c r="M352" i="1" s="1"/>
  <c r="N352" i="1" a="1"/>
  <c r="N352" i="1" s="1"/>
  <c r="M353" i="1" a="1"/>
  <c r="M353" i="1" s="1"/>
  <c r="K350" i="12" s="1"/>
  <c r="N353" i="1" a="1"/>
  <c r="N353" i="1" s="1"/>
  <c r="M355" i="1" a="1"/>
  <c r="M355" i="1" s="1"/>
  <c r="K352" i="12" s="1"/>
  <c r="N355" i="1" a="1"/>
  <c r="N355" i="1" s="1"/>
  <c r="L352" i="12" s="1"/>
  <c r="M356" i="1" a="1"/>
  <c r="M356" i="1" s="1"/>
  <c r="N356" i="1" a="1"/>
  <c r="N356" i="1" s="1"/>
  <c r="L353" i="12" s="1"/>
  <c r="M357" i="1" a="1"/>
  <c r="M357" i="1" s="1"/>
  <c r="K354" i="12" s="1"/>
  <c r="N357" i="1" a="1"/>
  <c r="N357" i="1" s="1"/>
  <c r="M358" i="1" a="1"/>
  <c r="M358" i="1" s="1"/>
  <c r="K355" i="12" s="1"/>
  <c r="N358" i="1" a="1"/>
  <c r="N358" i="1" s="1"/>
  <c r="L355" i="12" s="1"/>
  <c r="M359" i="1" a="1"/>
  <c r="M359" i="1" s="1"/>
  <c r="N359" i="1" a="1"/>
  <c r="N359" i="1" s="1"/>
  <c r="L356" i="12" s="1"/>
  <c r="M361" i="1" a="1"/>
  <c r="M361" i="1" s="1"/>
  <c r="K358" i="12" s="1"/>
  <c r="N361" i="1" a="1"/>
  <c r="N361" i="1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 s="1"/>
  <c r="M370" i="1" a="1"/>
  <c r="M370" i="1" s="1"/>
  <c r="K367" i="12" s="1"/>
  <c r="N370" i="1" a="1"/>
  <c r="N370" i="1" s="1"/>
  <c r="L367" i="12" s="1"/>
  <c r="M371" i="1" a="1"/>
  <c r="M371" i="1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 s="1"/>
  <c r="L372" i="12" s="1"/>
  <c r="M377" i="1" a="1"/>
  <c r="M377" i="1" s="1"/>
  <c r="K374" i="12" s="1"/>
  <c r="M378" i="1" a="1"/>
  <c r="M378" i="1" s="1"/>
  <c r="K375" i="12" s="1"/>
  <c r="N378" i="1" a="1"/>
  <c r="N378" i="1" s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 s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 s="1"/>
  <c r="L388" i="12" s="1"/>
  <c r="M392" i="1" a="1"/>
  <c r="M392" i="1" s="1"/>
  <c r="K389" i="12" s="1"/>
  <c r="N392" i="1" a="1"/>
  <c r="N392" i="1" s="1"/>
  <c r="L389" i="12" s="1"/>
  <c r="M393" i="1" a="1"/>
  <c r="M393" i="1" s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 s="1"/>
  <c r="L394" i="12" s="1"/>
  <c r="M398" i="1" a="1"/>
  <c r="M398" i="1" s="1"/>
  <c r="K395" i="12" s="1"/>
  <c r="N398" i="1" a="1"/>
  <c r="N398" i="1" s="1"/>
  <c r="L395" i="12" s="1"/>
  <c r="M399" i="1" a="1"/>
  <c r="M399" i="1" s="1"/>
  <c r="K396" i="12" s="1"/>
  <c r="N399" i="1" a="1"/>
  <c r="N399" i="1" s="1"/>
  <c r="L396" i="12" s="1"/>
  <c r="M400" i="1" a="1"/>
  <c r="M400" i="1" s="1"/>
  <c r="K397" i="12" s="1"/>
  <c r="N400" i="1" a="1"/>
  <c r="N400" i="1" s="1"/>
  <c r="L397" i="12" s="1"/>
  <c r="M402" i="1" a="1"/>
  <c r="M402" i="1" s="1"/>
  <c r="K399" i="12" s="1"/>
  <c r="N402" i="1" a="1"/>
  <c r="N402" i="1" s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 s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N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L366" i="12" l="1"/>
  <c r="AN369" i="1"/>
  <c r="L346" i="12"/>
  <c r="AN349" i="1"/>
  <c r="L358" i="12"/>
  <c r="AN361" i="1"/>
  <c r="L354" i="12"/>
  <c r="AN357" i="1"/>
  <c r="BD11" i="1" a="1"/>
  <c r="BD11" i="1" s="1"/>
  <c r="BE349" i="1"/>
  <c r="BQ40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E356" i="1"/>
  <c r="BE367" i="1"/>
  <c r="K356" i="12"/>
  <c r="AM359" i="1"/>
  <c r="L349" i="12"/>
  <c r="AN352" i="1"/>
  <c r="K382" i="12"/>
  <c r="AM385" i="1"/>
  <c r="K444" i="12"/>
  <c r="F444" i="13"/>
  <c r="F552" i="13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F447" i="13"/>
  <c r="F555" i="13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8" i="1"/>
  <c r="L489" i="12"/>
  <c r="AM488" i="1"/>
  <c r="K489" i="12"/>
  <c r="AN487" i="1"/>
  <c r="L488" i="12"/>
  <c r="AM487" i="1"/>
  <c r="K488" i="12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Q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43" i="11" l="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<sst xmlns="http://schemas.openxmlformats.org/spreadsheetml/2006/main" count="8225" uniqueCount="1999">
  <si>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</si>
  <si>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</si>
  <si>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</si>
  <si>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</si>
  <si>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</si>
  <si>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</si>
  <si>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</si>
  <si>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</si>
  <si>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</si>
  <si>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</si>
  <si>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</si>
  <si>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</si>
  <si>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</si>
  <si>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</si>
  <si>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</si>
  <si>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</si>
  <si>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</si>
  <si>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</si>
  <si>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</si>
  <si>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</si>
  <si>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</si>
  <si>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</si>
  <si>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</si>
  <si>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</si>
  <si>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</si>
  <si>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</si>
  <si>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</si>
  <si>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</si>
  <si>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</si>
  <si>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</si>
  <si>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</si>
  <si>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</si>
  <si>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</si>
  <si>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</si>
  <si>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</si>
  <si>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</si>
  <si>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</si>
  <si>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</si>
  <si>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</si>
  <si>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</si>
  <si>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</si>
  <si>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</si>
  <si>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</si>
  <si>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</si>
  <si>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</si>
  <si>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</si>
  <si>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</si>
  <si>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</si>
  <si>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</si>
  <si>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</si>
  <si>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</si>
  <si>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</si>
  <si>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</si>
  <si>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</si>
  <si>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</si>
  <si>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</si>
  <si>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</si>
  <si>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</si>
  <si>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</si>
  <si>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</si>
  <si>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</si>
  <si>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</si>
  <si>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</si>
  <si>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</si>
  <si>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</si>
  <si>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</si>
  <si>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</si>
  <si>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</si>
  <si>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</si>
  <si>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</si>
  <si>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</si>
  <si>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</si>
  <si>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</si>
  <si>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</si>
  <si>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</si>
  <si>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</si>
  <si>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</si>
  <si>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</si>
  <si>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</si>
  <si>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</si>
  <si>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</si>
  <si>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</si>
  <si>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</si>
  <si>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</si>
  <si>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</si>
  <si>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</si>
  <si>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</si>
  <si>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</si>
  <si>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</si>
  <si>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</si>
  <si>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</si>
  <si>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</si>
  <si>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</si>
  <si>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</si>
  <si>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</si>
  <si>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</si>
  <si>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</si>
  <si>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</si>
  <si>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</si>
  <si>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</si>
  <si>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</si>
  <si>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</si>
  <si>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</si>
  <si>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</si>
  <si>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</si>
  <si>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</si>
  <si>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</si>
  <si>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</si>
  <si>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</si>
  <si>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</si>
  <si>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</si>
  <si>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</si>
  <si>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</si>
  <si>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</si>
  <si>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</si>
  <si>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</si>
  <si>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</si>
  <si>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</si>
  <si>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</si>
  <si>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</si>
  <si>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</si>
  <si>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</si>
  <si>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</si>
  <si>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</si>
  <si>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</si>
  <si>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</si>
  <si>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</si>
  <si>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</si>
  <si>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</si>
  <si>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</si>
  <si>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</si>
  <si>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</si>
  <si>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</si>
  <si>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</si>
  <si>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</si>
  <si>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</si>
  <si>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</si>
  <si>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</si>
  <si>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</si>
  <si>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</si>
  <si>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</si>
  <si>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</si>
  <si>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</si>
  <si>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</si>
  <si>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</si>
  <si>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</si>
  <si>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</si>
  <si>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</si>
  <si>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</si>
  <si>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</si>
  <si>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</si>
  <si>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</si>
  <si>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</si>
  <si>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</si>
  <si>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</si>
  <si>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</si>
  <si>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</si>
  <si>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</si>
  <si>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</si>
  <si>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</si>
  <si>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</si>
  <si>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</si>
  <si>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</si>
  <si>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</si>
  <si>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</si>
  <si>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</si>
  <si>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</si>
  <si>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</si>
  <si>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</si>
  <si>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</si>
  <si>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</si>
  <si>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</si>
  <si>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</si>
  <si>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</si>
  <si>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</si>
  <si>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</si>
  <si>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</si>
  <si>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</si>
  <si>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</si>
  <si>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</si>
  <si>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</si>
  <si>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</si>
  <si>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</si>
  <si>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</si>
  <si>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</si>
  <si>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</si>
  <si>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</si>
  <si>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</si>
  <si>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</si>
  <si>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</si>
  <si>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</si>
  <si>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</si>
  <si>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</si>
  <si>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</si>
  <si>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</si>
  <si>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</si>
  <si>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</si>
  <si>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</si>
  <si>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</si>
  <si>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</si>
  <si>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</si>
  <si>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</si>
  <si>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</si>
  <si>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</si>
  <si>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</si>
  <si>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</si>
  <si>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</si>
  <si>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</si>
  <si>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</si>
  <si>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</si>
  <si>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</si>
  <si>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</si>
  <si>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</si>
  <si>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</si>
  <si>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</si>
  <si>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</si>
  <si>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</si>
  <si>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</si>
  <si>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</si>
  <si>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</si>
  <si>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</si>
  <si>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</si>
  <si>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</si>
  <si>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</si>
  <si>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</si>
  <si>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</si>
  <si>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</si>
  <si>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</si>
  <si>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</si>
  <si>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</si>
  <si>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</si>
  <si>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</si>
  <si>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</si>
  <si>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</si>
  <si>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</si>
  <si>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</si>
  <si>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</si>
  <si>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</si>
  <si>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</si>
  <si>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</si>
  <si>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</si>
  <si>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</si>
  <si>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</si>
  <si>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</si>
  <si>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</si>
  <si>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</si>
  <si>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</si>
  <si>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</si>
  <si>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</si>
  <si>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</si>
  <si>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</si>
  <si>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</si>
  <si>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</si>
  <si>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</si>
  <si>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</si>
  <si>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</si>
  <si>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</si>
  <si>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</si>
  <si>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</si>
  <si>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</si>
  <si>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</si>
  <si>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</si>
  <si>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</si>
  <si>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</si>
  <si>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</si>
  <si>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</si>
  <si>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</si>
  <si>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</si>
  <si>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</si>
  <si>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</si>
  <si>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</si>
  <si>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</si>
  <si>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</si>
  <si>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</si>
  <si>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</si>
  <si>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</si>
  <si>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</si>
  <si>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</si>
  <si>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</si>
  <si>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</si>
  <si>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</si>
  <si>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</si>
  <si>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</si>
  <si>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</si>
  <si>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</si>
  <si>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</si>
  <si>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</si>
  <si>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</si>
  <si>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</si>
  <si>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</si>
  <si>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</si>
  <si>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</si>
  <si>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</si>
  <si>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</si>
  <si>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</si>
  <si>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</si>
  <si>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</si>
  <si>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</si>
  <si>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</si>
  <si>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</si>
  <si>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</si>
  <si>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</si>
  <si>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</si>
  <si>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</si>
  <si>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</si>
  <si>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</si>
  <si>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</si>
  <si>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</si>
  <si>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</si>
  <si>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</si>
  <si>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</si>
  <si>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</si>
  <si>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</si>
  <si>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</si>
  <si>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</si>
  <si>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</si>
  <si>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</si>
  <si>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</si>
  <si>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</si>
  <si>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</si>
  <si>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</si>
  <si>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</si>
  <si>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</si>
  <si>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</si>
  <si>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</si>
  <si>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</si>
  <si>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</si>
  <si>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</si>
  <si>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</si>
  <si>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</si>
  <si>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</si>
  <si>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</si>
  <si>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</si>
  <si>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</si>
  <si>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</si>
  <si>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</si>
  <si>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</si>
  <si>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</si>
  <si>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</si>
  <si>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</si>
  <si>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</si>
  <si>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</si>
  <si>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</si>
  <si>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</si>
  <si>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</si>
  <si>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</si>
  <si>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</si>
  <si>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</si>
  <si>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</si>
  <si>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</si>
  <si>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</si>
  <si>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</si>
  <si>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</si>
  <si>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</si>
  <si>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</si>
  <si>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</si>
  <si>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</si>
  <si>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</si>
  <si>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</si>
  <si>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</si>
  <si>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</si>
  <si>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</si>
  <si>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</si>
  <si>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</si>
  <si>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</si>
  <si>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</si>
  <si>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</si>
  <si>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</si>
  <si>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</si>
  <si>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</si>
  <si>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</si>
  <si>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</si>
  <si>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</si>
  <si>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</si>
  <si>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</si>
  <si>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</si>
  <si>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</si>
  <si>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</si>
  <si>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</si>
  <si>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</si>
  <si>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</si>
  <si>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</si>
  <si>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</si>
  <si>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</si>
  <si>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</si>
  <si>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</si>
  <si>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</si>
  <si>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</si>
  <si>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</si>
  <si>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</si>
  <si>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</si>
  <si>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</si>
  <si>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</si>
  <si>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</si>
  <si>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</si>
  <si>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</si>
  <si>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</si>
  <si>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</si>
  <si>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</si>
  <si>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</si>
  <si>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</si>
  <si>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</si>
  <si>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</si>
  <si>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</si>
  <si>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</si>
  <si>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</si>
  <si>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</si>
  <si>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</si>
  <si>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</si>
  <si>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</si>
  <si>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</si>
  <si>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</si>
  <si>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</si>
  <si>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</si>
  <si>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</si>
  <si>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</si>
  <si>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</si>
  <si>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</si>
  <si>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</si>
  <si>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</si>
  <si>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</si>
  <si>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</si>
  <si>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</si>
  <si>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</si>
  <si>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</si>
  <si>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</si>
  <si>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</si>
  <si>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</si>
  <si>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</si>
  <si>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</si>
  <si>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</si>
  <si>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</si>
  <si>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</si>
  <si>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</si>
  <si>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</si>
  <si>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</si>
  <si>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</si>
  <si>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</si>
  <si>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</si>
  <si>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</si>
  <si>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</si>
  <si>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</si>
  <si>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</si>
  <si>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</si>
  <si>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</si>
  <si>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</si>
  <si>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</si>
  <si>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</si>
  <si>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</si>
  <si>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</si>
  <si>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</si>
  <si>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</si>
  <si>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</si>
  <si>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</si>
  <si>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</si>
  <si>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</si>
  <si>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</si>
  <si>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</si>
  <si>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</si>
  <si>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</si>
  <si>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</si>
  <si>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</si>
  <si>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</si>
  <si>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</si>
  <si>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</si>
  <si>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</si>
  <si>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</si>
  <si>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</si>
  <si>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</si>
  <si>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</si>
  <si>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</si>
  <si>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</si>
  <si>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</si>
  <si>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</si>
  <si>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</si>
  <si>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</si>
  <si>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</si>
  <si>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</si>
  <si>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</si>
  <si>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</si>
  <si>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</si>
  <si>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</si>
  <si>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</si>
  <si>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</si>
  <si>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</si>
  <si>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</si>
  <si>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</si>
  <si>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</si>
  <si>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</si>
  <si>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</si>
  <si>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</si>
  <si>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</si>
  <si>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</si>
  <si>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</si>
  <si>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</si>
  <si>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</si>
  <si>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</si>
  <si>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</si>
  <si>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</si>
  <si>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</si>
  <si>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</si>
  <si>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</si>
  <si>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</si>
  <si>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</si>
  <si>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</si>
  <si>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</si>
  <si>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</si>
  <si>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</si>
  <si>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</si>
  <si>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</si>
  <si>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</si>
  <si>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</si>
  <si>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</si>
  <si>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</si>
  <si>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</si>
  <si>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</si>
  <si>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</si>
  <si>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</si>
  <si>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</si>
  <si>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</si>
  <si>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</si>
  <si>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</si>
  <si>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</si>
  <si>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</si>
  <si>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</si>
  <si>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</si>
  <si>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</si>
  <si>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</si>
  <si>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</si>
  <si>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</si>
  <si>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</si>
  <si>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</si>
  <si>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</si>
  <si>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</si>
  <si>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</si>
  <si>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</si>
  <si>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</si>
  <si>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</si>
  <si>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</si>
  <si>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</si>
  <si>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</si>
  <si>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</si>
  <si>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</si>
  <si>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</si>
  <si>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</si>
  <si>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</si>
  <si>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</si>
  <si>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</si>
  <si>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</si>
  <si>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</si>
  <si>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</si>
  <si>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</si>
  <si>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</si>
  <si>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</si>
  <si>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</si>
  <si>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</si>
  <si>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</si>
  <si>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</si>
  <si>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</si>
  <si>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</si>
  <si>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</si>
  <si>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</si>
  <si>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</si>
  <si>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</si>
  <si>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</si>
  <si>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</si>
  <si>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</si>
  <si>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</si>
  <si>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</si>
  <si>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</si>
  <si>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</si>
  <si>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</si>
  <si>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</si>
  <si>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</si>
  <si>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</si>
  <si>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</si>
  <si>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</si>
  <si>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</si>
  <si>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</si>
  <si>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</si>
  <si>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</si>
  <si>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</si>
  <si>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</si>
  <si>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</si>
  <si>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</si>
  <si>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</si>
  <si>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</si>
  <si>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</si>
  <si>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</si>
  <si>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</si>
  <si>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</si>
  <si>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</si>
  <si>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</si>
  <si>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</si>
  <si>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</si>
  <si>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</si>
  <si>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</si>
  <si>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</si>
  <si>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</si>
  <si>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</si>
  <si>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</si>
  <si>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</si>
  <si>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</si>
  <si>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</si>
  <si>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</si>
  <si>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</si>
  <si>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</si>
  <si>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</si>
  <si>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</si>
  <si>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</si>
  <si>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</si>
  <si>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</si>
  <si>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</si>
  <si>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</si>
  <si>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</si>
  <si>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</si>
  <si>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</si>
  <si>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</si>
  <si>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</si>
  <si>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</si>
  <si>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</si>
  <si>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</si>
  <si>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</si>
  <si>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</si>
  <si>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</si>
  <si>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</si>
  <si>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</si>
  <si>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</si>
  <si>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</si>
  <si>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</si>
  <si>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</si>
  <si>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</si>
  <si>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</si>
  <si>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</si>
  <si>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</si>
  <si>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</si>
  <si>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</si>
  <si>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</si>
  <si>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</si>
  <si>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</si>
  <si>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</si>
  <si>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</si>
  <si>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</si>
  <si>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</si>
  <si>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</si>
  <si>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</si>
  <si>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</si>
  <si>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</si>
  <si>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</si>
  <si>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</si>
  <si>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</si>
  <si>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</si>
  <si>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</si>
  <si>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</si>
  <si>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</si>
  <si>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</si>
  <si>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</si>
  <si>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</si>
  <si>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</si>
  <si>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</si>
  <si>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</si>
  <si>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</si>
  <si>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</si>
  <si>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</si>
  <si>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</si>
  <si>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</si>
  <si>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</si>
  <si>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</si>
  <si>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</si>
  <si>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</si>
  <si>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</si>
  <si>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</si>
  <si>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</si>
  <si>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</si>
  <si>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</si>
  <si>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</si>
  <si>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</si>
  <si>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</si>
  <si>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</si>
  <si>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</si>
  <si>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</si>
  <si>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</si>
  <si>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</si>
  <si>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</si>
  <si>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</si>
  <si>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</si>
  <si>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</si>
  <si>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</si>
  <si>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</si>
  <si>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</si>
  <si>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</si>
  <si>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</si>
  <si>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</si>
  <si>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</si>
  <si>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</si>
  <si>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</si>
  <si>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</si>
  <si>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</si>
  <si>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</si>
  <si>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</si>
  <si>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</si>
  <si>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</si>
  <si>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</si>
  <si>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</si>
  <si>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</si>
  <si>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</si>
  <si>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</si>
  <si>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</si>
  <si>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</si>
  <si>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</si>
  <si>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</si>
  <si>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</si>
  <si>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</si>
  <si>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</si>
  <si>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</si>
  <si>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</si>
  <si>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</si>
  <si>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</si>
  <si>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</si>
  <si>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</si>
  <si>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</si>
  <si>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</si>
  <si>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</si>
  <si>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</si>
  <si>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</si>
  <si>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</si>
  <si>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</si>
  <si>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</si>
  <si>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</si>
  <si>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</si>
  <si>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</si>
  <si>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</si>
  <si>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</si>
  <si>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</si>
  <si>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</si>
  <si>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</si>
  <si>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</si>
  <si>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</si>
  <si>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</si>
  <si>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</si>
  <si>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</si>
  <si>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</si>
  <si>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</si>
  <si>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</si>
  <si>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</si>
  <si>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</si>
  <si>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</si>
  <si>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</si>
  <si>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</si>
  <si>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</si>
  <si>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</si>
  <si>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</si>
  <si>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</si>
  <si>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</si>
  <si>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</si>
  <si>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</si>
  <si>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</si>
  <si>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</si>
  <si>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</si>
  <si>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</si>
  <si>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</si>
  <si>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</si>
  <si>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</si>
  <si>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</si>
  <si>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</si>
  <si>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</si>
  <si>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</si>
  <si>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</si>
  <si>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</si>
  <si>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</si>
  <si>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</si>
  <si>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</si>
  <si>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</si>
  <si>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</si>
  <si>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</si>
  <si>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</si>
  <si>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</si>
  <si>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</si>
  <si>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</si>
  <si>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</si>
  <si>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</si>
  <si>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</si>
  <si>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</si>
  <si>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</si>
  <si>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</si>
  <si>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</si>
  <si>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</si>
  <si>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</si>
  <si>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</si>
  <si>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</si>
  <si>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</si>
  <si>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</si>
  <si>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</si>
  <si>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</si>
  <si>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</si>
  <si>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</si>
  <si>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</si>
  <si>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</si>
  <si>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</si>
  <si>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</si>
  <si>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</si>
  <si>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</si>
  <si>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</si>
  <si>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</si>
  <si>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</si>
  <si>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</si>
  <si>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</si>
  <si>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</si>
  <si>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</si>
  <si>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</si>
  <si>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</si>
  <si>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</si>
  <si>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</si>
  <si>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</si>
  <si>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</si>
  <si>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</si>
  <si>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</si>
  <si>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</si>
  <si>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</si>
  <si>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</si>
  <si>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</si>
  <si>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</si>
  <si>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</si>
  <si>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</si>
  <si>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</si>
  <si>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</si>
  <si>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</si>
  <si>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</si>
  <si>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</si>
  <si>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</si>
  <si>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</si>
  <si>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</si>
  <si>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</si>
  <si>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</si>
  <si>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</si>
  <si>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</si>
  <si>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</si>
  <si>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</si>
  <si>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</si>
  <si>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</si>
  <si>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</si>
  <si>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</si>
  <si>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</si>
  <si>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</si>
  <si>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</si>
  <si>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</si>
  <si>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</si>
  <si>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</si>
  <si>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</si>
  <si>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</si>
  <si>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</si>
  <si>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</si>
  <si>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</si>
  <si>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</si>
  <si>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</si>
  <si>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</si>
  <si>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</si>
  <si>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</si>
  <si>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</si>
  <si>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</si>
  <si>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</si>
  <si>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</si>
  <si>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</si>
  <si>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</si>
  <si>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</si>
  <si>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</si>
  <si>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</si>
  <si>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</si>
  <si>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</si>
  <si>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</si>
  <si>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</si>
  <si>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</si>
  <si>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</si>
  <si>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</si>
  <si>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</si>
  <si>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</si>
  <si>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</si>
  <si>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</si>
  <si>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</si>
  <si>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</si>
  <si>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</si>
  <si>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</si>
  <si>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</si>
  <si>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</si>
  <si>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</si>
  <si>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</si>
  <si>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</si>
  <si>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</si>
  <si>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</si>
  <si>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</si>
  <si>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</si>
  <si>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</si>
  <si>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</si>
  <si>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</si>
  <si>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</si>
  <si>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</si>
  <si>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</si>
  <si>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</si>
  <si>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</si>
  <si>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</si>
  <si>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</si>
  <si>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</si>
  <si>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</si>
  <si>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</si>
  <si>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</si>
  <si>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</si>
  <si>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</si>
  <si>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</si>
  <si>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</si>
  <si>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</si>
  <si>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</si>
  <si>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</si>
  <si>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</si>
  <si>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</si>
  <si>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</si>
  <si>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</si>
  <si>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</si>
  <si>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</si>
  <si>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</si>
  <si>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</si>
  <si>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</si>
  <si>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</si>
  <si>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</si>
  <si>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</si>
  <si>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</si>
  <si>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</si>
  <si>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</si>
  <si>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</si>
  <si>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</si>
  <si>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</si>
  <si>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</si>
  <si>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</si>
  <si>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</si>
  <si>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</si>
  <si>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</si>
  <si>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</si>
  <si>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</si>
  <si>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</si>
  <si>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</si>
  <si>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</si>
  <si>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</si>
  <si>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</si>
  <si>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</si>
  <si>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</si>
  <si>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</si>
  <si>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</si>
  <si>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</si>
  <si>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</si>
  <si>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</si>
  <si>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</si>
  <si>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</si>
  <si>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</si>
  <si>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</si>
  <si>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</si>
  <si>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</si>
  <si>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</si>
  <si>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</si>
  <si>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</si>
  <si>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</si>
  <si>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</si>
  <si>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</si>
  <si>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</si>
  <si>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</si>
  <si>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</si>
  <si>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</si>
  <si>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</si>
  <si>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</si>
  <si>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</si>
  <si>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</si>
  <si>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</si>
  <si>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</si>
  <si>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</si>
  <si>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</si>
  <si>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</si>
  <si>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</si>
  <si>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</si>
  <si>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</si>
  <si>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</si>
  <si>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</si>
  <si>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</si>
  <si>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</si>
  <si>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</si>
  <si>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</si>
  <si>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</si>
  <si>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</si>
  <si>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</si>
  <si>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</si>
  <si>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</si>
  <si>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</si>
  <si>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</si>
  <si>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</si>
  <si>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</si>
  <si>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</si>
  <si>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</si>
  <si>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</si>
  <si>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</si>
  <si>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</si>
  <si>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</si>
  <si>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</si>
  <si>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</si>
  <si>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</si>
  <si>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</si>
  <si>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</si>
  <si>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</si>
  <si>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</si>
  <si>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</si>
  <si>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</si>
  <si>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</si>
  <si>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</si>
  <si>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</si>
  <si>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</si>
  <si>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</si>
  <si>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</si>
  <si>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</si>
  <si>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</si>
  <si>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</si>
  <si>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</si>
  <si>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</si>
  <si>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</si>
  <si>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</si>
  <si>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</si>
  <si>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</si>
  <si>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</si>
  <si>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</si>
  <si>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</si>
  <si>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</si>
  <si>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</si>
  <si>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</si>
  <si>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</si>
  <si>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</si>
  <si>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</si>
  <si>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</si>
  <si>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</si>
  <si>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</si>
  <si>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</si>
  <si>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</si>
  <si>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</si>
  <si>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</si>
  <si>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</si>
  <si>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</si>
  <si>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</si>
  <si>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</si>
  <si>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</si>
  <si>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</si>
  <si>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</si>
  <si>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</si>
  <si>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</si>
  <si>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</si>
  <si>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</si>
  <si>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</si>
  <si>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</si>
  <si>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</si>
  <si>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</si>
  <si>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</si>
  <si>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</si>
  <si>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</si>
  <si>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</si>
  <si>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</si>
  <si>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</si>
  <si>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</si>
  <si>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</si>
  <si>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</si>
  <si>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</si>
  <si>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</si>
  <si>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</si>
  <si>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</si>
  <si>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</si>
  <si>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</si>
  <si>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</si>
  <si>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</si>
  <si>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</si>
  <si>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</si>
  <si>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</si>
  <si>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</si>
  <si>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</si>
  <si>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</si>
  <si>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</si>
  <si>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</si>
  <si>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</si>
  <si>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</si>
  <si>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</si>
  <si>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</si>
  <si>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</si>
  <si>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</si>
  <si>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</si>
  <si>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</si>
  <si>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</si>
  <si>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</si>
  <si>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</si>
  <si>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</si>
  <si>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</si>
  <si>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</si>
  <si>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</si>
  <si>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</si>
  <si>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</si>
  <si>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</si>
  <si>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</si>
  <si>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</si>
  <si>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</si>
  <si>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</si>
  <si>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</si>
  <si>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</si>
  <si>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</si>
  <si>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</si>
  <si>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</si>
  <si>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</si>
  <si>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</si>
  <si>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</si>
  <si>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</si>
  <si>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</si>
  <si>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</si>
  <si>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</si>
  <si>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</si>
  <si>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</si>
  <si>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</si>
  <si>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</si>
  <si>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</si>
  <si>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</si>
  <si>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</si>
  <si>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</si>
  <si>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</si>
  <si>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</si>
  <si>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</si>
  <si>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</si>
  <si>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</si>
  <si>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</si>
  <si>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</si>
  <si>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</si>
  <si>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</si>
  <si>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</si>
  <si>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</si>
  <si>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</si>
  <si>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</si>
  <si>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</si>
  <si>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</si>
  <si>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</si>
  <si>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</si>
  <si>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</si>
  <si>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</si>
  <si>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</si>
  <si>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</si>
  <si>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</si>
  <si>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</si>
  <si>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</si>
  <si>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</si>
  <si>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</si>
  <si>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</si>
  <si>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</si>
  <si>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</si>
  <si>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</si>
  <si>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</si>
  <si>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</si>
  <si>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</si>
  <si>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</si>
  <si>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</si>
  <si>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</si>
  <si>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</si>
  <si>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</si>
  <si>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</si>
  <si>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</si>
  <si>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</si>
  <si>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</si>
  <si>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</si>
  <si>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</si>
  <si>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</si>
  <si>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</si>
  <si>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</si>
  <si>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</si>
  <si>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</si>
  <si>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</si>
  <si>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</si>
  <si>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</si>
  <si>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</si>
  <si>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</si>
  <si>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</si>
  <si>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</si>
  <si>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</si>
  <si>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</si>
  <si>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</si>
  <si>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</si>
  <si>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</si>
  <si>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</si>
  <si>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</si>
  <si>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</si>
  <si>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</si>
  <si>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</si>
  <si>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</si>
  <si>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</si>
  <si>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</si>
  <si>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</si>
  <si>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</si>
  <si>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</si>
  <si>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</si>
  <si>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</si>
  <si>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</si>
  <si>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</si>
  <si>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</si>
  <si>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</si>
  <si>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</si>
  <si>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</si>
  <si>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</si>
  <si>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</si>
  <si>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</si>
  <si>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</si>
  <si>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</si>
  <si>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</si>
  <si>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</si>
  <si>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</si>
  <si>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</si>
  <si>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</si>
  <si>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</si>
  <si>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</si>
  <si>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</si>
  <si>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</si>
  <si>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</si>
  <si>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</si>
  <si>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</si>
  <si>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</si>
  <si>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</si>
  <si>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</si>
  <si>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</si>
  <si>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</si>
  <si>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</si>
  <si>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</si>
  <si>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</si>
  <si>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</si>
  <si>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</si>
  <si>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</si>
  <si>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</si>
  <si>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</si>
  <si>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</si>
  <si>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</si>
  <si>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</si>
  <si>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</si>
  <si>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</si>
  <si>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</si>
  <si>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</si>
  <si>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</si>
  <si>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</si>
  <si>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</si>
  <si>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</si>
  <si>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</si>
  <si>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</si>
  <si>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</si>
  <si>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</si>
  <si>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</si>
  <si>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</si>
  <si>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</si>
  <si>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</si>
  <si>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</si>
  <si>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</si>
  <si>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</si>
  <si>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</si>
  <si>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</si>
  <si>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</si>
  <si>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</si>
  <si>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</si>
  <si>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</si>
  <si>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</si>
  <si>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</si>
  <si>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</si>
  <si>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</si>
  <si>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</si>
  <si>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</si>
  <si>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</si>
  <si>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</si>
  <si>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</si>
  <si>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</si>
  <si>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</si>
  <si>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</si>
  <si>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</si>
  <si>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</si>
  <si>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</si>
  <si>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</si>
  <si>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</si>
  <si>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</si>
  <si>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</si>
  <si>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</si>
  <si>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</si>
  <si>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</si>
  <si>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</si>
  <si>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</si>
  <si>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</si>
  <si>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</si>
  <si>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</si>
  <si>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</si>
  <si>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</si>
  <si>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</si>
  <si>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</si>
  <si>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</si>
  <si>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</si>
  <si>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</si>
  <si>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</si>
  <si>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</si>
  <si>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</si>
  <si>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</si>
  <si>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</si>
  <si>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</si>
  <si>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</si>
  <si>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</si>
  <si>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</si>
  <si>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</si>
  <si>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</si>
  <si>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</si>
  <si>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</si>
  <si>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</si>
  <si>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</si>
  <si>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</si>
  <si>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</si>
  <si>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</si>
  <si>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</si>
  <si>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</si>
  <si>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</si>
  <si>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</si>
  <si>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</si>
  <si>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</si>
  <si>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</si>
  <si>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</si>
  <si>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</si>
  <si>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</si>
  <si>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</si>
  <si>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</si>
  <si>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</si>
  <si>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</si>
  <si>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</si>
  <si>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</si>
  <si>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</si>
  <si>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</si>
  <si>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</si>
  <si>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</si>
  <si>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</si>
  <si>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</si>
  <si>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</si>
  <si>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</si>
  <si>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</si>
  <si>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</si>
  <si>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</si>
  <si>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</si>
  <si>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</si>
  <si>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</si>
  <si>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</si>
  <si>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</si>
  <si>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</si>
  <si>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</si>
  <si>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</si>
  <si>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</si>
  <si>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</si>
  <si>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</si>
  <si>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</si>
  <si>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</si>
  <si>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</si>
  <si>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</si>
  <si>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</si>
  <si>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</si>
  <si>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</si>
  <si>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</si>
  <si>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</si>
  <si>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</si>
  <si>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</si>
  <si>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</si>
  <si>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</si>
  <si>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</si>
  <si>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</si>
  <si>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</si>
  <si>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</si>
  <si>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</si>
  <si>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</si>
  <si>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</si>
  <si>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</si>
  <si>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</si>
  <si>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</si>
  <si>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</si>
  <si>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</si>
  <si>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</si>
  <si>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</si>
  <si>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</si>
  <si>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</si>
  <si>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</si>
  <si>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</si>
  <si>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</si>
  <si>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</si>
  <si>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</si>
  <si>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</si>
  <si>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</si>
  <si>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</si>
  <si>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</si>
  <si>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</si>
  <si>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</si>
  <si>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</si>
  <si>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</si>
  <si>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</si>
  <si>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</si>
  <si>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</si>
  <si>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</si>
  <si>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</si>
  <si>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</si>
  <si>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</si>
  <si>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</si>
  <si>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</si>
  <si>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</si>
  <si>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</si>
  <si>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</si>
  <si>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</si>
  <si>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</si>
  <si>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</si>
  <si>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</si>
  <si>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</si>
  <si>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</si>
  <si>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</si>
  <si>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</si>
  <si>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</si>
  <si>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</si>
  <si>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</si>
  <si>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</si>
  <si>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</si>
  <si>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</si>
  <si>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</si>
  <si>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</si>
  <si>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</si>
  <si>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</si>
  <si>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</si>
  <si>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</si>
  <si>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</si>
  <si>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</si>
  <si>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</si>
  <si>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</si>
  <si>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</si>
  <si>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</si>
  <si>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</si>
  <si>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</si>
  <si>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</si>
  <si>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</si>
  <si>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</si>
  <si>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</si>
  <si>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</si>
  <si>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</si>
  <si>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</si>
  <si>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</si>
  <si>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</si>
  <si>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</si>
  <si>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</si>
  <si>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</si>
  <si>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</si>
  <si>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</si>
  <si>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</si>
  <si>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</si>
  <si>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</si>
  <si>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</si>
  <si>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</si>
  <si>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</si>
  <si>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</si>
  <si>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</si>
  <si>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</si>
  <si>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</si>
  <si>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</si>
  <si>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</si>
  <si>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</si>
  <si>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</si>
  <si>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</si>
  <si>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</si>
  <si>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</si>
  <si>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</si>
  <si>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</si>
  <si>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</si>
  <si>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</si>
  <si>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</si>
  <si>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</si>
  <si>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</si>
  <si>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</si>
  <si>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</si>
  <si>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</si>
  <si>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</si>
  <si>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</si>
  <si>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</si>
  <si>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</si>
  <si>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</si>
  <si>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</si>
  <si>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</si>
  <si>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</si>
  <si>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</si>
  <si>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</si>
  <si>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</si>
  <si>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</si>
  <si>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</si>
  <si>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</si>
  <si>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</si>
  <si>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</si>
  <si>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</si>
  <si>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</si>
  <si>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</si>
  <si>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</si>
  <si>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</si>
  <si>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</si>
  <si>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</si>
  <si>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</si>
  <si>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</si>
  <si>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</si>
  <si>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</si>
  <si>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</si>
  <si>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</si>
  <si>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</si>
  <si>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</si>
  <si>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</si>
  <si>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</si>
  <si>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</si>
  <si>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</si>
  <si>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</si>
  <si>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</si>
  <si>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</si>
  <si>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</si>
  <si>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</si>
  <si>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</si>
  <si>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</si>
  <si>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</si>
  <si>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</si>
  <si>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</si>
  <si>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</si>
  <si>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</si>
  <si>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</si>
  <si>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</si>
  <si>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</si>
  <si>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</si>
  <si>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</si>
  <si>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</si>
  <si>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</si>
  <si>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</si>
  <si>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</si>
  <si>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</si>
  <si>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</si>
  <si>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</si>
  <si>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</si>
  <si>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</si>
  <si>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</si>
  <si>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</si>
  <si>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</si>
  <si>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</si>
  <si>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</si>
  <si>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</si>
  <si>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</si>
  <si>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</si>
  <si>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</si>
  <si>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</si>
  <si>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</si>
  <si>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</si>
  <si>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</si>
  <si>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</si>
  <si>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</si>
  <si>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</si>
  <si>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</si>
  <si>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</si>
  <si>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</si>
  <si>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</si>
  <si>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</si>
  <si>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</si>
  <si>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</si>
  <si>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</si>
  <si>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</si>
  <si>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</si>
  <si>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</si>
  <si>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</si>
  <si>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</si>
  <si>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</si>
  <si>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</si>
  <si>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</si>
  <si>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</si>
  <si>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</si>
  <si>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</si>
  <si>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</si>
  <si>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</si>
  <si>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</si>
  <si>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</si>
  <si>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</si>
  <si>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</si>
  <si>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</si>
  <si>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</si>
  <si>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</si>
  <si>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</si>
  <si>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</si>
  <si>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</si>
  <si>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</si>
  <si>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</si>
  <si>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</si>
  <si>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</si>
  <si>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</si>
  <si>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</si>
  <si>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</si>
  <si>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</si>
  <si>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</si>
  <si>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</si>
  <si>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</si>
  <si>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</si>
  <si>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</si>
  <si>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</si>
  <si>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</si>
  <si>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</si>
  <si>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</si>
  <si>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</si>
  <si>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</si>
  <si>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</si>
  <si>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</si>
  <si>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</si>
  <si>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</si>
  <si>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</si>
  <si>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</si>
  <si>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</si>
  <si>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</si>
  <si>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</si>
  <si>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</si>
  <si>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</si>
  <si>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</si>
  <si>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</si>
  <si>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</si>
  <si>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</si>
  <si>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</si>
  <si>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</si>
  <si>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</si>
  <si>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</si>
  <si>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</si>
  <si>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</si>
  <si>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</si>
  <si>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</si>
  <si>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</si>
  <si>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</si>
  <si>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</si>
  <si>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</si>
  <si>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</si>
  <si>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</si>
  <si>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</si>
  <si>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</si>
  <si>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</si>
  <si>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</si>
  <si>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</si>
  <si>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</si>
  <si>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</si>
  <si>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</si>
  <si>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</si>
  <si>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</si>
  <si>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</si>
  <si>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</si>
  <si>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</si>
  <si>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</si>
  <si>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</si>
  <si>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</si>
  <si>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</si>
  <si>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</si>
  <si>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</si>
  <si>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</si>
  <si>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</si>
  <si>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</si>
  <si>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</si>
  <si>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</si>
  <si>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</si>
  <si>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</si>
  <si>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</si>
  <si>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</si>
  <si>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</si>
  <si>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</si>
  <si>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</si>
  <si>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</si>
  <si>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</si>
  <si>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</si>
  <si>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</si>
  <si>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</si>
  <si>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</si>
  <si>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</si>
  <si>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</si>
  <si>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</si>
  <si>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</si>
  <si>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</si>
  <si>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</si>
  <si>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</si>
  <si>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</si>
  <si>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</si>
  <si>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</si>
  <si>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</si>
  <si>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</si>
  <si>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</si>
  <si>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</si>
  <si>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</si>
  <si>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</si>
  <si>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</si>
  <si>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</si>
  <si>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</si>
  <si>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</si>
  <si>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</si>
  <si>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</si>
  <si>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</si>
  <si>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</si>
  <si>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</si>
  <si>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</si>
  <si>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</si>
  <si>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</si>
  <si>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</si>
  <si>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</si>
  <si>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</si>
  <si>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</si>
  <si>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</si>
  <si>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</si>
  <si>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</si>
  <si>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</si>
  <si>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</si>
  <si>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</si>
  <si>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</si>
  <si>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</si>
  <si>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</si>
  <si>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</si>
  <si>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</si>
  <si>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</si>
  <si>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</si>
  <si>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</si>
  <si>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</si>
  <si>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</si>
  <si>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</si>
  <si>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</si>
  <si>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</si>
  <si>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</si>
  <si>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</si>
  <si>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</si>
  <si>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</si>
  <si>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</si>
  <si>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</si>
  <si>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</si>
  <si>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</si>
  <si>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</si>
  <si>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</si>
  <si>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</si>
  <si>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</si>
  <si>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</si>
  <si>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</si>
  <si>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</si>
  <si>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</si>
  <si>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</si>
  <si>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</si>
  <si>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</si>
  <si>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</si>
  <si>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</si>
  <si>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</si>
  <si>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</si>
  <si>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</si>
  <si>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</si>
  <si>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</si>
  <si>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</si>
  <si>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</si>
  <si>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</si>
  <si>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</si>
  <si>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</si>
  <si>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</si>
  <si>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</si>
  <si>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</si>
  <si>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</si>
  <si>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</si>
  <si>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</si>
  <si>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</si>
  <si>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</si>
  <si>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</si>
  <si>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</si>
  <si>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</si>
  <si>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</si>
  <si>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</si>
  <si>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</si>
  <si>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</si>
  <si>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</si>
  <si>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</si>
  <si>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</si>
  <si>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</si>
  <si>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</si>
  <si>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</si>
  <si>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</si>
  <si>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</si>
  <si>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</si>
  <si>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</si>
  <si>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</si>
  <si>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</si>
  <si>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</si>
  <si>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</si>
  <si>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</si>
  <si>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</si>
  <si>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</si>
  <si>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</si>
  <si>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</si>
  <si>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</si>
  <si>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</si>
  <si>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</si>
  <si>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</si>
  <si>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</si>
  <si>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</si>
  <si>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</si>
  <si>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</si>
  <si>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</si>
  <si>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</si>
  <si>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</si>
  <si>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</si>
  <si>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</si>
  <si>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</si>
  <si>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</si>
  <si>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</si>
  <si>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</si>
  <si>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</si>
  <si>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</si>
  <si>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</si>
  <si>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</si>
  <si>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</si>
  <si>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</si>
  <si>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</si>
  <si>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</si>
  <si>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</si>
  <si>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</si>
  <si>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</si>
  <si>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</si>
  <si>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</si>
  <si>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</si>
  <si>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</si>
  <si>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</si>
  <si>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</si>
  <si>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</si>
  <si>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</si>
  <si>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</si>
  <si>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</si>
  <si>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</si>
  <si>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</si>
  <si>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</si>
  <si>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</si>
  <si>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</si>
  <si>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</si>
  <si>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</si>
  <si>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</si>
  <si>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</si>
  <si>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</si>
  <si>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</si>
  <si>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</si>
  <si>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</si>
  <si>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</si>
  <si>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</si>
  <si>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</si>
  <si>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</si>
  <si>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</si>
  <si>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</si>
  <si>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</si>
  <si>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</si>
  <si>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</si>
  <si>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</si>
  <si>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</si>
  <si>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</si>
  <si>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</si>
  <si>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</si>
  <si>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</si>
  <si>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</si>
  <si>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</si>
  <si>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</si>
  <si>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</si>
  <si>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</si>
  <si>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</si>
  <si>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</si>
  <si>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</si>
  <si>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</si>
  <si>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</si>
  <si>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</si>
  <si>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</si>
  <si>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</si>
  <si>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</si>
  <si>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</si>
  <si>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</si>
  <si>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</si>
  <si>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</si>
  <si>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</si>
  <si>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</si>
  <si>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</si>
  <si>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</si>
  <si>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</si>
  <si>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</si>
  <si>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</si>
  <si>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</si>
  <si>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</si>
  <si>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</si>
  <si>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</si>
  <si>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</si>
  <si>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</si>
  <si>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</si>
  <si>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</si>
  <si>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</si>
  <si>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</si>
  <si>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</si>
  <si>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</si>
  <si>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</si>
  <si>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</si>
  <si>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</si>
  <si>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</si>
  <si>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</si>
  <si>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</si>
  <si>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</si>
  <si>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</si>
  <si>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</si>
  <si>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</si>
  <si>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</si>
  <si>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</si>
  <si>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</si>
  <si>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</si>
  <si>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</si>
  <si>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</si>
  <si>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</si>
  <si>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</si>
  <si>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</si>
  <si>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</si>
  <si>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</si>
  <si>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</si>
  <si>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</si>
  <si>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</si>
  <si>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</si>
  <si>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</si>
  <si>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</si>
  <si>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</si>
  <si>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</si>
  <si>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</si>
  <si>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</si>
  <si>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</si>
  <si>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</si>
  <si>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</si>
  <si>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</si>
  <si>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</si>
  <si>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</si>
  <si>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</si>
  <si>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</si>
  <si>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</si>
  <si>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</si>
  <si>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</si>
  <si>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</si>
  <si>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</si>
  <si>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Previsão de MC1 as 14h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</si>
  <si>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</si>
  <si>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</si>
  <si>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</si>
  <si>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</si>
  <si>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</si>
  <si>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</t>
  </si>
  <si>
    <t>Inspeção de auto, apenas circulação</t>
  </si>
  <si>
    <t>MC1 as 07:41h - Licença as 8h</t>
  </si>
  <si>
    <t>Licença as 8h</t>
  </si>
  <si>
    <t>MC1 as 09:38 - Licença as 09:54h</t>
  </si>
  <si>
    <t>MC1 as 09:30h - faixa após M87</t>
  </si>
  <si>
    <t>Deslocar 2 DAS9 + 1AC44 a pedido do CCO</t>
  </si>
  <si>
    <t>MC1 as 11:32 - Licença as 11:35h</t>
  </si>
  <si>
    <t>Licença as 11:35h</t>
  </si>
  <si>
    <t>TGRTRO</t>
  </si>
  <si>
    <t>Execução de solda km 489,9 linha desviada</t>
  </si>
  <si>
    <t>Deslocamento de TCS para TIN</t>
  </si>
  <si>
    <t>Recolha barra de trilho no km 176,300 SB ZIQZQY - 30min e posiciona no km 181,125 30min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</si>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</sst>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4" borderId="0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1" totalsRowShown="0" headerRowDxfId="105" totalsRowDxfId="104" tableBorderDxfId="103">
  <autoFilter ref="A5:BS53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  <row r="207" spans="1:1">
      <c r="A207" t="s">
        <v>959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960</v>
      </c>
      <c r="C1" s="23" t="s">
        <v>961</v>
      </c>
      <c r="E1" s="23" t="s">
        <v>962</v>
      </c>
      <c r="G1" s="23" t="s">
        <v>963</v>
      </c>
      <c r="H1" s="25"/>
      <c r="I1" s="23" t="s">
        <v>964</v>
      </c>
      <c r="J1" s="25"/>
      <c r="K1" s="23" t="s">
        <v>965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966</v>
      </c>
      <c r="C2" s="27" t="s">
        <v>967</v>
      </c>
      <c r="E2" s="27">
        <v>1</v>
      </c>
      <c r="G2" s="27" t="s">
        <v>829</v>
      </c>
      <c r="H2" s="25"/>
      <c r="I2" s="27" t="s">
        <v>968</v>
      </c>
      <c r="J2" s="25"/>
      <c r="K2" s="27" t="s">
        <v>969</v>
      </c>
      <c r="L2" s="25"/>
      <c r="M2" s="27" t="s">
        <v>970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971</v>
      </c>
      <c r="C3" s="27" t="s">
        <v>972</v>
      </c>
      <c r="E3" s="27">
        <v>2</v>
      </c>
      <c r="G3" s="27" t="s">
        <v>609</v>
      </c>
      <c r="H3" s="25"/>
      <c r="I3" s="27" t="s">
        <v>973</v>
      </c>
      <c r="J3" s="25"/>
      <c r="K3" s="27" t="s">
        <v>974</v>
      </c>
      <c r="L3" s="25"/>
      <c r="M3" s="27" t="s">
        <v>975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976</v>
      </c>
      <c r="C4" s="27" t="s">
        <v>961</v>
      </c>
      <c r="E4" s="25"/>
      <c r="H4" s="25"/>
      <c r="I4" s="27" t="s">
        <v>977</v>
      </c>
      <c r="J4" s="25"/>
      <c r="K4" s="27" t="s">
        <v>978</v>
      </c>
      <c r="L4" s="25"/>
      <c r="M4" s="27" t="s">
        <v>979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983</v>
      </c>
      <c r="B13" s="2" t="s">
        <v>984</v>
      </c>
      <c r="C13" s="2" t="s">
        <v>985</v>
      </c>
      <c r="D13" s="2" t="s">
        <v>986</v>
      </c>
      <c r="E13" s="2" t="s">
        <v>987</v>
      </c>
      <c r="F13" s="2" t="s">
        <v>988</v>
      </c>
      <c r="G13" s="2" t="s">
        <v>989</v>
      </c>
      <c r="H13" s="2" t="s">
        <v>990</v>
      </c>
      <c r="I13" s="2" t="s">
        <v>991</v>
      </c>
      <c r="J13" s="2" t="s">
        <v>992</v>
      </c>
      <c r="K13" s="2" t="s">
        <v>993</v>
      </c>
      <c r="L13" s="2" t="s">
        <v>994</v>
      </c>
      <c r="M13" s="2" t="s">
        <v>995</v>
      </c>
      <c r="N13" s="2" t="s">
        <v>996</v>
      </c>
      <c r="O13" s="2" t="s">
        <v>997</v>
      </c>
      <c r="P13" s="2" t="s">
        <v>998</v>
      </c>
      <c r="Q13" s="2" t="s">
        <v>999</v>
      </c>
      <c r="R13" s="2" t="s">
        <v>1000</v>
      </c>
      <c r="S13" s="2" t="s">
        <v>1001</v>
      </c>
      <c r="T13" s="2" t="s">
        <v>1002</v>
      </c>
      <c r="U13" s="2" t="s">
        <v>1003</v>
      </c>
      <c r="V13" s="30" t="s">
        <v>1004</v>
      </c>
      <c r="W13" s="30" t="s">
        <v>1005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1006</v>
      </c>
      <c r="B14" s="32" t="s">
        <v>1007</v>
      </c>
      <c r="C14" s="32" t="s">
        <v>1008</v>
      </c>
      <c r="D14" s="32" t="s">
        <v>0</v>
      </c>
      <c r="E14" s="32" t="s">
        <v>0</v>
      </c>
      <c r="F14" s="32" t="s">
        <v>1009</v>
      </c>
      <c r="G14" s="32" t="s">
        <v>1009</v>
      </c>
      <c r="H14" s="32" t="s">
        <v>1010</v>
      </c>
      <c r="I14" s="32" t="s">
        <v>1011</v>
      </c>
      <c r="J14" s="32" t="s">
        <v>1012</v>
      </c>
      <c r="K14" s="32" t="s">
        <v>1013</v>
      </c>
      <c r="L14" s="32" t="s">
        <v>1014</v>
      </c>
      <c r="M14" s="32" t="s">
        <v>1014</v>
      </c>
      <c r="N14" s="32" t="s">
        <v>1014</v>
      </c>
      <c r="O14" s="32" t="s">
        <v>1014</v>
      </c>
      <c r="P14" s="32" t="s">
        <v>998</v>
      </c>
      <c r="Q14" s="32" t="s">
        <v>1015</v>
      </c>
      <c r="R14" s="32" t="s">
        <v>1016</v>
      </c>
      <c r="S14" s="32" t="s">
        <v>0</v>
      </c>
      <c r="T14" s="32" t="s">
        <v>0</v>
      </c>
      <c r="U14" s="32" t="s">
        <v>1003</v>
      </c>
      <c r="V14" s="33" t="s">
        <v>1004</v>
      </c>
      <c r="W14" s="33" t="s">
        <v>1005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1017</v>
      </c>
      <c r="B15" s="32" t="s">
        <v>1018</v>
      </c>
      <c r="C15" s="32" t="str">
        <f>""</f>
        <v/>
      </c>
      <c r="D15" s="32"/>
      <c r="E15" s="32"/>
      <c r="F15" s="32"/>
      <c r="G15" s="32" t="s">
        <v>1019</v>
      </c>
      <c r="H15" s="32" t="s">
        <v>1020</v>
      </c>
      <c r="I15" s="32" t="s">
        <v>1021</v>
      </c>
      <c r="J15" s="32"/>
      <c r="K15" s="32" t="s">
        <v>1022</v>
      </c>
      <c r="L15" s="32" t="s">
        <v>1023</v>
      </c>
      <c r="M15" s="32" t="s">
        <v>1023</v>
      </c>
      <c r="N15" s="32" t="s">
        <v>1023</v>
      </c>
      <c r="O15" s="32" t="s">
        <v>1023</v>
      </c>
      <c r="P15" s="32"/>
      <c r="Q15" s="32" t="s">
        <v>989</v>
      </c>
      <c r="R15" s="32" t="s">
        <v>1024</v>
      </c>
      <c r="S15" s="32" t="s">
        <v>1025</v>
      </c>
      <c r="T15" s="32" t="s">
        <v>1025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1026</v>
      </c>
      <c r="L16" s="32"/>
      <c r="M16" s="32"/>
      <c r="N16" s="32"/>
      <c r="O16" s="32"/>
      <c r="P16" s="32"/>
      <c r="Q16" s="32"/>
      <c r="R16" s="32" t="s">
        <v>1027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1028</v>
      </c>
      <c r="B28" s="29" t="s">
        <v>1029</v>
      </c>
      <c r="C28" s="29" t="s">
        <v>1030</v>
      </c>
      <c r="D28" s="29" t="s">
        <v>1031</v>
      </c>
      <c r="E28" s="29" t="s">
        <v>1032</v>
      </c>
      <c r="F28" s="29" t="s">
        <v>1033</v>
      </c>
      <c r="G28" s="29" t="s">
        <v>1034</v>
      </c>
      <c r="H28" s="29" t="s">
        <v>1035</v>
      </c>
      <c r="I28" s="29" t="s">
        <v>1036</v>
      </c>
      <c r="J28" s="29" t="s">
        <v>1037</v>
      </c>
      <c r="K28" s="29" t="s">
        <v>1038</v>
      </c>
      <c r="L28" s="29" t="s">
        <v>1039</v>
      </c>
      <c r="M28" s="29" t="s">
        <v>1040</v>
      </c>
      <c r="N28" s="29" t="s">
        <v>1041</v>
      </c>
      <c r="O28" s="29" t="s">
        <v>1042</v>
      </c>
      <c r="P28" s="29" t="s">
        <v>1043</v>
      </c>
      <c r="Q28" s="29" t="s">
        <v>1044</v>
      </c>
      <c r="R28" s="29" t="s">
        <v>1045</v>
      </c>
      <c r="S28" s="29" t="s">
        <v>1046</v>
      </c>
      <c r="T28" s="29" t="s">
        <v>1047</v>
      </c>
      <c r="U28" s="29" t="s">
        <v>1048</v>
      </c>
      <c r="V28" s="29" t="s">
        <v>1049</v>
      </c>
      <c r="W28" s="29" t="s">
        <v>1050</v>
      </c>
      <c r="X28" s="29" t="s">
        <v>1051</v>
      </c>
      <c r="Y28" s="29" t="s">
        <v>1052</v>
      </c>
      <c r="Z28" s="29" t="s">
        <v>1053</v>
      </c>
      <c r="AA28" s="29" t="s">
        <v>1054</v>
      </c>
      <c r="AB28" s="29" t="s">
        <v>1055</v>
      </c>
      <c r="AC28" s="29" t="s">
        <v>1056</v>
      </c>
      <c r="AD28" s="29" t="s">
        <v>1057</v>
      </c>
      <c r="AE28" s="29" t="s">
        <v>1058</v>
      </c>
      <c r="AF28" s="29" t="s">
        <v>1059</v>
      </c>
      <c r="AG28" s="29" t="s">
        <v>1060</v>
      </c>
      <c r="AH28" s="29" t="s">
        <v>1061</v>
      </c>
      <c r="AI28" s="29" t="s">
        <v>1062</v>
      </c>
      <c r="AJ28" s="29" t="s">
        <v>1063</v>
      </c>
      <c r="AK28" s="29" t="s">
        <v>1064</v>
      </c>
      <c r="AL28" s="29" t="s">
        <v>1065</v>
      </c>
      <c r="AM28" s="29" t="s">
        <v>1066</v>
      </c>
      <c r="AN28" s="34" t="s">
        <v>1067</v>
      </c>
      <c r="AO28" s="34" t="s">
        <v>1068</v>
      </c>
      <c r="AP28" s="25"/>
    </row>
    <row r="29" spans="1:42" s="31" customFormat="1">
      <c r="A29" s="32" t="s">
        <v>1069</v>
      </c>
      <c r="B29" s="32" t="s">
        <v>1070</v>
      </c>
      <c r="C29" s="32" t="s">
        <v>1071</v>
      </c>
      <c r="D29" s="32" t="s">
        <v>1009</v>
      </c>
      <c r="E29" s="32" t="s">
        <v>1018</v>
      </c>
      <c r="F29" s="32" t="s">
        <v>1072</v>
      </c>
      <c r="G29" s="32" t="s">
        <v>1073</v>
      </c>
      <c r="H29" s="32" t="s">
        <v>1074</v>
      </c>
      <c r="I29" s="32" t="s">
        <v>1075</v>
      </c>
      <c r="J29" s="32" t="s">
        <v>1076</v>
      </c>
      <c r="K29" s="32" t="s">
        <v>1076</v>
      </c>
      <c r="L29" s="32" t="s">
        <v>1077</v>
      </c>
      <c r="M29" s="32" t="s">
        <v>1078</v>
      </c>
      <c r="N29" s="32" t="s">
        <v>1079</v>
      </c>
      <c r="O29" s="32" t="s">
        <v>1080</v>
      </c>
      <c r="P29" s="32" t="s">
        <v>1081</v>
      </c>
      <c r="Q29" s="32" t="s">
        <v>1082</v>
      </c>
      <c r="R29" s="32" t="s">
        <v>1083</v>
      </c>
      <c r="S29" s="32" t="s">
        <v>1084</v>
      </c>
      <c r="T29" s="32" t="s">
        <v>1085</v>
      </c>
      <c r="U29" s="32" t="s">
        <v>1086</v>
      </c>
      <c r="V29" s="32" t="s">
        <v>1085</v>
      </c>
      <c r="W29" s="32" t="s">
        <v>1086</v>
      </c>
      <c r="X29" s="32" t="s">
        <v>1087</v>
      </c>
      <c r="Y29" s="32" t="s">
        <v>1086</v>
      </c>
      <c r="Z29" s="32" t="s">
        <v>1085</v>
      </c>
      <c r="AA29" s="32" t="s">
        <v>1086</v>
      </c>
      <c r="AB29" s="32" t="s">
        <v>998</v>
      </c>
      <c r="AC29" s="32" t="s">
        <v>1088</v>
      </c>
      <c r="AD29" s="32" t="s">
        <v>1089</v>
      </c>
      <c r="AE29" s="32" t="s">
        <v>1090</v>
      </c>
      <c r="AF29" s="32" t="s">
        <v>1027</v>
      </c>
      <c r="AG29" s="32" t="s">
        <v>1024</v>
      </c>
      <c r="AH29" s="32" t="s">
        <v>1091</v>
      </c>
      <c r="AI29" s="32" t="s">
        <v>1092</v>
      </c>
      <c r="AJ29" s="32" t="s">
        <v>1076</v>
      </c>
      <c r="AK29" s="32" t="s">
        <v>1092</v>
      </c>
      <c r="AL29" s="32" t="s">
        <v>1076</v>
      </c>
      <c r="AM29" s="32" t="s">
        <v>1003</v>
      </c>
      <c r="AN29" s="33" t="s">
        <v>1004</v>
      </c>
      <c r="AO29" s="33" t="s">
        <v>1005</v>
      </c>
      <c r="AP29" s="25"/>
    </row>
    <row r="30" spans="1:42" s="31" customFormat="1">
      <c r="A30" s="32"/>
      <c r="B30" s="32"/>
      <c r="C30" s="32"/>
      <c r="D30" s="32" t="s">
        <v>1019</v>
      </c>
      <c r="E30" s="32"/>
      <c r="F30" s="32" t="s">
        <v>1093</v>
      </c>
      <c r="G30" s="32" t="s">
        <v>1094</v>
      </c>
      <c r="H30" s="32" t="s">
        <v>1095</v>
      </c>
      <c r="I30" s="32" t="s">
        <v>1096</v>
      </c>
      <c r="J30" s="32"/>
      <c r="K30" s="32"/>
      <c r="L30" s="32" t="s">
        <v>1097</v>
      </c>
      <c r="M30" s="32" t="s">
        <v>1098</v>
      </c>
      <c r="N30" s="32" t="s">
        <v>1075</v>
      </c>
      <c r="O30" s="32" t="s">
        <v>1099</v>
      </c>
      <c r="P30" s="32" t="s">
        <v>1100</v>
      </c>
      <c r="Q30" s="32" t="s">
        <v>1101</v>
      </c>
      <c r="R30" s="32"/>
      <c r="S30" s="32" t="s">
        <v>1082</v>
      </c>
      <c r="T30" s="32" t="s">
        <v>1102</v>
      </c>
      <c r="U30" s="32" t="s">
        <v>1075</v>
      </c>
      <c r="V30" s="32" t="s">
        <v>1102</v>
      </c>
      <c r="W30" s="32" t="s">
        <v>1075</v>
      </c>
      <c r="X30" s="32" t="s">
        <v>1102</v>
      </c>
      <c r="Y30" s="32" t="s">
        <v>1075</v>
      </c>
      <c r="Z30" s="32" t="s">
        <v>1102</v>
      </c>
      <c r="AA30" s="32" t="s">
        <v>1103</v>
      </c>
      <c r="AB30" s="32"/>
      <c r="AC30" s="32"/>
      <c r="AD30" s="32"/>
      <c r="AE30" s="32" t="s">
        <v>1104</v>
      </c>
      <c r="AF30" s="32"/>
      <c r="AG30" s="32"/>
      <c r="AH30" s="32"/>
      <c r="AI30" s="32" t="s">
        <v>1105</v>
      </c>
      <c r="AJ30" s="32" t="s">
        <v>1106</v>
      </c>
      <c r="AK30" s="32" t="s">
        <v>1105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1107</v>
      </c>
      <c r="E31" s="32"/>
      <c r="F31" s="32"/>
      <c r="G31" s="32"/>
      <c r="H31" s="32"/>
      <c r="I31" s="32"/>
      <c r="J31" s="32"/>
      <c r="K31" s="32"/>
      <c r="L31" s="32" t="s">
        <v>1108</v>
      </c>
      <c r="M31" s="32" t="s">
        <v>1109</v>
      </c>
      <c r="N31" s="32" t="s">
        <v>1086</v>
      </c>
      <c r="O31" s="32" t="s">
        <v>1110</v>
      </c>
      <c r="P31" s="32" t="s">
        <v>1111</v>
      </c>
      <c r="Q31" s="32" t="s">
        <v>1112</v>
      </c>
      <c r="R31" s="32"/>
      <c r="S31" s="32" t="s">
        <v>1101</v>
      </c>
      <c r="T31" s="32"/>
      <c r="U31" s="32" t="s">
        <v>1113</v>
      </c>
      <c r="V31" s="32"/>
      <c r="W31" s="32" t="s">
        <v>1113</v>
      </c>
      <c r="X31" s="32"/>
      <c r="Y31" s="32" t="s">
        <v>1113</v>
      </c>
      <c r="Z31" s="32"/>
      <c r="AA31" s="32" t="s">
        <v>1113</v>
      </c>
      <c r="AB31" s="32"/>
      <c r="AC31" s="32"/>
      <c r="AD31" s="32"/>
      <c r="AE31" s="32" t="s">
        <v>1114</v>
      </c>
      <c r="AF31" s="32"/>
      <c r="AG31" s="32"/>
      <c r="AH31" s="32"/>
      <c r="AI31" s="32" t="s">
        <v>1115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1116</v>
      </c>
      <c r="E32" s="32"/>
      <c r="F32" s="32"/>
      <c r="G32" s="32"/>
      <c r="H32" s="32"/>
      <c r="I32" s="32"/>
      <c r="J32" s="32"/>
      <c r="K32" s="32"/>
      <c r="L32" s="32" t="s">
        <v>1117</v>
      </c>
      <c r="M32" s="32"/>
      <c r="N32" s="32"/>
      <c r="O32" s="32"/>
      <c r="P32" s="32" t="s">
        <v>1118</v>
      </c>
      <c r="Q32" s="32" t="s">
        <v>1119</v>
      </c>
      <c r="R32" s="32"/>
      <c r="S32" s="32" t="s">
        <v>1112</v>
      </c>
      <c r="T32" s="32"/>
      <c r="U32" s="32" t="s">
        <v>1120</v>
      </c>
      <c r="V32" s="32"/>
      <c r="W32" s="32" t="s">
        <v>1120</v>
      </c>
      <c r="X32" s="32"/>
      <c r="Y32" s="32" t="s">
        <v>1120</v>
      </c>
      <c r="Z32" s="32"/>
      <c r="AA32" s="32" t="s">
        <v>1120</v>
      </c>
      <c r="AB32" s="32"/>
      <c r="AC32" s="32"/>
      <c r="AD32" s="32"/>
      <c r="AE32" s="32"/>
      <c r="AF32" s="32"/>
      <c r="AG32" s="32"/>
      <c r="AH32" s="32"/>
      <c r="AI32" s="32" t="s">
        <v>1108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1121</v>
      </c>
      <c r="E33" s="32"/>
      <c r="F33" s="32"/>
      <c r="G33" s="32"/>
      <c r="H33" s="32"/>
      <c r="I33" s="32"/>
      <c r="J33" s="32"/>
      <c r="K33" s="32"/>
      <c r="L33" s="32" t="s">
        <v>1122</v>
      </c>
      <c r="M33" s="32"/>
      <c r="N33" s="32"/>
      <c r="O33" s="32"/>
      <c r="P33" s="32"/>
      <c r="Q33" s="32" t="s">
        <v>1123</v>
      </c>
      <c r="R33" s="32"/>
      <c r="S33" s="32" t="s">
        <v>1119</v>
      </c>
      <c r="T33" s="32"/>
      <c r="U33" s="32" t="s">
        <v>1124</v>
      </c>
      <c r="V33" s="32"/>
      <c r="W33" s="32" t="s">
        <v>1124</v>
      </c>
      <c r="X33" s="32"/>
      <c r="Y33" s="32" t="s">
        <v>1124</v>
      </c>
      <c r="Z33" s="32"/>
      <c r="AA33" s="32" t="s">
        <v>1124</v>
      </c>
      <c r="AB33" s="32"/>
      <c r="AC33" s="32"/>
      <c r="AD33" s="32"/>
      <c r="AE33" s="32"/>
      <c r="AF33" s="32"/>
      <c r="AG33" s="32"/>
      <c r="AH33" s="32"/>
      <c r="AI33" s="32" t="s">
        <v>1122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1125</v>
      </c>
      <c r="M34" s="32"/>
      <c r="N34" s="32"/>
      <c r="O34" s="32"/>
      <c r="P34" s="32"/>
      <c r="Q34" s="32" t="s">
        <v>1126</v>
      </c>
      <c r="R34" s="32"/>
      <c r="S34" s="32" t="s">
        <v>1123</v>
      </c>
      <c r="T34" s="32"/>
      <c r="U34" s="32" t="s">
        <v>1127</v>
      </c>
      <c r="V34" s="32"/>
      <c r="W34" s="32" t="s">
        <v>1127</v>
      </c>
      <c r="X34" s="32"/>
      <c r="Y34" s="32" t="s">
        <v>1127</v>
      </c>
      <c r="Z34" s="32"/>
      <c r="AA34" s="32" t="s">
        <v>1127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1128</v>
      </c>
      <c r="M35" s="32"/>
      <c r="N35" s="32"/>
      <c r="O35" s="32"/>
      <c r="P35" s="32"/>
      <c r="Q35" s="32" t="s">
        <v>1129</v>
      </c>
      <c r="R35" s="32"/>
      <c r="S35" s="32" t="s">
        <v>1126</v>
      </c>
      <c r="T35" s="32"/>
      <c r="U35" s="32" t="s">
        <v>1130</v>
      </c>
      <c r="V35" s="32"/>
      <c r="W35" s="32" t="s">
        <v>1130</v>
      </c>
      <c r="X35" s="32"/>
      <c r="Y35" s="32" t="s">
        <v>1130</v>
      </c>
      <c r="Z35" s="32"/>
      <c r="AA35" s="32" t="s">
        <v>1130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1131</v>
      </c>
      <c r="R36" s="32"/>
      <c r="S36" s="32" t="s">
        <v>1129</v>
      </c>
      <c r="T36" s="32"/>
      <c r="U36" s="32" t="s">
        <v>1132</v>
      </c>
      <c r="V36" s="32"/>
      <c r="W36" s="32" t="s">
        <v>1132</v>
      </c>
      <c r="X36" s="32"/>
      <c r="Y36" s="32" t="s">
        <v>1132</v>
      </c>
      <c r="Z36" s="32"/>
      <c r="AA36" s="32" t="s">
        <v>1132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1133</v>
      </c>
      <c r="R37" s="32"/>
      <c r="S37" s="32" t="s">
        <v>1131</v>
      </c>
      <c r="T37" s="32"/>
      <c r="U37" s="32" t="s">
        <v>1117</v>
      </c>
      <c r="V37" s="32"/>
      <c r="W37" s="32" t="s">
        <v>1117</v>
      </c>
      <c r="X37" s="32"/>
      <c r="Y37" s="32" t="s">
        <v>1117</v>
      </c>
      <c r="Z37" s="32"/>
      <c r="AA37" s="32" t="s">
        <v>1117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1134</v>
      </c>
      <c r="R38" s="32"/>
      <c r="S38" s="32" t="s">
        <v>1133</v>
      </c>
      <c r="T38" s="32"/>
      <c r="U38" s="32" t="s">
        <v>1135</v>
      </c>
      <c r="V38" s="32"/>
      <c r="W38" s="32" t="s">
        <v>1135</v>
      </c>
      <c r="X38" s="32"/>
      <c r="Y38" s="32" t="s">
        <v>1135</v>
      </c>
      <c r="Z38" s="32"/>
      <c r="AA38" s="32" t="s">
        <v>1135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1136</v>
      </c>
      <c r="R39" s="35"/>
      <c r="S39" s="35" t="s">
        <v>1134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tabSelected="1" zoomScaleNormal="100" workbookViewId="0">
      <pane xSplit="6" topLeftCell="M481" activePane="topRight" state="frozen"/>
      <selection pane="topRight" activeCell="O487" sqref="O48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7" t="s">
        <v>1139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1140</v>
      </c>
      <c r="BI1" s="352"/>
      <c r="BJ1" s="353"/>
      <c r="BK1" s="354"/>
      <c r="BL1" s="49"/>
      <c r="BM1" s="344" t="s">
        <v>1141</v>
      </c>
      <c r="BN1" s="345"/>
      <c r="BO1" s="345"/>
      <c r="BP1" s="345"/>
      <c r="BQ1" s="345"/>
      <c r="BR1" s="345"/>
      <c r="BS1" s="34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47" t="s">
        <v>1142</v>
      </c>
      <c r="AJ2" s="348"/>
      <c r="AK2" s="348"/>
      <c r="AL2" s="348"/>
      <c r="AM2" s="348"/>
      <c r="AN2" s="348"/>
      <c r="AO2" s="348"/>
      <c r="AP2" s="348"/>
      <c r="AQ2" s="350"/>
      <c r="AR2" s="226"/>
      <c r="AS2" s="362" t="s">
        <v>1145</v>
      </c>
      <c r="AT2" s="349"/>
      <c r="AU2" s="349"/>
      <c r="AV2" s="349"/>
      <c r="AW2" s="349"/>
      <c r="AX2" s="348"/>
      <c r="AY2" s="350"/>
      <c r="AZ2" s="4"/>
      <c r="BA2" s="341" t="s">
        <v>1146</v>
      </c>
      <c r="BB2" s="343"/>
      <c r="BC2" s="347" t="s">
        <v>1143</v>
      </c>
      <c r="BD2" s="348"/>
      <c r="BE2" s="348"/>
      <c r="BF2" s="350"/>
      <c r="BG2" s="3"/>
      <c r="BH2" s="355"/>
      <c r="BI2" s="356"/>
      <c r="BJ2" s="357"/>
      <c r="BK2" s="358"/>
      <c r="BL2" s="49"/>
      <c r="BM2" s="359"/>
      <c r="BN2" s="360"/>
      <c r="BO2" s="360"/>
      <c r="BP2" s="360"/>
      <c r="BQ2" s="360"/>
      <c r="BR2" s="360"/>
      <c r="BS2" s="36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41" t="s">
        <v>1147</v>
      </c>
      <c r="AJ3" s="343"/>
      <c r="AK3" s="341" t="s">
        <v>1148</v>
      </c>
      <c r="AL3" s="342"/>
      <c r="AM3" s="342"/>
      <c r="AN3" s="342"/>
      <c r="AO3" s="342"/>
      <c r="AP3" s="342"/>
      <c r="AQ3" s="343"/>
      <c r="AR3" s="227"/>
      <c r="AS3" s="365" t="s">
        <v>1154</v>
      </c>
      <c r="AT3" s="366"/>
      <c r="AU3" s="365" t="s">
        <v>1155</v>
      </c>
      <c r="AV3" s="366"/>
      <c r="AW3" s="365" t="s">
        <v>1156</v>
      </c>
      <c r="AX3" s="367"/>
      <c r="AY3" s="63" t="s">
        <v>1157</v>
      </c>
      <c r="AZ3" s="63"/>
      <c r="BA3" s="363"/>
      <c r="BB3" s="364"/>
      <c r="BC3" s="341" t="s">
        <v>1150</v>
      </c>
      <c r="BD3" s="342"/>
      <c r="BE3" s="342"/>
      <c r="BF3" s="343"/>
      <c r="BG3" s="62"/>
      <c r="BH3" s="355"/>
      <c r="BI3" s="356"/>
      <c r="BJ3" s="357"/>
      <c r="BK3" s="358"/>
      <c r="BL3" s="49"/>
      <c r="BM3" s="344" t="s">
        <v>1158</v>
      </c>
      <c r="BN3" s="345"/>
      <c r="BO3" s="345"/>
      <c r="BP3" s="346"/>
      <c r="BQ3" s="344" t="s">
        <v>759</v>
      </c>
      <c r="BR3" s="345"/>
      <c r="BS3" s="346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605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969</v>
      </c>
      <c r="Y10" s="153" t="s">
        <v>968</v>
      </c>
      <c r="Z10" s="153"/>
      <c r="AA10" s="83">
        <v>1</v>
      </c>
      <c r="AB10" s="70" t="s">
        <v>966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998</v>
      </c>
      <c r="BN10" s="14" t="s">
        <v>998</v>
      </c>
      <c r="BO10" s="159" t="s">
        <v>998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974</v>
      </c>
      <c r="Y12" s="153" t="s">
        <v>968</v>
      </c>
      <c r="Z12" s="153"/>
      <c r="AA12" s="83" t="s">
        <v>1238</v>
      </c>
      <c r="AB12" s="70" t="s">
        <v>966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998</v>
      </c>
      <c r="BN12" s="14" t="s">
        <v>998</v>
      </c>
      <c r="BO12" s="159" t="s">
        <v>998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969</v>
      </c>
      <c r="Y13" s="153" t="s">
        <v>968</v>
      </c>
      <c r="Z13" s="153"/>
      <c r="AA13" s="83">
        <v>1</v>
      </c>
      <c r="AB13" s="70" t="s">
        <v>966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990</v>
      </c>
      <c r="BN13" s="14" t="s">
        <v>1010</v>
      </c>
      <c r="BO13" s="159" t="s">
        <v>1117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974</v>
      </c>
      <c r="Y14" s="153" t="s">
        <v>968</v>
      </c>
      <c r="Z14" s="153"/>
      <c r="AA14" s="83" t="s">
        <v>1249</v>
      </c>
      <c r="AB14" s="70" t="s">
        <v>966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998</v>
      </c>
      <c r="BN14" s="14" t="s">
        <v>998</v>
      </c>
      <c r="BO14" s="159" t="s">
        <v>998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974</v>
      </c>
      <c r="Y15" s="153" t="s">
        <v>977</v>
      </c>
      <c r="Z15" s="153"/>
      <c r="AA15" s="83">
        <v>1</v>
      </c>
      <c r="AB15" s="70" t="s">
        <v>966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998</v>
      </c>
      <c r="BN15" s="14" t="s">
        <v>998</v>
      </c>
      <c r="BO15" s="159" t="s">
        <v>998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974</v>
      </c>
      <c r="Y17" s="153" t="s">
        <v>977</v>
      </c>
      <c r="Z17" s="153"/>
      <c r="AA17" s="83" t="s">
        <v>1258</v>
      </c>
      <c r="AB17" s="70" t="s">
        <v>966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998</v>
      </c>
      <c r="BN17" s="14" t="s">
        <v>998</v>
      </c>
      <c r="BO17" s="159" t="s">
        <v>998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974</v>
      </c>
      <c r="Y19" s="153"/>
      <c r="Z19" s="153"/>
      <c r="AA19" s="83" t="s">
        <v>1262</v>
      </c>
      <c r="AB19" s="70" t="s">
        <v>976</v>
      </c>
      <c r="AC19" s="70" t="s">
        <v>961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998</v>
      </c>
      <c r="BN19" s="14" t="s">
        <v>998</v>
      </c>
      <c r="BO19" s="159" t="s">
        <v>998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974</v>
      </c>
      <c r="Y21" s="153"/>
      <c r="Z21" s="153"/>
      <c r="AA21" s="83">
        <v>1</v>
      </c>
      <c r="AB21" s="70" t="s">
        <v>966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990</v>
      </c>
      <c r="BN21" s="14" t="s">
        <v>1020</v>
      </c>
      <c r="BO21" s="159" t="s">
        <v>1078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974</v>
      </c>
      <c r="Y22" s="153"/>
      <c r="Z22" s="153"/>
      <c r="AA22" s="83" t="s">
        <v>1269</v>
      </c>
      <c r="AB22" s="70" t="s">
        <v>966</v>
      </c>
      <c r="AC22" s="70" t="s">
        <v>972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998</v>
      </c>
      <c r="BN22" s="14" t="s">
        <v>998</v>
      </c>
      <c r="BO22" s="159" t="s">
        <v>998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974</v>
      </c>
      <c r="Y24" s="153"/>
      <c r="Z24" s="153"/>
      <c r="AA24" s="83">
        <v>1</v>
      </c>
      <c r="AB24" s="70" t="s">
        <v>966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998</v>
      </c>
      <c r="BN24" s="14" t="s">
        <v>998</v>
      </c>
      <c r="BO24" s="159" t="s">
        <v>998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974</v>
      </c>
      <c r="Y26" s="153"/>
      <c r="Z26" s="153"/>
      <c r="AA26" s="83">
        <v>1</v>
      </c>
      <c r="AB26" s="70" t="s">
        <v>966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990</v>
      </c>
      <c r="BN26" s="14" t="s">
        <v>1020</v>
      </c>
      <c r="BO26" s="159" t="s">
        <v>1078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974</v>
      </c>
      <c r="Y29" s="153"/>
      <c r="Z29" s="153"/>
      <c r="AA29" s="83">
        <v>1</v>
      </c>
      <c r="AB29" s="70" t="s">
        <v>966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998</v>
      </c>
      <c r="BN29" s="14" t="s">
        <v>998</v>
      </c>
      <c r="BO29" s="159" t="s">
        <v>998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974</v>
      </c>
      <c r="Y31" s="153"/>
      <c r="Z31" s="153"/>
      <c r="AA31" s="83" t="s">
        <v>1276</v>
      </c>
      <c r="AB31" s="70" t="s">
        <v>971</v>
      </c>
      <c r="AC31" s="70" t="s">
        <v>972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998</v>
      </c>
      <c r="BN31" s="14" t="s">
        <v>998</v>
      </c>
      <c r="BO31" s="159" t="s">
        <v>998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974</v>
      </c>
      <c r="Y32" s="153"/>
      <c r="Z32" s="153"/>
      <c r="AA32" s="83">
        <v>1</v>
      </c>
      <c r="AB32" s="70" t="s">
        <v>966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998</v>
      </c>
      <c r="BN32" s="14" t="s">
        <v>998</v>
      </c>
      <c r="BO32" s="14" t="s">
        <v>998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969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998</v>
      </c>
      <c r="BN34" s="14" t="s">
        <v>998</v>
      </c>
      <c r="BO34" s="159" t="s">
        <v>998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974</v>
      </c>
      <c r="Y35" s="153"/>
      <c r="Z35" s="153"/>
      <c r="AA35" s="83">
        <v>1</v>
      </c>
      <c r="AB35" s="70" t="s">
        <v>966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998</v>
      </c>
      <c r="BN35" s="14" t="s">
        <v>998</v>
      </c>
      <c r="BO35" s="159" t="s">
        <v>998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974</v>
      </c>
      <c r="Y36" s="153"/>
      <c r="Z36" s="153"/>
      <c r="AA36" s="83">
        <v>1</v>
      </c>
      <c r="AB36" s="70" t="s">
        <v>966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998</v>
      </c>
      <c r="BN36" s="14" t="s">
        <v>998</v>
      </c>
      <c r="BO36" s="159" t="s">
        <v>998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969</v>
      </c>
      <c r="Y38" s="153" t="s">
        <v>968</v>
      </c>
      <c r="Z38" s="153"/>
      <c r="AA38" s="83" t="s">
        <v>1299</v>
      </c>
      <c r="AB38" s="70" t="s">
        <v>976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989</v>
      </c>
      <c r="BN38" s="14" t="s">
        <v>1019</v>
      </c>
      <c r="BO38" s="159" t="s">
        <v>1076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974</v>
      </c>
      <c r="Y40" s="153" t="s">
        <v>968</v>
      </c>
      <c r="Z40" s="153"/>
      <c r="AA40" s="83">
        <v>1</v>
      </c>
      <c r="AB40" s="70" t="s">
        <v>966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998</v>
      </c>
      <c r="BN40" s="14" t="s">
        <v>998</v>
      </c>
      <c r="BO40" s="159" t="s">
        <v>998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974</v>
      </c>
      <c r="Y41" s="153" t="s">
        <v>968</v>
      </c>
      <c r="Z41" s="153"/>
      <c r="AA41" s="83">
        <v>1</v>
      </c>
      <c r="AB41" s="70" t="s">
        <v>966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998</v>
      </c>
      <c r="BN41" s="14" t="s">
        <v>998</v>
      </c>
      <c r="BO41" s="159" t="s">
        <v>998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974</v>
      </c>
      <c r="Y43" s="153" t="s">
        <v>968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998</v>
      </c>
      <c r="BN43" s="14" t="s">
        <v>998</v>
      </c>
      <c r="BO43" s="159" t="s">
        <v>998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974</v>
      </c>
      <c r="Y46" s="153" t="s">
        <v>968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998</v>
      </c>
      <c r="BN46" s="14" t="s">
        <v>998</v>
      </c>
      <c r="BO46" s="14" t="s">
        <v>998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974</v>
      </c>
      <c r="Y47" s="153" t="s">
        <v>968</v>
      </c>
      <c r="Z47" s="153"/>
      <c r="AA47" s="83">
        <v>1</v>
      </c>
      <c r="AB47" s="70" t="s">
        <v>966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998</v>
      </c>
      <c r="BN47" s="14" t="s">
        <v>998</v>
      </c>
      <c r="BO47" s="14" t="s">
        <v>998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969</v>
      </c>
      <c r="Y48" s="153" t="s">
        <v>968</v>
      </c>
      <c r="Z48" s="153"/>
      <c r="AA48" s="83" t="s">
        <v>1269</v>
      </c>
      <c r="AB48" s="70" t="s">
        <v>966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998</v>
      </c>
      <c r="BN48" s="14" t="s">
        <v>998</v>
      </c>
      <c r="BO48" s="159" t="s">
        <v>998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974</v>
      </c>
      <c r="Y49" s="153" t="s">
        <v>968</v>
      </c>
      <c r="Z49" s="153"/>
      <c r="AA49" s="83">
        <v>2</v>
      </c>
      <c r="AB49" s="70" t="s">
        <v>971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996</v>
      </c>
      <c r="BN49" s="14" t="s">
        <v>1023</v>
      </c>
      <c r="BO49" s="159" t="s">
        <v>1075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974</v>
      </c>
      <c r="Y51" s="153" t="s">
        <v>977</v>
      </c>
      <c r="Z51" s="153"/>
      <c r="AA51" s="83">
        <v>1</v>
      </c>
      <c r="AB51" s="70" t="s">
        <v>966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998</v>
      </c>
      <c r="BN51" s="14" t="s">
        <v>998</v>
      </c>
      <c r="BO51" s="159" t="s">
        <v>998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974</v>
      </c>
      <c r="Y53" s="153" t="s">
        <v>977</v>
      </c>
      <c r="Z53" s="153"/>
      <c r="AA53" s="83" t="s">
        <v>1333</v>
      </c>
      <c r="AB53" s="70" t="s">
        <v>976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999</v>
      </c>
      <c r="BN53" s="14" t="s">
        <v>1015</v>
      </c>
      <c r="BO53" s="159" t="s">
        <v>1088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969</v>
      </c>
      <c r="Y55" s="153" t="s">
        <v>968</v>
      </c>
      <c r="Z55" s="153"/>
      <c r="AA55" s="83">
        <v>1</v>
      </c>
      <c r="AB55" s="70" t="s">
        <v>966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998</v>
      </c>
      <c r="BN55" s="14" t="s">
        <v>998</v>
      </c>
      <c r="BO55" s="159" t="s">
        <v>998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974</v>
      </c>
      <c r="Y56" s="153"/>
      <c r="Z56" s="153"/>
      <c r="AA56" s="83">
        <v>1</v>
      </c>
      <c r="AB56" s="70" t="s">
        <v>966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971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974</v>
      </c>
      <c r="Y58" s="153" t="s">
        <v>968</v>
      </c>
      <c r="Z58" s="153"/>
      <c r="AA58" s="83">
        <v>2</v>
      </c>
      <c r="AB58" s="70" t="s">
        <v>971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998</v>
      </c>
      <c r="BN58" s="14" t="s">
        <v>998</v>
      </c>
      <c r="BO58" s="159" t="s">
        <v>998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969</v>
      </c>
      <c r="Y60" s="153" t="s">
        <v>968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994</v>
      </c>
      <c r="BN60" s="14" t="s">
        <v>1023</v>
      </c>
      <c r="BO60" s="159" t="s">
        <v>1075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974</v>
      </c>
      <c r="Y62" s="153" t="s">
        <v>968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994</v>
      </c>
      <c r="BN62" s="14" t="s">
        <v>1023</v>
      </c>
      <c r="BO62" s="159" t="s">
        <v>1120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969</v>
      </c>
      <c r="Y64" s="153" t="s">
        <v>968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998</v>
      </c>
      <c r="BN64" s="14" t="s">
        <v>998</v>
      </c>
      <c r="BO64" s="159" t="s">
        <v>998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969</v>
      </c>
      <c r="Y66" s="153" t="s">
        <v>968</v>
      </c>
      <c r="Z66" s="153"/>
      <c r="AA66" s="83" t="s">
        <v>1269</v>
      </c>
      <c r="AB66" s="70" t="s">
        <v>966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998</v>
      </c>
      <c r="BN66" s="14" t="s">
        <v>998</v>
      </c>
      <c r="BO66" s="159" t="s">
        <v>998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974</v>
      </c>
      <c r="Y67" s="153" t="s">
        <v>977</v>
      </c>
      <c r="Z67" s="153"/>
      <c r="AA67" s="83">
        <v>1</v>
      </c>
      <c r="AB67" s="70" t="s">
        <v>966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998</v>
      </c>
      <c r="BN67" s="14" t="s">
        <v>998</v>
      </c>
      <c r="BO67" s="159" t="s">
        <v>998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974</v>
      </c>
      <c r="Y68" s="153" t="s">
        <v>977</v>
      </c>
      <c r="Z68" s="153"/>
      <c r="AA68" s="83" t="s">
        <v>1356</v>
      </c>
      <c r="AB68" s="70" t="s">
        <v>971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989</v>
      </c>
      <c r="BN68" s="14" t="s">
        <v>1009</v>
      </c>
      <c r="BO68" s="159" t="s">
        <v>1076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969</v>
      </c>
      <c r="Y71" s="153" t="s">
        <v>968</v>
      </c>
      <c r="Z71" s="153"/>
      <c r="AA71" s="83" t="s">
        <v>1238</v>
      </c>
      <c r="AB71" s="70" t="s">
        <v>966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998</v>
      </c>
      <c r="BN71" s="14" t="s">
        <v>998</v>
      </c>
      <c r="BO71" s="159" t="s">
        <v>998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969</v>
      </c>
      <c r="Y73" s="153" t="s">
        <v>968</v>
      </c>
      <c r="Z73" s="153"/>
      <c r="AA73" s="83">
        <v>1</v>
      </c>
      <c r="AB73" s="70" t="s">
        <v>966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974</v>
      </c>
      <c r="Y74" s="153" t="s">
        <v>968</v>
      </c>
      <c r="Z74" s="153"/>
      <c r="AA74" s="83">
        <v>1</v>
      </c>
      <c r="AB74" s="70" t="s">
        <v>966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998</v>
      </c>
      <c r="BN74" s="14" t="s">
        <v>998</v>
      </c>
      <c r="BO74" s="159" t="s">
        <v>998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969</v>
      </c>
      <c r="Y75" s="153" t="s">
        <v>968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998</v>
      </c>
      <c r="BN75" s="14" t="s">
        <v>998</v>
      </c>
      <c r="BO75" s="159" t="s">
        <v>998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974</v>
      </c>
      <c r="Y77" s="153" t="s">
        <v>968</v>
      </c>
      <c r="Z77" s="153"/>
      <c r="AA77" s="83">
        <v>1</v>
      </c>
      <c r="AB77" s="70" t="s">
        <v>966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998</v>
      </c>
      <c r="BN77" s="14" t="s">
        <v>998</v>
      </c>
      <c r="BO77" s="159" t="s">
        <v>998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974</v>
      </c>
      <c r="Y79" s="153" t="s">
        <v>968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994</v>
      </c>
      <c r="BN79" s="14" t="s">
        <v>1023</v>
      </c>
      <c r="BO79" s="159" t="s">
        <v>1120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974</v>
      </c>
      <c r="Y81" s="153" t="s">
        <v>968</v>
      </c>
      <c r="Z81" s="153"/>
      <c r="AA81" s="83">
        <v>2</v>
      </c>
      <c r="AB81" s="70" t="s">
        <v>971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993</v>
      </c>
      <c r="BN81" s="14" t="s">
        <v>1022</v>
      </c>
      <c r="BO81" s="159" t="s">
        <v>1126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969</v>
      </c>
      <c r="Y82" s="153" t="s">
        <v>968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998</v>
      </c>
      <c r="BN82" s="14" t="s">
        <v>998</v>
      </c>
      <c r="BO82" s="159" t="s">
        <v>998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969</v>
      </c>
      <c r="Y84" s="153" t="s">
        <v>968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998</v>
      </c>
      <c r="BN84" s="14" t="s">
        <v>998</v>
      </c>
      <c r="BO84" s="159" t="s">
        <v>998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974</v>
      </c>
      <c r="Y86" s="153" t="s">
        <v>977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998</v>
      </c>
      <c r="BN86" s="14" t="s">
        <v>998</v>
      </c>
      <c r="BO86" s="159" t="s">
        <v>998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974</v>
      </c>
      <c r="Y88" s="153" t="s">
        <v>977</v>
      </c>
      <c r="Z88" s="153"/>
      <c r="AA88" s="83">
        <v>1</v>
      </c>
      <c r="AB88" s="70" t="s">
        <v>966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998</v>
      </c>
      <c r="BN88" s="14" t="s">
        <v>998</v>
      </c>
      <c r="BO88" s="159" t="s">
        <v>998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974</v>
      </c>
      <c r="Y90" s="153" t="s">
        <v>977</v>
      </c>
      <c r="Z90" s="153"/>
      <c r="AA90" s="83" t="s">
        <v>1356</v>
      </c>
      <c r="AB90" s="70" t="s">
        <v>976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998</v>
      </c>
      <c r="BN90" s="14" t="s">
        <v>998</v>
      </c>
      <c r="BO90" s="159" t="s">
        <v>998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974</v>
      </c>
      <c r="Y93" s="153" t="s">
        <v>968</v>
      </c>
      <c r="Z93" s="153"/>
      <c r="AA93" s="83" t="s">
        <v>1238</v>
      </c>
      <c r="AB93" s="70" t="s">
        <v>966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998</v>
      </c>
      <c r="BN93" s="14" t="s">
        <v>998</v>
      </c>
      <c r="BO93" s="159" t="s">
        <v>998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969</v>
      </c>
      <c r="Y95" s="153" t="s">
        <v>968</v>
      </c>
      <c r="Z95" s="153"/>
      <c r="AA95" s="83">
        <v>1</v>
      </c>
      <c r="AB95" s="70" t="s">
        <v>966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998</v>
      </c>
      <c r="BN95" s="14" t="s">
        <v>998</v>
      </c>
      <c r="BO95" s="159" t="s">
        <v>998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1408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974</v>
      </c>
      <c r="Y96" s="153" t="s">
        <v>977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1000</v>
      </c>
      <c r="BN96" s="14" t="s">
        <v>1016</v>
      </c>
      <c r="BO96" s="159" t="s">
        <v>1090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974</v>
      </c>
      <c r="Y100" s="153" t="s">
        <v>977</v>
      </c>
      <c r="Z100" s="153"/>
      <c r="AA100" s="83">
        <v>2</v>
      </c>
      <c r="AB100" s="70" t="s">
        <v>971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998</v>
      </c>
      <c r="BN100" s="14" t="s">
        <v>998</v>
      </c>
      <c r="BO100" s="159" t="s">
        <v>998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969</v>
      </c>
      <c r="Y102" s="153" t="s">
        <v>968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998</v>
      </c>
      <c r="BN102" s="14" t="s">
        <v>998</v>
      </c>
      <c r="BO102" s="159" t="s">
        <v>998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969</v>
      </c>
      <c r="Y105" s="153" t="s">
        <v>968</v>
      </c>
      <c r="Z105" s="153"/>
      <c r="AA105" s="83" t="s">
        <v>1269</v>
      </c>
      <c r="AB105" s="70" t="s">
        <v>966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998</v>
      </c>
      <c r="BN105" s="14" t="s">
        <v>998</v>
      </c>
      <c r="BO105" s="159" t="s">
        <v>998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974</v>
      </c>
      <c r="Y108" s="153" t="s">
        <v>977</v>
      </c>
      <c r="Z108" s="153"/>
      <c r="AA108" s="83">
        <v>1</v>
      </c>
      <c r="AB108" s="70" t="s">
        <v>966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996</v>
      </c>
      <c r="BN108" s="14" t="s">
        <v>1023</v>
      </c>
      <c r="BO108" s="159" t="s">
        <v>1075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974</v>
      </c>
      <c r="Y112" s="153" t="s">
        <v>977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998</v>
      </c>
      <c r="BN112" s="14" t="s">
        <v>998</v>
      </c>
      <c r="BO112" s="159" t="s">
        <v>998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974</v>
      </c>
      <c r="Y113" s="153" t="s">
        <v>977</v>
      </c>
      <c r="Z113" s="153"/>
      <c r="AA113" s="83" t="s">
        <v>1427</v>
      </c>
      <c r="AB113" s="70" t="s">
        <v>976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992</v>
      </c>
      <c r="BN113" s="14" t="s">
        <v>1012</v>
      </c>
      <c r="BO113" s="159" t="s">
        <v>1118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974</v>
      </c>
      <c r="Y115" s="153" t="s">
        <v>977</v>
      </c>
      <c r="Z115" s="153"/>
      <c r="AA115" s="83" t="s">
        <v>1435</v>
      </c>
      <c r="AB115" s="70" t="s">
        <v>966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998</v>
      </c>
      <c r="BN115" s="14" t="s">
        <v>998</v>
      </c>
      <c r="BO115" s="159" t="s">
        <v>998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974</v>
      </c>
      <c r="Y122" s="153" t="s">
        <v>977</v>
      </c>
      <c r="Z122" s="153"/>
      <c r="AA122" s="83">
        <v>1</v>
      </c>
      <c r="AB122" s="70" t="s">
        <v>966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990</v>
      </c>
      <c r="BN122" s="14" t="s">
        <v>1010</v>
      </c>
      <c r="BO122" s="159" t="s">
        <v>1128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974</v>
      </c>
      <c r="Y124" s="153" t="s">
        <v>977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998</v>
      </c>
      <c r="BN124" s="14" t="s">
        <v>998</v>
      </c>
      <c r="BO124" s="159" t="s">
        <v>998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974</v>
      </c>
      <c r="Y127" s="153" t="s">
        <v>977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998</v>
      </c>
      <c r="BN127" s="14" t="s">
        <v>998</v>
      </c>
      <c r="BO127" s="159" t="s">
        <v>998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974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998</v>
      </c>
      <c r="BN129" s="14" t="s">
        <v>998</v>
      </c>
      <c r="BO129" s="159" t="s">
        <v>998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974</v>
      </c>
      <c r="Y131" s="153" t="s">
        <v>968</v>
      </c>
      <c r="Z131" s="153"/>
      <c r="AA131" s="83">
        <v>1</v>
      </c>
      <c r="AB131" s="70" t="s">
        <v>966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974</v>
      </c>
      <c r="Y132" s="153" t="s">
        <v>977</v>
      </c>
      <c r="Z132" s="153"/>
      <c r="AA132" s="83" t="s">
        <v>1452</v>
      </c>
      <c r="AB132" s="70" t="s">
        <v>976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992</v>
      </c>
      <c r="BN132" s="14" t="s">
        <v>1012</v>
      </c>
      <c r="BO132" s="159" t="s">
        <v>1118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974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998</v>
      </c>
      <c r="BN134" s="14" t="s">
        <v>998</v>
      </c>
      <c r="BO134" s="159" t="s">
        <v>998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969</v>
      </c>
      <c r="Y138" s="153" t="s">
        <v>968</v>
      </c>
      <c r="Z138" s="153"/>
      <c r="AA138" s="83">
        <v>1</v>
      </c>
      <c r="AB138" s="70" t="s">
        <v>966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998</v>
      </c>
      <c r="BN138" s="14" t="s">
        <v>998</v>
      </c>
      <c r="BO138" s="159" t="s">
        <v>998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974</v>
      </c>
      <c r="Y140" s="153" t="s">
        <v>968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998</v>
      </c>
      <c r="BN140" s="14" t="s">
        <v>998</v>
      </c>
      <c r="BO140" s="159" t="s">
        <v>998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974</v>
      </c>
      <c r="Y141" s="153" t="s">
        <v>968</v>
      </c>
      <c r="Z141" s="153"/>
      <c r="AA141" s="83">
        <v>2</v>
      </c>
      <c r="AB141" s="70" t="s">
        <v>971</v>
      </c>
      <c r="AC141" s="70" t="s">
        <v>961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998</v>
      </c>
      <c r="BN141" s="14" t="s">
        <v>998</v>
      </c>
      <c r="BO141" s="159" t="s">
        <v>998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974</v>
      </c>
      <c r="Y142" s="153" t="s">
        <v>968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994</v>
      </c>
      <c r="BN142" s="14" t="s">
        <v>1023</v>
      </c>
      <c r="BO142" s="159" t="s">
        <v>1075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974</v>
      </c>
      <c r="Y143" s="153" t="s">
        <v>968</v>
      </c>
      <c r="Z143" s="153"/>
      <c r="AA143" s="83">
        <v>1</v>
      </c>
      <c r="AB143" s="70" t="s">
        <v>966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998</v>
      </c>
      <c r="BN143" s="14" t="s">
        <v>998</v>
      </c>
      <c r="BO143" s="159" t="s">
        <v>998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1286</v>
      </c>
      <c r="W145" s="167" t="s">
        <v>1311</v>
      </c>
      <c r="X145" s="205" t="s">
        <v>974</v>
      </c>
      <c r="Y145" s="153" t="s">
        <v>968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998</v>
      </c>
      <c r="BN145" s="14" t="s">
        <v>998</v>
      </c>
      <c r="BO145" s="159" t="s">
        <v>998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974</v>
      </c>
      <c r="Y148" s="153" t="s">
        <v>968</v>
      </c>
      <c r="Z148" s="153"/>
      <c r="AA148" s="83">
        <v>1</v>
      </c>
      <c r="AB148" s="70" t="s">
        <v>966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996</v>
      </c>
      <c r="BN148" s="14" t="s">
        <v>1010</v>
      </c>
      <c r="BO148" s="159" t="s">
        <v>1128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974</v>
      </c>
      <c r="Y151" s="153" t="s">
        <v>977</v>
      </c>
      <c r="Z151" s="153"/>
      <c r="AA151" s="83" t="s">
        <v>1478</v>
      </c>
      <c r="AB151" s="70" t="s">
        <v>966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998</v>
      </c>
      <c r="BN151" s="14" t="s">
        <v>998</v>
      </c>
      <c r="BO151" s="159" t="s">
        <v>998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974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998</v>
      </c>
      <c r="BN152" s="14" t="s">
        <v>998</v>
      </c>
      <c r="BO152" s="159" t="s">
        <v>998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969</v>
      </c>
      <c r="Y156" s="153" t="s">
        <v>968</v>
      </c>
      <c r="Z156" s="153"/>
      <c r="AA156" s="83">
        <v>2</v>
      </c>
      <c r="AB156" s="70" t="s">
        <v>971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998</v>
      </c>
      <c r="BN156" s="14" t="s">
        <v>998</v>
      </c>
      <c r="BO156" s="159" t="s">
        <v>998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969</v>
      </c>
      <c r="Y159" s="153" t="s">
        <v>968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969</v>
      </c>
      <c r="Y162" s="153" t="s">
        <v>968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998</v>
      </c>
      <c r="BN162" s="14" t="s">
        <v>998</v>
      </c>
      <c r="BO162" s="159" t="s">
        <v>998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974</v>
      </c>
      <c r="Y163" s="153" t="s">
        <v>968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998</v>
      </c>
      <c r="BN163" s="14" t="s">
        <v>998</v>
      </c>
      <c r="BO163" s="159" t="s">
        <v>998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974</v>
      </c>
      <c r="Y164" s="153" t="s">
        <v>968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998</v>
      </c>
      <c r="BN164" s="14" t="s">
        <v>998</v>
      </c>
      <c r="BO164" s="159" t="s">
        <v>998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969</v>
      </c>
      <c r="Y165" s="153" t="s">
        <v>968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996</v>
      </c>
      <c r="BN165" s="14" t="s">
        <v>1023</v>
      </c>
      <c r="BO165" s="159" t="s">
        <v>1132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969</v>
      </c>
      <c r="Y168" s="153" t="s">
        <v>968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994</v>
      </c>
      <c r="BN168" s="14" t="s">
        <v>1023</v>
      </c>
      <c r="BO168" s="159" t="s">
        <v>1132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974</v>
      </c>
      <c r="Y170" s="153" t="s">
        <v>977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998</v>
      </c>
      <c r="BN172" s="14" t="s">
        <v>998</v>
      </c>
      <c r="BO172" s="159" t="s">
        <v>998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609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974</v>
      </c>
      <c r="Y174" s="153" t="s">
        <v>977</v>
      </c>
      <c r="Z174" s="153"/>
      <c r="AA174" s="83" t="s">
        <v>1515</v>
      </c>
      <c r="AB174" s="70" t="s">
        <v>966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986</v>
      </c>
      <c r="BN174" s="14" t="s">
        <v>0</v>
      </c>
      <c r="BO174" s="159" t="s">
        <v>1094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974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998</v>
      </c>
      <c r="BN177" s="14" t="s">
        <v>998</v>
      </c>
      <c r="BO177" s="159" t="s">
        <v>998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974</v>
      </c>
      <c r="Y179" s="153" t="s">
        <v>977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998</v>
      </c>
      <c r="BN179" s="14" t="s">
        <v>998</v>
      </c>
      <c r="BO179" s="159" t="s">
        <v>998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998</v>
      </c>
      <c r="BN180" s="14" t="s">
        <v>998</v>
      </c>
      <c r="BO180" s="159" t="s">
        <v>998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974</v>
      </c>
      <c r="Y181" s="153" t="s">
        <v>977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998</v>
      </c>
      <c r="BN181" s="14" t="s">
        <v>998</v>
      </c>
      <c r="BO181" s="159" t="s">
        <v>998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974</v>
      </c>
      <c r="Y182" s="153" t="s">
        <v>977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998</v>
      </c>
      <c r="BN182" s="14" t="s">
        <v>998</v>
      </c>
      <c r="BO182" s="159" t="s">
        <v>998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969</v>
      </c>
      <c r="Y185" s="153" t="s">
        <v>968</v>
      </c>
      <c r="Z185" s="153"/>
      <c r="AA185" s="83">
        <v>1</v>
      </c>
      <c r="AB185" s="70" t="s">
        <v>966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998</v>
      </c>
      <c r="BN185" s="14" t="s">
        <v>998</v>
      </c>
      <c r="BO185" s="159" t="s">
        <v>998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974</v>
      </c>
      <c r="Y186" s="153" t="s">
        <v>977</v>
      </c>
      <c r="Z186" s="153"/>
      <c r="AA186" s="83">
        <v>2</v>
      </c>
      <c r="AB186" s="70" t="s">
        <v>971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998</v>
      </c>
      <c r="BN186" s="14" t="s">
        <v>998</v>
      </c>
      <c r="BO186" s="159" t="s">
        <v>998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974</v>
      </c>
      <c r="Y187" s="153" t="s">
        <v>977</v>
      </c>
      <c r="Z187" s="153"/>
      <c r="AA187" s="83" t="s">
        <v>1238</v>
      </c>
      <c r="AB187" s="70" t="s">
        <v>966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974</v>
      </c>
      <c r="Y190" s="153" t="s">
        <v>977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998</v>
      </c>
      <c r="BN190" s="14" t="s">
        <v>998</v>
      </c>
      <c r="BO190" s="159" t="s">
        <v>998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974</v>
      </c>
      <c r="Y193" s="153" t="s">
        <v>977</v>
      </c>
      <c r="Z193" s="153"/>
      <c r="AA193" s="83">
        <v>1</v>
      </c>
      <c r="AB193" s="70" t="s">
        <v>966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998</v>
      </c>
      <c r="BN193" s="14" t="s">
        <v>998</v>
      </c>
      <c r="BO193" s="159" t="s">
        <v>998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974</v>
      </c>
      <c r="Y195" s="153" t="s">
        <v>977</v>
      </c>
      <c r="Z195" s="153"/>
      <c r="AA195" s="83">
        <v>1</v>
      </c>
      <c r="AB195" s="70" t="s">
        <v>966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998</v>
      </c>
      <c r="BN195" s="14" t="s">
        <v>998</v>
      </c>
      <c r="BO195" s="159" t="s">
        <v>998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974</v>
      </c>
      <c r="Y196" s="153" t="s">
        <v>977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998</v>
      </c>
      <c r="BN196" s="14" t="s">
        <v>998</v>
      </c>
      <c r="BO196" s="159" t="s">
        <v>998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974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998</v>
      </c>
      <c r="BN198" s="14" t="s">
        <v>998</v>
      </c>
      <c r="BO198" s="159" t="s">
        <v>998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966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998</v>
      </c>
      <c r="BN199" s="14" t="s">
        <v>998</v>
      </c>
      <c r="BO199" s="159" t="s">
        <v>998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974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974</v>
      </c>
      <c r="Y201" s="153" t="s">
        <v>977</v>
      </c>
      <c r="Z201" s="153"/>
      <c r="AA201" s="83">
        <v>1</v>
      </c>
      <c r="AB201" s="70" t="s">
        <v>966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998</v>
      </c>
      <c r="BN201" s="14" t="s">
        <v>998</v>
      </c>
      <c r="BO201" s="159" t="s">
        <v>998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609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974</v>
      </c>
      <c r="Y203" s="153" t="s">
        <v>977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969</v>
      </c>
      <c r="Y207" s="153" t="s">
        <v>968</v>
      </c>
      <c r="Z207" s="153"/>
      <c r="AA207" s="83">
        <v>1</v>
      </c>
      <c r="AB207" s="70" t="s">
        <v>966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998</v>
      </c>
      <c r="BN207" s="14" t="s">
        <v>998</v>
      </c>
      <c r="BO207" s="159" t="s">
        <v>998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971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969</v>
      </c>
      <c r="Y213" s="153" t="s">
        <v>968</v>
      </c>
      <c r="Z213" s="153"/>
      <c r="AA213" s="83" t="s">
        <v>1566</v>
      </c>
      <c r="AB213" s="70" t="s">
        <v>966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998</v>
      </c>
      <c r="BN213" s="14" t="s">
        <v>998</v>
      </c>
      <c r="BO213" s="159" t="s">
        <v>998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974</v>
      </c>
      <c r="Y215" s="153" t="s">
        <v>977</v>
      </c>
      <c r="Z215" s="153"/>
      <c r="AA215" s="83">
        <v>1</v>
      </c>
      <c r="AB215" s="70" t="s">
        <v>966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998</v>
      </c>
      <c r="BN215" s="14" t="s">
        <v>998</v>
      </c>
      <c r="BO215" s="159" t="s">
        <v>998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974</v>
      </c>
      <c r="Y217" s="153" t="s">
        <v>977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998</v>
      </c>
      <c r="BN217" s="14" t="s">
        <v>998</v>
      </c>
      <c r="BO217" s="159" t="s">
        <v>998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974</v>
      </c>
      <c r="Y218" s="153" t="s">
        <v>977</v>
      </c>
      <c r="Z218" s="153"/>
      <c r="AA218" s="83">
        <v>1</v>
      </c>
      <c r="AB218" s="70" t="s">
        <v>966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996</v>
      </c>
      <c r="BN218" s="14" t="s">
        <v>1014</v>
      </c>
      <c r="BO218" s="159" t="s">
        <v>1087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974</v>
      </c>
      <c r="Y221" s="153" t="s">
        <v>977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998</v>
      </c>
      <c r="BN221" s="14" t="s">
        <v>998</v>
      </c>
      <c r="BO221" s="159" t="s">
        <v>998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974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998</v>
      </c>
      <c r="BN223" s="14" t="s">
        <v>998</v>
      </c>
      <c r="BO223" s="159" t="s">
        <v>998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974</v>
      </c>
      <c r="Y224" s="153" t="s">
        <v>977</v>
      </c>
      <c r="Z224" s="153"/>
      <c r="AA224" s="83">
        <v>1</v>
      </c>
      <c r="AB224" s="70" t="s">
        <v>966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994</v>
      </c>
      <c r="BN224" s="14" t="s">
        <v>1023</v>
      </c>
      <c r="BO224" s="159" t="s">
        <v>1075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609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974</v>
      </c>
      <c r="Y225" s="153" t="s">
        <v>977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998</v>
      </c>
      <c r="BN225" s="14" t="s">
        <v>998</v>
      </c>
      <c r="BO225" s="159" t="s">
        <v>998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969</v>
      </c>
      <c r="Y230" s="153" t="s">
        <v>968</v>
      </c>
      <c r="Z230" s="153"/>
      <c r="AA230" s="83">
        <v>1</v>
      </c>
      <c r="AB230" s="70" t="s">
        <v>966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990</v>
      </c>
      <c r="BN230" s="14" t="s">
        <v>1010</v>
      </c>
      <c r="BO230" s="159" t="s">
        <v>1128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969</v>
      </c>
      <c r="Y232" s="153" t="s">
        <v>968</v>
      </c>
      <c r="Z232" s="153"/>
      <c r="AA232" s="83" t="s">
        <v>1590</v>
      </c>
      <c r="AB232" s="70" t="s">
        <v>976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974</v>
      </c>
      <c r="Y233" s="153" t="s">
        <v>977</v>
      </c>
      <c r="Z233" s="153"/>
      <c r="AA233" s="83">
        <v>2</v>
      </c>
      <c r="AB233" s="70" t="s">
        <v>971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992</v>
      </c>
      <c r="BN233" s="14" t="s">
        <v>1012</v>
      </c>
      <c r="BO233" s="159" t="s">
        <v>1118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974</v>
      </c>
      <c r="Y235" s="153" t="s">
        <v>977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998</v>
      </c>
      <c r="BN235" s="14" t="s">
        <v>998</v>
      </c>
      <c r="BO235" s="159" t="s">
        <v>998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1596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974</v>
      </c>
      <c r="Y237" s="153" t="s">
        <v>977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998</v>
      </c>
      <c r="BN237" s="14" t="s">
        <v>998</v>
      </c>
      <c r="BO237" s="159" t="s">
        <v>998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969</v>
      </c>
      <c r="Y240" s="153" t="s">
        <v>968</v>
      </c>
      <c r="Z240" s="153"/>
      <c r="AA240" s="83" t="s">
        <v>1601</v>
      </c>
      <c r="AB240" s="70" t="s">
        <v>966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996</v>
      </c>
      <c r="BN240" s="14" t="s">
        <v>1023</v>
      </c>
      <c r="BO240" s="159" t="s">
        <v>1132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974</v>
      </c>
      <c r="Y242" s="153"/>
      <c r="Z242" s="153"/>
      <c r="AA242" s="83">
        <v>1</v>
      </c>
      <c r="AB242" s="70" t="s">
        <v>966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974</v>
      </c>
      <c r="Y244" s="153" t="s">
        <v>968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998</v>
      </c>
      <c r="BN244" s="14" t="s">
        <v>998</v>
      </c>
      <c r="BO244" s="159" t="s">
        <v>998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974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998</v>
      </c>
      <c r="BN246" s="14" t="s">
        <v>998</v>
      </c>
      <c r="BO246" s="159" t="s">
        <v>998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974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998</v>
      </c>
      <c r="BN248" s="14" t="s">
        <v>998</v>
      </c>
      <c r="BO248" s="159" t="s">
        <v>998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974</v>
      </c>
      <c r="Y249" s="153" t="s">
        <v>977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989</v>
      </c>
      <c r="BN249" s="14" t="s">
        <v>1014</v>
      </c>
      <c r="BO249" s="159" t="s">
        <v>1102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974</v>
      </c>
      <c r="Y251" s="153" t="s">
        <v>977</v>
      </c>
      <c r="Z251" s="153"/>
      <c r="AA251" s="83">
        <v>1</v>
      </c>
      <c r="AB251" s="70" t="s">
        <v>966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998</v>
      </c>
      <c r="BN251" s="14" t="s">
        <v>998</v>
      </c>
      <c r="BO251" s="159" t="s">
        <v>998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974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974</v>
      </c>
      <c r="Y259" s="153" t="s">
        <v>977</v>
      </c>
      <c r="Z259" s="153"/>
      <c r="AA259" s="83">
        <v>2</v>
      </c>
      <c r="AB259" s="70" t="s">
        <v>971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998</v>
      </c>
      <c r="BN259" s="14" t="s">
        <v>998</v>
      </c>
      <c r="BO259" s="159" t="s">
        <v>998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974</v>
      </c>
      <c r="Y262" s="153" t="s">
        <v>977</v>
      </c>
      <c r="Z262" s="153"/>
      <c r="AA262" s="83">
        <v>2</v>
      </c>
      <c r="AB262" s="70" t="s">
        <v>971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993</v>
      </c>
      <c r="BN262" s="14" t="s">
        <v>1022</v>
      </c>
      <c r="BO262" s="159" t="s">
        <v>1084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1596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974</v>
      </c>
      <c r="Y265" s="153" t="s">
        <v>977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993</v>
      </c>
      <c r="BN265" s="14" t="s">
        <v>1022</v>
      </c>
      <c r="BO265" s="159" t="s">
        <v>1084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974</v>
      </c>
      <c r="Y268" s="153" t="s">
        <v>977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998</v>
      </c>
      <c r="BN268" s="14" t="s">
        <v>998</v>
      </c>
      <c r="BO268" s="159" t="s">
        <v>998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974</v>
      </c>
      <c r="Y270" s="153" t="s">
        <v>977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998</v>
      </c>
      <c r="BN270" s="14" t="s">
        <v>998</v>
      </c>
      <c r="BO270" s="159" t="s">
        <v>998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974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998</v>
      </c>
      <c r="BN272" s="14" t="s">
        <v>998</v>
      </c>
      <c r="BO272" s="159" t="s">
        <v>998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974</v>
      </c>
      <c r="Y275" s="153"/>
      <c r="Z275" s="153"/>
      <c r="AA275" s="83">
        <v>2</v>
      </c>
      <c r="AB275" s="70" t="s">
        <v>971</v>
      </c>
      <c r="AC275" s="70" t="s">
        <v>972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998</v>
      </c>
      <c r="BN275" s="14" t="s">
        <v>998</v>
      </c>
      <c r="BO275" s="159" t="s">
        <v>998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974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998</v>
      </c>
      <c r="BN276" s="14" t="s">
        <v>998</v>
      </c>
      <c r="BO276" s="159" t="s">
        <v>998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969</v>
      </c>
      <c r="Y281" s="153" t="s">
        <v>968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990</v>
      </c>
      <c r="BN281" s="14" t="s">
        <v>1010</v>
      </c>
      <c r="BO281" s="159" t="s">
        <v>1117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969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974</v>
      </c>
      <c r="Y287" s="153" t="s">
        <v>977</v>
      </c>
      <c r="Z287" s="153"/>
      <c r="AA287" s="83">
        <v>2</v>
      </c>
      <c r="AB287" s="70" t="s">
        <v>971</v>
      </c>
      <c r="AC287" s="70" t="s">
        <v>972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998</v>
      </c>
      <c r="BN287" s="14" t="s">
        <v>998</v>
      </c>
      <c r="BO287" s="14" t="s">
        <v>998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974</v>
      </c>
      <c r="Y288" s="153" t="s">
        <v>977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998</v>
      </c>
      <c r="BN288" s="14" t="s">
        <v>998</v>
      </c>
      <c r="BO288" s="159" t="s">
        <v>998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1596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969</v>
      </c>
      <c r="Y289" s="153" t="s">
        <v>968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998</v>
      </c>
      <c r="BN289" s="14" t="s">
        <v>998</v>
      </c>
      <c r="BO289" s="159" t="s">
        <v>998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974</v>
      </c>
      <c r="Y290" s="153" t="s">
        <v>977</v>
      </c>
      <c r="Z290" s="153"/>
      <c r="AA290" s="83" t="s">
        <v>1657</v>
      </c>
      <c r="AB290" s="70" t="s">
        <v>966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996</v>
      </c>
      <c r="BN290" s="14" t="s">
        <v>1023</v>
      </c>
      <c r="BO290" s="159" t="s">
        <v>1086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969</v>
      </c>
      <c r="Y292" s="153" t="s">
        <v>968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998</v>
      </c>
      <c r="BN292" s="14" t="s">
        <v>998</v>
      </c>
      <c r="BO292" s="159" t="s">
        <v>998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974</v>
      </c>
      <c r="Y295" s="153" t="s">
        <v>977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998</v>
      </c>
      <c r="BN295" s="14" t="s">
        <v>998</v>
      </c>
      <c r="BO295" s="159" t="s">
        <v>998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974</v>
      </c>
      <c r="Y296" s="153" t="s">
        <v>977</v>
      </c>
      <c r="Z296" s="153"/>
      <c r="AA296" s="83">
        <v>1</v>
      </c>
      <c r="AB296" s="70" t="s">
        <v>966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998</v>
      </c>
      <c r="BN296" s="14" t="s">
        <v>998</v>
      </c>
      <c r="BO296" s="159" t="s">
        <v>998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1666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974</v>
      </c>
      <c r="Y298" s="153" t="s">
        <v>977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998</v>
      </c>
      <c r="BN298" s="14" t="s">
        <v>998</v>
      </c>
      <c r="BO298" s="159" t="s">
        <v>998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969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969</v>
      </c>
      <c r="Y302" s="153"/>
      <c r="Z302" s="153"/>
      <c r="AA302" s="83">
        <v>1</v>
      </c>
      <c r="AB302" s="70" t="s">
        <v>966</v>
      </c>
      <c r="AC302" s="70" t="s">
        <v>961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990</v>
      </c>
      <c r="BN302" s="14" t="s">
        <v>1010</v>
      </c>
      <c r="BO302" s="159" t="s">
        <v>1117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974</v>
      </c>
      <c r="Y303" s="153" t="s">
        <v>977</v>
      </c>
      <c r="Z303" s="153"/>
      <c r="AA303" s="83" t="s">
        <v>1672</v>
      </c>
      <c r="AB303" s="70" t="s">
        <v>966</v>
      </c>
      <c r="AC303" s="70" t="s">
        <v>961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998</v>
      </c>
      <c r="BN303" s="14" t="s">
        <v>998</v>
      </c>
      <c r="BO303" s="159" t="s">
        <v>998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974</v>
      </c>
      <c r="Y304" s="153" t="s">
        <v>977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998</v>
      </c>
      <c r="BN304" s="14" t="s">
        <v>998</v>
      </c>
      <c r="BO304" s="159" t="s">
        <v>998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974</v>
      </c>
      <c r="Y305" s="153" t="s">
        <v>977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998</v>
      </c>
      <c r="BN305" s="14" t="s">
        <v>998</v>
      </c>
      <c r="BO305" s="159" t="s">
        <v>998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974</v>
      </c>
      <c r="Y306" s="153" t="s">
        <v>977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998</v>
      </c>
      <c r="BN306" s="14" t="s">
        <v>998</v>
      </c>
      <c r="BO306" s="159" t="s">
        <v>998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974</v>
      </c>
      <c r="Y307" s="153" t="s">
        <v>977</v>
      </c>
      <c r="Z307" s="153"/>
      <c r="AA307" s="83">
        <v>1</v>
      </c>
      <c r="AB307" s="70" t="s">
        <v>966</v>
      </c>
      <c r="AC307" s="70" t="s">
        <v>961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998</v>
      </c>
      <c r="BN307" s="14" t="s">
        <v>998</v>
      </c>
      <c r="BO307" s="159" t="s">
        <v>998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974</v>
      </c>
      <c r="Y308" s="153" t="s">
        <v>977</v>
      </c>
      <c r="Z308" s="153"/>
      <c r="AA308" s="83" t="s">
        <v>1694</v>
      </c>
      <c r="AB308" s="70" t="s">
        <v>966</v>
      </c>
      <c r="AC308" s="70" t="s">
        <v>961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996</v>
      </c>
      <c r="BN308" s="14" t="s">
        <v>1023</v>
      </c>
      <c r="BO308" s="159" t="s">
        <v>1132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974</v>
      </c>
      <c r="Y309" s="153" t="s">
        <v>977</v>
      </c>
      <c r="Z309" s="153"/>
      <c r="AA309" s="83">
        <v>1</v>
      </c>
      <c r="AB309" s="70" t="s">
        <v>966</v>
      </c>
      <c r="AC309" s="70" t="s">
        <v>961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998</v>
      </c>
      <c r="BN309" s="14" t="s">
        <v>998</v>
      </c>
      <c r="BO309" s="159" t="s">
        <v>998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974</v>
      </c>
      <c r="Y310" s="153" t="s">
        <v>977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994</v>
      </c>
      <c r="BN310" s="14" t="s">
        <v>1023</v>
      </c>
      <c r="BO310" s="159" t="s">
        <v>1130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974</v>
      </c>
      <c r="Y311" s="153" t="s">
        <v>977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1000</v>
      </c>
      <c r="BN311" s="14" t="s">
        <v>1024</v>
      </c>
      <c r="BO311" s="159" t="s">
        <v>1024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974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998</v>
      </c>
      <c r="BN312" s="14" t="s">
        <v>998</v>
      </c>
      <c r="BO312" s="159" t="s">
        <v>998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969</v>
      </c>
      <c r="Y316" s="153" t="s">
        <v>968</v>
      </c>
      <c r="Z316" s="153"/>
      <c r="AA316" s="83" t="s">
        <v>1711</v>
      </c>
      <c r="AB316" s="70" t="s">
        <v>976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989</v>
      </c>
      <c r="BN316" s="14" t="s">
        <v>1009</v>
      </c>
      <c r="BO316" s="159" t="s">
        <v>1076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974</v>
      </c>
      <c r="Y318" s="153" t="s">
        <v>977</v>
      </c>
      <c r="Z318" s="153"/>
      <c r="AA318" s="83">
        <v>1</v>
      </c>
      <c r="AB318" s="70" t="s">
        <v>966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998</v>
      </c>
      <c r="BN318" s="14" t="s">
        <v>998</v>
      </c>
      <c r="BO318" s="159" t="s">
        <v>998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1596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969</v>
      </c>
      <c r="Y320" s="153" t="s">
        <v>968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998</v>
      </c>
      <c r="BN320" s="14" t="s">
        <v>998</v>
      </c>
      <c r="BO320" s="159" t="s">
        <v>998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969</v>
      </c>
      <c r="Y323" s="153" t="s">
        <v>968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994</v>
      </c>
      <c r="BN323" s="14" t="s">
        <v>1023</v>
      </c>
      <c r="BO323" s="159" t="s">
        <v>1075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969</v>
      </c>
      <c r="Y325" s="153" t="s">
        <v>968</v>
      </c>
      <c r="Z325" s="153"/>
      <c r="AA325" s="83" t="s">
        <v>1601</v>
      </c>
      <c r="AB325" s="70" t="s">
        <v>966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996</v>
      </c>
      <c r="BN325" s="14" t="s">
        <v>1014</v>
      </c>
      <c r="BO325" s="159" t="s">
        <v>1087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974</v>
      </c>
      <c r="Y328" s="153" t="s">
        <v>977</v>
      </c>
      <c r="Z328" s="153"/>
      <c r="AA328" s="83">
        <v>1</v>
      </c>
      <c r="AB328" s="70" t="s">
        <v>966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996</v>
      </c>
      <c r="BN328" s="14" t="s">
        <v>1014</v>
      </c>
      <c r="BO328" s="159" t="s">
        <v>1087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974</v>
      </c>
      <c r="Y330" s="153" t="s">
        <v>977</v>
      </c>
      <c r="Z330" s="153"/>
      <c r="AA330" s="83">
        <v>1</v>
      </c>
      <c r="AB330" s="70" t="s">
        <v>966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998</v>
      </c>
      <c r="BN330" s="14" t="s">
        <v>998</v>
      </c>
      <c r="BO330" s="159" t="s">
        <v>998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974</v>
      </c>
      <c r="Y331" s="153" t="s">
        <v>977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998</v>
      </c>
      <c r="BN331" s="14" t="s">
        <v>998</v>
      </c>
      <c r="BO331" s="159" t="s">
        <v>998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974</v>
      </c>
      <c r="Y332" s="153" t="s">
        <v>977</v>
      </c>
      <c r="Z332" s="153"/>
      <c r="AA332" s="83">
        <v>1</v>
      </c>
      <c r="AB332" s="70" t="s">
        <v>966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998</v>
      </c>
      <c r="BN332" s="14" t="s">
        <v>998</v>
      </c>
      <c r="BO332" s="159" t="s">
        <v>998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974</v>
      </c>
      <c r="Y334" s="153" t="s">
        <v>977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994</v>
      </c>
      <c r="BN334" s="14" t="s">
        <v>1023</v>
      </c>
      <c r="BO334" s="159" t="s">
        <v>1127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974</v>
      </c>
      <c r="Y336" s="153" t="s">
        <v>977</v>
      </c>
      <c r="Z336" s="153"/>
      <c r="AA336" s="83">
        <v>1</v>
      </c>
      <c r="AB336" s="70" t="s">
        <v>966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998</v>
      </c>
      <c r="BN336" s="14" t="s">
        <v>998</v>
      </c>
      <c r="BO336" s="159" t="s">
        <v>998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974</v>
      </c>
      <c r="Y338" s="153" t="s">
        <v>977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969</v>
      </c>
      <c r="Y341" s="153" t="s">
        <v>968</v>
      </c>
      <c r="Z341" s="153"/>
      <c r="AA341" s="83" t="s">
        <v>1746</v>
      </c>
      <c r="AB341" s="70" t="s">
        <v>966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998</v>
      </c>
      <c r="BN341" s="14" t="s">
        <v>998</v>
      </c>
      <c r="BO341" s="159" t="s">
        <v>998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974</v>
      </c>
      <c r="Y344" s="153" t="s">
        <v>977</v>
      </c>
      <c r="Z344" s="153"/>
      <c r="AA344" s="83">
        <v>1</v>
      </c>
      <c r="AB344" s="70" t="s">
        <v>966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990</v>
      </c>
      <c r="BN344" s="14" t="s">
        <v>1020</v>
      </c>
      <c r="BO344" s="159" t="s">
        <v>1078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974</v>
      </c>
      <c r="Y346" s="153" t="s">
        <v>977</v>
      </c>
      <c r="Z346" s="153"/>
      <c r="AA346" s="143">
        <v>1</v>
      </c>
      <c r="AB346" s="70" t="s">
        <v>966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998</v>
      </c>
      <c r="BN346" s="14" t="s">
        <v>998</v>
      </c>
      <c r="BO346" s="159" t="s">
        <v>998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974</v>
      </c>
      <c r="Y347" s="153" t="s">
        <v>977</v>
      </c>
      <c r="Z347" s="153"/>
      <c r="AA347" s="143">
        <v>1</v>
      </c>
      <c r="AB347" s="70" t="s">
        <v>971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986</v>
      </c>
      <c r="BN347" s="14" t="s">
        <v>0</v>
      </c>
      <c r="BO347" s="159" t="s">
        <v>1073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1596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974</v>
      </c>
      <c r="Y348" s="153" t="s">
        <v>977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994</v>
      </c>
      <c r="BN348" s="14" t="s">
        <v>1023</v>
      </c>
      <c r="BO348" s="159" t="s">
        <v>1075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974</v>
      </c>
      <c r="Y351" s="153" t="s">
        <v>977</v>
      </c>
      <c r="Z351" s="153"/>
      <c r="AA351" s="143">
        <v>1</v>
      </c>
      <c r="AB351" s="70" t="s">
        <v>966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998</v>
      </c>
      <c r="BN351" s="14" t="s">
        <v>998</v>
      </c>
      <c r="BO351" s="159" t="s">
        <v>998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974</v>
      </c>
      <c r="Y354" s="153" t="s">
        <v>977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994</v>
      </c>
      <c r="BN354" s="14" t="s">
        <v>1023</v>
      </c>
      <c r="BO354" s="159" t="s">
        <v>1132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974</v>
      </c>
      <c r="Y360" s="153" t="s">
        <v>977</v>
      </c>
      <c r="Z360" s="153"/>
      <c r="AA360" s="143">
        <v>1</v>
      </c>
      <c r="AB360" s="70" t="s">
        <v>966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974</v>
      </c>
      <c r="Y363" s="153" t="s">
        <v>977</v>
      </c>
      <c r="Z363" s="153"/>
      <c r="AA363" s="143" t="s">
        <v>1657</v>
      </c>
      <c r="AB363" s="70" t="s">
        <v>966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998</v>
      </c>
      <c r="BN363" s="14" t="s">
        <v>998</v>
      </c>
      <c r="BO363" s="159" t="s">
        <v>998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974</v>
      </c>
      <c r="Y364" s="153" t="s">
        <v>977</v>
      </c>
      <c r="Z364" s="153"/>
      <c r="AA364" s="143">
        <v>1</v>
      </c>
      <c r="AB364" s="70" t="s">
        <v>966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989</v>
      </c>
      <c r="BN364" s="14" t="s">
        <v>1009</v>
      </c>
      <c r="BO364" s="159" t="s">
        <v>1076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974</v>
      </c>
      <c r="Y366" s="153" t="s">
        <v>977</v>
      </c>
      <c r="Z366" s="153"/>
      <c r="AA366" s="143">
        <v>1</v>
      </c>
      <c r="AB366" s="70" t="s">
        <v>966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998</v>
      </c>
      <c r="BN366" s="14" t="s">
        <v>998</v>
      </c>
      <c r="BO366" s="159" t="s">
        <v>998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974</v>
      </c>
      <c r="Y367" s="153" t="s">
        <v>977</v>
      </c>
      <c r="Z367" s="153"/>
      <c r="AA367" s="143">
        <v>1</v>
      </c>
      <c r="AB367" s="70" t="s">
        <v>966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998</v>
      </c>
      <c r="BN367" s="14" t="s">
        <v>998</v>
      </c>
      <c r="BO367" s="159" t="s">
        <v>998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998</v>
      </c>
      <c r="BN368" s="14" t="s">
        <v>998</v>
      </c>
      <c r="BO368" s="14" t="s">
        <v>998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974</v>
      </c>
      <c r="Y369" s="153" t="s">
        <v>977</v>
      </c>
      <c r="Z369" s="153"/>
      <c r="AA369" s="143">
        <v>1</v>
      </c>
      <c r="AB369" s="70" t="s">
        <v>966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990</v>
      </c>
      <c r="BN369" s="14" t="s">
        <v>1020</v>
      </c>
      <c r="BO369" s="159" t="s">
        <v>1098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990</v>
      </c>
      <c r="BN373" s="14" t="s">
        <v>1020</v>
      </c>
      <c r="BO373" s="159" t="s">
        <v>1078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974</v>
      </c>
      <c r="Y374" s="153" t="s">
        <v>977</v>
      </c>
      <c r="Z374" s="153"/>
      <c r="AA374" s="143">
        <v>1</v>
      </c>
      <c r="AB374" s="70" t="s">
        <v>966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1001</v>
      </c>
      <c r="BN374" s="14" t="s">
        <v>1010</v>
      </c>
      <c r="BO374" s="159" t="s">
        <v>1092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974</v>
      </c>
      <c r="Y375" s="153" t="s">
        <v>977</v>
      </c>
      <c r="Z375" s="153"/>
      <c r="AA375" s="143">
        <v>2</v>
      </c>
      <c r="AB375" s="70" t="s">
        <v>971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994</v>
      </c>
      <c r="BN375" s="14" t="s">
        <v>1023</v>
      </c>
      <c r="BO375" s="159" t="s">
        <v>1075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974</v>
      </c>
      <c r="Y376" s="153" t="s">
        <v>977</v>
      </c>
      <c r="Z376" s="153"/>
      <c r="AA376" s="143">
        <v>1</v>
      </c>
      <c r="AB376" s="70" t="s">
        <v>971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986</v>
      </c>
      <c r="BN376" s="14" t="s">
        <v>0</v>
      </c>
      <c r="BO376" s="159" t="s">
        <v>1073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974</v>
      </c>
      <c r="Y377" s="153" t="s">
        <v>977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994</v>
      </c>
      <c r="BN377" s="14" t="s">
        <v>1023</v>
      </c>
      <c r="BO377" s="159" t="s">
        <v>1132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969</v>
      </c>
      <c r="Y380" s="153" t="s">
        <v>968</v>
      </c>
      <c r="Z380" s="153"/>
      <c r="AA380" s="143" t="s">
        <v>1657</v>
      </c>
      <c r="AB380" s="70" t="s">
        <v>966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998</v>
      </c>
      <c r="BN380" s="14" t="s">
        <v>998</v>
      </c>
      <c r="BO380" s="159" t="s">
        <v>998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1795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974</v>
      </c>
      <c r="Y383" s="153" t="s">
        <v>977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994</v>
      </c>
      <c r="BN383" s="14" t="s">
        <v>1023</v>
      </c>
      <c r="BO383" s="159" t="s">
        <v>1132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974</v>
      </c>
      <c r="Y384" s="153" t="s">
        <v>977</v>
      </c>
      <c r="Z384" s="153"/>
      <c r="AA384" s="143">
        <v>1</v>
      </c>
      <c r="AB384" s="70" t="s">
        <v>966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998</v>
      </c>
      <c r="BN384" s="14" t="s">
        <v>998</v>
      </c>
      <c r="BO384" s="159" t="s">
        <v>998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974</v>
      </c>
      <c r="Y385" s="153" t="s">
        <v>977</v>
      </c>
      <c r="Z385" s="153"/>
      <c r="AA385" s="143">
        <v>1</v>
      </c>
      <c r="AB385" s="70" t="s">
        <v>966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998</v>
      </c>
      <c r="BN385" s="14" t="s">
        <v>998</v>
      </c>
      <c r="BO385" s="159" t="s">
        <v>998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974</v>
      </c>
      <c r="Y386" s="153" t="s">
        <v>977</v>
      </c>
      <c r="Z386" s="153"/>
      <c r="AA386" s="143">
        <v>1</v>
      </c>
      <c r="AB386" s="70" t="s">
        <v>966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987</v>
      </c>
      <c r="BN386" s="14" t="s">
        <v>0</v>
      </c>
      <c r="BO386" s="159" t="s">
        <v>1095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974</v>
      </c>
      <c r="Y389" s="153" t="s">
        <v>977</v>
      </c>
      <c r="Z389" s="153"/>
      <c r="AA389" s="143">
        <v>1</v>
      </c>
      <c r="AB389" s="70" t="s">
        <v>966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998</v>
      </c>
      <c r="BN389" s="14" t="s">
        <v>998</v>
      </c>
      <c r="BO389" s="159" t="s">
        <v>998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974</v>
      </c>
      <c r="Y390" s="153" t="s">
        <v>977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994</v>
      </c>
      <c r="BN390" s="14" t="s">
        <v>1023</v>
      </c>
      <c r="BO390" s="159" t="s">
        <v>1120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974</v>
      </c>
      <c r="Y399" s="153" t="s">
        <v>977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993</v>
      </c>
      <c r="BN399" s="14" t="s">
        <v>1022</v>
      </c>
      <c r="BO399" s="159" t="s">
        <v>1084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974</v>
      </c>
      <c r="Y401" s="153" t="s">
        <v>977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998</v>
      </c>
      <c r="BN401" s="14" t="s">
        <v>998</v>
      </c>
      <c r="BO401" s="159" t="s">
        <v>998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974</v>
      </c>
      <c r="Y403" s="153" t="s">
        <v>977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990</v>
      </c>
      <c r="BN403" s="14" t="s">
        <v>1020</v>
      </c>
      <c r="BO403" s="159" t="s">
        <v>1078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1817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974</v>
      </c>
      <c r="Y409" s="153" t="s">
        <v>977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993</v>
      </c>
      <c r="BN409" s="14" t="s">
        <v>1022</v>
      </c>
      <c r="BO409" s="159" t="s">
        <v>1084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974</v>
      </c>
      <c r="Y411" s="153" t="s">
        <v>977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998</v>
      </c>
      <c r="BN411" s="14" t="s">
        <v>998</v>
      </c>
      <c r="BO411" s="159" t="s">
        <v>998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974</v>
      </c>
      <c r="Y415" s="222"/>
      <c r="Z415" s="222"/>
      <c r="AA415" s="223" t="s">
        <v>1825</v>
      </c>
      <c r="AB415" s="220" t="s">
        <v>976</v>
      </c>
      <c r="AC415" s="220" t="s">
        <v>972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993</v>
      </c>
      <c r="BN415" s="173" t="s">
        <v>1022</v>
      </c>
      <c r="BO415" s="203" t="s">
        <v>1084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974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998</v>
      </c>
      <c r="BN418" s="14" t="s">
        <v>998</v>
      </c>
      <c r="BO418" s="159" t="s">
        <v>998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974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998</v>
      </c>
      <c r="BN420" s="14" t="s">
        <v>998</v>
      </c>
      <c r="BO420" s="159" t="s">
        <v>998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969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998</v>
      </c>
      <c r="BN424" s="14" t="s">
        <v>998</v>
      </c>
      <c r="BO424" s="159" t="s">
        <v>998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969</v>
      </c>
      <c r="Y426" s="153"/>
      <c r="Z426" s="153"/>
      <c r="AA426" s="143" t="s">
        <v>1837</v>
      </c>
      <c r="AB426" s="70" t="s">
        <v>966</v>
      </c>
      <c r="AC426" s="70" t="s">
        <v>972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986</v>
      </c>
      <c r="BN426" s="14" t="s">
        <v>0</v>
      </c>
      <c r="BO426" s="159" t="s">
        <v>1094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974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998</v>
      </c>
      <c r="BN429" s="14" t="s">
        <v>998</v>
      </c>
      <c r="BO429" s="159" t="s">
        <v>998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1817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969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998</v>
      </c>
      <c r="BN430" s="14" t="s">
        <v>998</v>
      </c>
      <c r="BO430" s="159" t="s">
        <v>998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974</v>
      </c>
      <c r="Y433" s="153" t="s">
        <v>977</v>
      </c>
      <c r="Z433" s="153"/>
      <c r="AA433" s="83" t="s">
        <v>1846</v>
      </c>
      <c r="AB433" s="70" t="s">
        <v>966</v>
      </c>
      <c r="AC433" s="70" t="s">
        <v>961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989</v>
      </c>
      <c r="BN433" s="14" t="s">
        <v>1019</v>
      </c>
      <c r="BO433" s="159" t="s">
        <v>1076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969</v>
      </c>
      <c r="Y434" s="153" t="s">
        <v>968</v>
      </c>
      <c r="Z434" s="153"/>
      <c r="AA434" s="143">
        <v>1</v>
      </c>
      <c r="AB434" s="70" t="s">
        <v>966</v>
      </c>
      <c r="AC434" s="70" t="s">
        <v>961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990</v>
      </c>
      <c r="BN434" s="14" t="s">
        <v>1010</v>
      </c>
      <c r="BO434" s="159" t="s">
        <v>1117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974</v>
      </c>
      <c r="Y435" s="153"/>
      <c r="Z435" s="153"/>
      <c r="AA435" s="83">
        <v>2</v>
      </c>
      <c r="AB435" s="70" t="s">
        <v>971</v>
      </c>
      <c r="AC435" s="70" t="s">
        <v>972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974</v>
      </c>
      <c r="Y437" s="153" t="s">
        <v>977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994</v>
      </c>
      <c r="BN437" s="14" t="s">
        <v>1023</v>
      </c>
      <c r="BO437" s="159" t="s">
        <v>1132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974</v>
      </c>
      <c r="Y438" s="153" t="s">
        <v>977</v>
      </c>
      <c r="Z438" s="153"/>
      <c r="AA438" s="143" t="s">
        <v>1694</v>
      </c>
      <c r="AB438" s="70" t="s">
        <v>966</v>
      </c>
      <c r="AC438" s="70" t="s">
        <v>961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998</v>
      </c>
      <c r="BN438" s="14" t="s">
        <v>998</v>
      </c>
      <c r="BO438" s="159" t="s">
        <v>998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974</v>
      </c>
      <c r="Y439" s="153" t="s">
        <v>977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998</v>
      </c>
      <c r="BN439" s="14" t="s">
        <v>998</v>
      </c>
      <c r="BO439" s="159" t="s">
        <v>998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974</v>
      </c>
      <c r="Y440" s="153" t="s">
        <v>977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998</v>
      </c>
      <c r="BN440" s="14" t="s">
        <v>998</v>
      </c>
      <c r="BO440" s="159" t="s">
        <v>998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974</v>
      </c>
      <c r="Y441" s="153" t="s">
        <v>977</v>
      </c>
      <c r="Z441" s="153"/>
      <c r="AA441" s="83">
        <v>1</v>
      </c>
      <c r="AB441" s="70" t="s">
        <v>966</v>
      </c>
      <c r="AC441" s="70" t="s">
        <v>961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998</v>
      </c>
      <c r="BN441" s="14" t="s">
        <v>998</v>
      </c>
      <c r="BO441" s="159" t="s">
        <v>998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974</v>
      </c>
      <c r="Y442" s="153" t="s">
        <v>977</v>
      </c>
      <c r="Z442" s="153"/>
      <c r="AA442" s="143">
        <v>1</v>
      </c>
      <c r="AB442" s="70" t="s">
        <v>966</v>
      </c>
      <c r="AC442" s="70" t="s">
        <v>961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998</v>
      </c>
      <c r="BN442" s="14" t="s">
        <v>998</v>
      </c>
      <c r="BO442" s="159" t="s">
        <v>998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974</v>
      </c>
      <c r="Y443" s="153" t="s">
        <v>977</v>
      </c>
      <c r="Z443" s="153"/>
      <c r="AA443" s="143">
        <v>1</v>
      </c>
      <c r="AB443" s="70" t="s">
        <v>966</v>
      </c>
      <c r="AC443" s="70" t="s">
        <v>961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993</v>
      </c>
      <c r="BN443" s="14" t="s">
        <v>1022</v>
      </c>
      <c r="BO443" s="159" t="s">
        <v>1084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609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974</v>
      </c>
      <c r="Y444" s="153" t="s">
        <v>977</v>
      </c>
      <c r="Z444" s="153"/>
      <c r="AA444" s="83">
        <v>1</v>
      </c>
      <c r="AB444" s="70" t="s">
        <v>966</v>
      </c>
      <c r="AC444" s="70" t="s">
        <v>961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993</v>
      </c>
      <c r="BN444" s="14" t="s">
        <v>1022</v>
      </c>
      <c r="BO444" s="159" t="s">
        <v>1084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974</v>
      </c>
      <c r="Y445" s="153" t="s">
        <v>977</v>
      </c>
      <c r="Z445" s="153"/>
      <c r="AA445" s="83">
        <v>1</v>
      </c>
      <c r="AB445" s="70" t="s">
        <v>966</v>
      </c>
      <c r="AC445" s="70" t="s">
        <v>961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989</v>
      </c>
      <c r="BN445" s="14" t="s">
        <v>1009</v>
      </c>
      <c r="BO445" s="159" t="s">
        <v>1076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974</v>
      </c>
      <c r="Y446" s="153" t="s">
        <v>977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8" si="11">IF(AND(BR447&lt;1,BS447&lt;1),"Produção e Intervalo",IF(BR447&lt;1,"Intervalo",IF(BS447&lt;1,"Produção","Aderente")))</f>
        <v>Aderente</v>
      </c>
      <c r="BR447" s="18" t="str">
        <f t="shared" ref="BR447:BR488" si="12">IF(OR(B447="",F447=""),"*",AY447/P447)</f>
        <v>*</v>
      </c>
      <c r="BS447" s="18" t="str">
        <f t="shared" ref="BS447:BS488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969</v>
      </c>
      <c r="Y450" s="153" t="s">
        <v>968</v>
      </c>
      <c r="Z450" s="173"/>
      <c r="AA450" s="171">
        <v>1</v>
      </c>
      <c r="AB450" s="70" t="s">
        <v>966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40" t="s">
        <v>1889</v>
      </c>
      <c r="BK450" s="340" t="s">
        <v>1890</v>
      </c>
      <c r="BL450" s="177"/>
      <c r="BM450" s="173" t="s">
        <v>998</v>
      </c>
      <c r="BN450" s="173" t="s">
        <v>998</v>
      </c>
      <c r="BO450" s="203" t="s">
        <v>998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969</v>
      </c>
      <c r="Y453" s="153" t="s">
        <v>968</v>
      </c>
      <c r="Z453" s="173"/>
      <c r="AA453" s="171">
        <v>2</v>
      </c>
      <c r="AB453" s="70" t="s">
        <v>971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40" t="s">
        <v>1893</v>
      </c>
      <c r="BK453" s="178" t="s">
        <v>1894</v>
      </c>
      <c r="BL453" s="177"/>
      <c r="BM453" s="173" t="s">
        <v>992</v>
      </c>
      <c r="BN453" s="173" t="s">
        <v>1012</v>
      </c>
      <c r="BO453" s="203" t="s">
        <v>1118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974</v>
      </c>
      <c r="Y455" s="153" t="s">
        <v>977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40" t="s">
        <v>1896</v>
      </c>
      <c r="BK455" s="178" t="s">
        <v>1897</v>
      </c>
      <c r="BL455" s="177"/>
      <c r="BM455" s="173" t="s">
        <v>998</v>
      </c>
      <c r="BN455" s="173" t="s">
        <v>998</v>
      </c>
      <c r="BO455" s="203" t="s">
        <v>998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974</v>
      </c>
      <c r="Y457" s="153" t="s">
        <v>977</v>
      </c>
      <c r="Z457" s="173"/>
      <c r="AA457" s="171">
        <v>1</v>
      </c>
      <c r="AB457" s="70" t="s">
        <v>966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40" t="s">
        <v>1898</v>
      </c>
      <c r="BK457" s="178" t="s">
        <v>1899</v>
      </c>
      <c r="BL457" s="177"/>
      <c r="BM457" s="173" t="s">
        <v>998</v>
      </c>
      <c r="BN457" s="173" t="s">
        <v>998</v>
      </c>
      <c r="BO457" s="203" t="s">
        <v>998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969</v>
      </c>
      <c r="Y458" s="153" t="s">
        <v>968</v>
      </c>
      <c r="Z458" s="173"/>
      <c r="AA458" s="171" t="s">
        <v>1657</v>
      </c>
      <c r="AB458" s="70" t="s">
        <v>966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40" t="s">
        <v>1901</v>
      </c>
      <c r="BK458" s="178" t="s">
        <v>1902</v>
      </c>
      <c r="BL458" s="177"/>
      <c r="BM458" s="173" t="s">
        <v>998</v>
      </c>
      <c r="BN458" s="173" t="s">
        <v>998</v>
      </c>
      <c r="BO458" s="203" t="s">
        <v>998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998</v>
      </c>
      <c r="BN459" s="173" t="s">
        <v>998</v>
      </c>
      <c r="BO459" s="203" t="s">
        <v>998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974</v>
      </c>
      <c r="Y460" s="153" t="s">
        <v>977</v>
      </c>
      <c r="Z460" s="173"/>
      <c r="AA460" s="171">
        <v>1</v>
      </c>
      <c r="AB460" s="70" t="s">
        <v>966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40" t="s">
        <v>1905</v>
      </c>
      <c r="BK460" s="340" t="s">
        <v>1905</v>
      </c>
      <c r="BL460" s="177"/>
      <c r="BM460" s="173" t="s">
        <v>989</v>
      </c>
      <c r="BN460" s="173" t="s">
        <v>1009</v>
      </c>
      <c r="BO460" s="203" t="s">
        <v>1076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974</v>
      </c>
      <c r="Y462" s="153" t="s">
        <v>977</v>
      </c>
      <c r="Z462" s="173"/>
      <c r="AA462" s="171">
        <v>1</v>
      </c>
      <c r="AB462" s="70" t="s">
        <v>966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40" t="s">
        <v>1908</v>
      </c>
      <c r="BK462" s="178" t="s">
        <v>1909</v>
      </c>
      <c r="BL462" s="177"/>
      <c r="BM462" s="173" t="s">
        <v>998</v>
      </c>
      <c r="BN462" s="173" t="s">
        <v>998</v>
      </c>
      <c r="BO462" s="203" t="s">
        <v>998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974</v>
      </c>
      <c r="Y464" s="153" t="s">
        <v>977</v>
      </c>
      <c r="Z464" s="173"/>
      <c r="AA464" s="171">
        <v>1</v>
      </c>
      <c r="AB464" s="70" t="s">
        <v>966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40" t="s">
        <v>1912</v>
      </c>
      <c r="BK464" s="178" t="s">
        <v>1913</v>
      </c>
      <c r="BL464" s="177"/>
      <c r="BM464" s="173" t="s">
        <v>998</v>
      </c>
      <c r="BN464" s="173" t="s">
        <v>998</v>
      </c>
      <c r="BO464" s="203" t="s">
        <v>998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609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974</v>
      </c>
      <c r="Y465" s="153" t="s">
        <v>977</v>
      </c>
      <c r="Z465" s="173"/>
      <c r="AA465" s="171">
        <v>1</v>
      </c>
      <c r="AB465" s="70" t="s">
        <v>966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40" t="s">
        <v>1916</v>
      </c>
      <c r="BK465" s="178" t="s">
        <v>1917</v>
      </c>
      <c r="BL465" s="177"/>
      <c r="BM465" s="173" t="s">
        <v>998</v>
      </c>
      <c r="BN465" s="173" t="s">
        <v>998</v>
      </c>
      <c r="BO465" s="203" t="s">
        <v>998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974</v>
      </c>
      <c r="Y466" s="153" t="s">
        <v>977</v>
      </c>
      <c r="Z466" s="173"/>
      <c r="AA466" s="171">
        <v>1</v>
      </c>
      <c r="AB466" s="70" t="s">
        <v>966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40" t="s">
        <v>1919</v>
      </c>
      <c r="BK466" s="340" t="s">
        <v>1919</v>
      </c>
      <c r="BL466" s="177"/>
      <c r="BM466" s="173" t="s">
        <v>990</v>
      </c>
      <c r="BN466" s="173" t="s">
        <v>1020</v>
      </c>
      <c r="BO466" s="203" t="s">
        <v>1098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974</v>
      </c>
      <c r="Y469" s="153" t="s">
        <v>977</v>
      </c>
      <c r="Z469" s="173"/>
      <c r="AA469" s="171">
        <v>1</v>
      </c>
      <c r="AB469" s="156" t="s">
        <v>966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813</v>
      </c>
      <c r="E470" s="289">
        <v>572</v>
      </c>
      <c r="F470" s="166" t="s">
        <v>715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3360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974</v>
      </c>
      <c r="Y470" s="153" t="s">
        <v>977</v>
      </c>
      <c r="Z470" s="173"/>
      <c r="AA470" s="171">
        <v>1</v>
      </c>
      <c r="AB470" s="156" t="s">
        <v>966</v>
      </c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/>
      <c r="AT470" s="284"/>
      <c r="AU470" s="285"/>
      <c r="AV470" s="285"/>
      <c r="AW470" s="285"/>
      <c r="AX470" s="175"/>
      <c r="AY470" s="288">
        <f t="shared" si="10"/>
        <v>0</v>
      </c>
      <c r="AZ470" s="156"/>
      <c r="BA470" s="176"/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/>
      <c r="BH470" s="16">
        <v>1</v>
      </c>
      <c r="BI470" s="178"/>
      <c r="BJ470" s="336" t="s">
        <v>1924</v>
      </c>
      <c r="BK470" s="179" t="s">
        <v>1925</v>
      </c>
      <c r="BL470" s="177"/>
      <c r="BM470" s="173"/>
      <c r="BN470" s="173"/>
      <c r="BO470" s="203"/>
      <c r="BP470" s="179"/>
      <c r="BQ470" s="12" t="str">
        <f t="shared" si="11"/>
        <v>Produção e Intervalo</v>
      </c>
      <c r="BR470" s="18">
        <f t="shared" si="12"/>
        <v>0</v>
      </c>
      <c r="BS470" s="18">
        <f t="shared" si="13"/>
        <v>0</v>
      </c>
      <c r="BT470" s="212" t="str">
        <f>IF(BN470="","",SUBSTITUTE(BM470," ","")&amp;SUBSTITUTE(BN470," ",""))</f>
        <v/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847</v>
      </c>
      <c r="E471" s="289">
        <v>573</v>
      </c>
      <c r="F471" s="166" t="s">
        <v>785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974</v>
      </c>
      <c r="Y471" s="153" t="s">
        <v>977</v>
      </c>
      <c r="Z471" s="173"/>
      <c r="AA471" s="171" t="s">
        <v>1926</v>
      </c>
      <c r="AB471" s="156" t="s">
        <v>966</v>
      </c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PDM - PEDRA - DESCARGA</v>
      </c>
      <c r="AJ471" s="9" t="str">
        <f>IF(D471="","*",VLOOKUP(AI471,BS_ATIVIDADE[#Data],3,FALSE))</f>
        <v>PEDRA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/>
      <c r="AS471" s="284"/>
      <c r="AT471" s="284"/>
      <c r="AU471" s="285"/>
      <c r="AV471" s="285"/>
      <c r="AW471" s="285"/>
      <c r="AX471" s="175"/>
      <c r="AY471" s="288">
        <f t="shared" ref="AY471" si="14">IF(D471="","*",IFERROR(IF(ISODD(COUNT(AS471:AX471)),"ERRO",SUM((AT471-AS471),(AV471-AU471),(AX471-AW471))),"ERRO"))</f>
        <v>0</v>
      </c>
      <c r="AZ471" s="156"/>
      <c r="BA471" s="176"/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/>
      <c r="BI471" s="178"/>
      <c r="BJ471" s="336" t="s">
        <v>1541</v>
      </c>
      <c r="BK471" s="336" t="s">
        <v>1541</v>
      </c>
      <c r="BL471" s="177"/>
      <c r="BM471" s="173"/>
      <c r="BN471" s="173"/>
      <c r="BO471" s="203"/>
      <c r="BP471" s="179"/>
      <c r="BQ471" s="12" t="str">
        <f t="shared" ref="BQ471" si="15">IF(AND(BR471&lt;1,BS471&lt;1),"Produção e Intervalo",IF(BR471&lt;1,"Intervalo",IF(BS471&lt;1,"Produção","Aderente")))</f>
        <v>Produção e Intervalo</v>
      </c>
      <c r="BR471" s="18">
        <f t="shared" ref="BR471" si="16">IF(OR(B471="",F471=""),"*",AY471/P471)</f>
        <v>0</v>
      </c>
      <c r="BS471" s="18">
        <f t="shared" ref="BS471" si="17">IF(OR(B471="",F471=""),"*",BA471/Q471)</f>
        <v>0</v>
      </c>
      <c r="BT471" s="212"/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757</v>
      </c>
      <c r="E472" s="289">
        <v>575</v>
      </c>
      <c r="F472" s="156" t="s">
        <v>677</v>
      </c>
      <c r="G472" s="154" t="s">
        <v>677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636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974</v>
      </c>
      <c r="Y472" s="153" t="s">
        <v>977</v>
      </c>
      <c r="Z472" s="173"/>
      <c r="AA472" s="171">
        <v>2</v>
      </c>
      <c r="AB472" s="156" t="s">
        <v>971</v>
      </c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/>
      <c r="AS472" s="284"/>
      <c r="AT472" s="284"/>
      <c r="AU472" s="285"/>
      <c r="AV472" s="285"/>
      <c r="AW472" s="285"/>
      <c r="AX472" s="175"/>
      <c r="AY472" s="288">
        <f t="shared" si="10"/>
        <v>0</v>
      </c>
      <c r="AZ472" s="156"/>
      <c r="BA472" s="176"/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 t="s">
        <v>1927</v>
      </c>
      <c r="BK472" s="336" t="s">
        <v>1927</v>
      </c>
      <c r="BL472" s="177"/>
      <c r="BM472" s="173"/>
      <c r="BN472" s="173"/>
      <c r="BO472" s="203"/>
      <c r="BP472" s="179"/>
      <c r="BQ472" s="12" t="str">
        <f t="shared" si="11"/>
        <v>Produção e Intervalo</v>
      </c>
      <c r="BR472" s="18">
        <f t="shared" si="12"/>
        <v>0</v>
      </c>
      <c r="BS472" s="18">
        <f t="shared" si="13"/>
        <v>0</v>
      </c>
      <c r="BT472" s="212" t="str">
        <f>IF(BN472="","",SUBSTITUTE(BM472," ","")&amp;SUBSTITUTE(BN472," ",""))</f>
        <v/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898</v>
      </c>
      <c r="E473" s="289">
        <v>576</v>
      </c>
      <c r="F473" s="166" t="s">
        <v>792</v>
      </c>
      <c r="G473" s="154" t="str">
        <f>IF(D473="","*",VLOOKUP(F473,BS_ATIVIDADE[#All],3,FALSE))</f>
        <v>SOLDA</v>
      </c>
      <c r="H473" s="158" t="s">
        <v>566</v>
      </c>
      <c r="I473" s="158" t="s">
        <v>609</v>
      </c>
      <c r="J473" s="219">
        <v>74</v>
      </c>
      <c r="K473" s="219">
        <v>403.13</v>
      </c>
      <c r="L473" s="171" t="s">
        <v>609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1928</v>
      </c>
      <c r="X473" s="205" t="s">
        <v>974</v>
      </c>
      <c r="Y473" s="153" t="s">
        <v>977</v>
      </c>
      <c r="Z473" s="173"/>
      <c r="AA473" s="171" t="s">
        <v>609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1929</v>
      </c>
      <c r="BK473" s="179" t="s">
        <v>1930</v>
      </c>
      <c r="BL473" s="177"/>
      <c r="BM473" s="173" t="s">
        <v>998</v>
      </c>
      <c r="BN473" s="173" t="s">
        <v>998</v>
      </c>
      <c r="BO473" s="203" t="s">
        <v>998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>IF(BN473="","",SUBSTITUTE(BM473," ","")&amp;SUBSTITUTE(BN473," ",""))</f>
        <v>OKOK</v>
      </c>
    </row>
    <row r="474" spans="1:72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838</v>
      </c>
      <c r="E476" s="289">
        <v>579</v>
      </c>
      <c r="F476" s="166" t="s">
        <v>747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500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974</v>
      </c>
      <c r="Y476" s="153" t="s">
        <v>977</v>
      </c>
      <c r="Z476" s="173"/>
      <c r="AA476" s="171" t="s">
        <v>1931</v>
      </c>
      <c r="AB476" s="156" t="s">
        <v>966</v>
      </c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/>
      <c r="AS476" s="284"/>
      <c r="AT476" s="284"/>
      <c r="AU476" s="285"/>
      <c r="AV476" s="285"/>
      <c r="AW476" s="285"/>
      <c r="AX476" s="175"/>
      <c r="AY476" s="288">
        <f t="shared" si="10"/>
        <v>0</v>
      </c>
      <c r="AZ476" s="156"/>
      <c r="BA476" s="176"/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1</v>
      </c>
      <c r="BI476" s="178"/>
      <c r="BJ476" s="336" t="s">
        <v>1932</v>
      </c>
      <c r="BK476" s="179" t="s">
        <v>1933</v>
      </c>
      <c r="BL476" s="177"/>
      <c r="BM476" s="173"/>
      <c r="BN476" s="173"/>
      <c r="BO476" s="203"/>
      <c r="BP476" s="179"/>
      <c r="BQ476" s="12" t="str">
        <f t="shared" si="11"/>
        <v>Produção e Intervalo</v>
      </c>
      <c r="BR476" s="18">
        <f t="shared" si="12"/>
        <v>0</v>
      </c>
      <c r="BS476" s="18">
        <f t="shared" si="13"/>
        <v>0</v>
      </c>
      <c r="BT476" s="212" t="str">
        <f>IF(BN476="","",SUBSTITUTE(BM476," ","")&amp;SUBSTITUTE(BN476," ",""))</f>
        <v/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708</v>
      </c>
      <c r="E477" s="290">
        <v>581</v>
      </c>
      <c r="F477" s="166" t="s">
        <v>683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1934</v>
      </c>
      <c r="X477" s="205" t="s">
        <v>974</v>
      </c>
      <c r="Y477" s="153" t="s">
        <v>977</v>
      </c>
      <c r="Z477" s="173"/>
      <c r="AA477" s="171">
        <v>1</v>
      </c>
      <c r="AB477" s="156" t="s">
        <v>966</v>
      </c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/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1</v>
      </c>
      <c r="BI477" s="178"/>
      <c r="BJ477" s="336" t="s">
        <v>1935</v>
      </c>
      <c r="BK477" s="179" t="s">
        <v>1936</v>
      </c>
      <c r="BL477" s="177"/>
      <c r="BM477" s="173"/>
      <c r="BN477" s="173"/>
      <c r="BO477" s="203"/>
      <c r="BP477" s="179"/>
      <c r="BQ477" s="12" t="str">
        <f t="shared" si="11"/>
        <v>Produção</v>
      </c>
      <c r="BR477" s="18">
        <f t="shared" si="12"/>
        <v>1.0000000000000004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856</v>
      </c>
      <c r="E478" s="289">
        <v>561</v>
      </c>
      <c r="F478" s="156" t="s">
        <v>783</v>
      </c>
      <c r="G478" s="154" t="s">
        <v>608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609</v>
      </c>
      <c r="M478" s="193" t="s">
        <v>340</v>
      </c>
      <c r="N478" s="193" t="s">
        <v>341</v>
      </c>
      <c r="O478" s="158">
        <v>0.375</v>
      </c>
      <c r="P478" s="158">
        <v>0.10416666666666667</v>
      </c>
      <c r="Q478" s="171">
        <v>13</v>
      </c>
      <c r="R478" s="10" t="s">
        <v>661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974</v>
      </c>
      <c r="Y478" s="153" t="s">
        <v>977</v>
      </c>
      <c r="Z478" s="173"/>
      <c r="AA478" s="171">
        <v>1</v>
      </c>
      <c r="AB478" s="156" t="s">
        <v>966</v>
      </c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PDM - PEDRA - CARGA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>
        <f t="shared" si="10"/>
        <v>0</v>
      </c>
      <c r="AZ478" s="156"/>
      <c r="BA478" s="176"/>
      <c r="BB478" s="172" t="str">
        <f>IFERROR(_xlfn.XLOOKUP(AI478, BS_ATIVIDADE[ATIVIDADE],BS_ATIVIDADE[UNIDADE] ), "*")</f>
        <v>VAGÕES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/>
      <c r="BI478" s="178"/>
      <c r="BJ478" s="336" t="s">
        <v>1770</v>
      </c>
      <c r="BK478" s="179" t="s">
        <v>1937</v>
      </c>
      <c r="BL478" s="177"/>
      <c r="BM478" s="173"/>
      <c r="BN478" s="173"/>
      <c r="BO478" s="203"/>
      <c r="BP478" s="179"/>
      <c r="BQ478" s="12" t="str">
        <f t="shared" si="11"/>
        <v>Produção e Intervalo</v>
      </c>
      <c r="BR478" s="18">
        <f t="shared" si="12"/>
        <v>0</v>
      </c>
      <c r="BS478" s="18">
        <f t="shared" si="13"/>
        <v>0</v>
      </c>
      <c r="BT478" s="212" t="str">
        <f>IF(BN478="","",SUBSTITUTE(BM478," ","")&amp;SUBSTITUTE(BN478," ",""))</f>
        <v/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742</v>
      </c>
      <c r="E479" s="289">
        <v>584</v>
      </c>
      <c r="F479" s="166" t="s">
        <v>753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974</v>
      </c>
      <c r="Y479" s="153" t="s">
        <v>977</v>
      </c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1</v>
      </c>
      <c r="BI479" s="178"/>
      <c r="BJ479" s="336" t="s">
        <v>1938</v>
      </c>
      <c r="BK479" s="336" t="s">
        <v>1938</v>
      </c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761</v>
      </c>
      <c r="E480" s="289">
        <v>586</v>
      </c>
      <c r="F480" s="156" t="s">
        <v>623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609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1939</v>
      </c>
      <c r="X480" s="205" t="s">
        <v>974</v>
      </c>
      <c r="Y480" s="153" t="s">
        <v>977</v>
      </c>
      <c r="Z480" s="173"/>
      <c r="AA480" s="171" t="s">
        <v>1258</v>
      </c>
      <c r="AB480" s="156" t="s">
        <v>966</v>
      </c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0.4826388888888889</v>
      </c>
      <c r="AT480" s="284"/>
      <c r="AU480" s="285"/>
      <c r="AV480" s="285"/>
      <c r="AW480" s="285"/>
      <c r="AX480" s="175"/>
      <c r="AY480" s="288" t="str">
        <f t="shared" si="10"/>
        <v>ERRO</v>
      </c>
      <c r="AZ480" s="156"/>
      <c r="BA480" s="176"/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1</v>
      </c>
      <c r="BI480" s="178"/>
      <c r="BJ480" s="336" t="s">
        <v>1940</v>
      </c>
      <c r="BK480" s="179" t="s">
        <v>1941</v>
      </c>
      <c r="BL480" s="177"/>
      <c r="BM480" s="173"/>
      <c r="BN480" s="173"/>
      <c r="BO480" s="203"/>
      <c r="BP480" s="179"/>
      <c r="BQ480" s="12" t="e">
        <f t="shared" si="11"/>
        <v>#VALUE!</v>
      </c>
      <c r="BR480" s="18" t="e">
        <f t="shared" si="12"/>
        <v>#VALUE!</v>
      </c>
      <c r="BS480" s="18">
        <f t="shared" si="13"/>
        <v>0</v>
      </c>
      <c r="BT480" s="212" t="str">
        <f>IF(BN480="","",SUBSTITUTE(BM480," ","")&amp;SUBSTITUTE(BN480," ",""))</f>
        <v/>
      </c>
    </row>
    <row r="481" spans="1:72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731</v>
      </c>
      <c r="E484" s="289">
        <v>570</v>
      </c>
      <c r="F484" s="156" t="s">
        <v>631</v>
      </c>
      <c r="G484" s="154" t="s">
        <v>629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628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65" t="s">
        <v>974</v>
      </c>
      <c r="Y484" s="173" t="s">
        <v>977</v>
      </c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6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813</v>
      </c>
      <c r="E486" s="289">
        <v>592</v>
      </c>
      <c r="F486" s="156" t="s">
        <v>715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/>
      <c r="X486" s="265"/>
      <c r="Y486" s="173"/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/>
      <c r="AS486" s="284"/>
      <c r="AT486" s="284"/>
      <c r="AU486" s="285"/>
      <c r="AV486" s="285"/>
      <c r="AW486" s="285"/>
      <c r="AX486" s="175"/>
      <c r="AY486" s="288">
        <f t="shared" si="10"/>
        <v>0</v>
      </c>
      <c r="AZ486" s="156"/>
      <c r="BA486" s="176"/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/>
      </c>
    </row>
    <row r="487" spans="1:72">
      <c r="A487" s="161" t="str">
        <f>D487&amp;B487</f>
        <v>BRUNO (TF-525)46052</v>
      </c>
      <c r="B487" s="162">
        <v>46052</v>
      </c>
      <c r="C487" s="8">
        <f>IF(BS_CONTROLE[[#This Row],[DATA]]="","",WEEKNUM(BS_CONTROLE[[#This Row],[DATA]]))</f>
        <v>5</v>
      </c>
      <c r="D487" s="51" t="s">
        <v>875</v>
      </c>
      <c r="E487" s="290">
        <v>593</v>
      </c>
      <c r="F487" s="166" t="s">
        <v>766</v>
      </c>
      <c r="G487" s="154" t="str">
        <f>IF(D487="","*",VLOOKUP(F487,BS_ATIVIDADE[#All],3,FALSE))</f>
        <v>AMV</v>
      </c>
      <c r="H487" s="193" t="str" cm="1">
        <f t="array" ref="H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487" s="158"/>
      <c r="J487" s="219">
        <v>98</v>
      </c>
      <c r="K487" s="219">
        <v>538.24</v>
      </c>
      <c r="L487" s="171" t="s">
        <v>609</v>
      </c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87" s="158">
        <v>0.41666666666666669</v>
      </c>
      <c r="P487" s="158">
        <v>8.3333333333333329E-2</v>
      </c>
      <c r="Q487" s="171">
        <v>2</v>
      </c>
      <c r="R487" s="10" t="str">
        <f>IFERROR(_xlfn.XLOOKUP(F487, BS_ATIVIDADE[ATIVIDADE],BS_ATIVIDADE[UNIDADE] ), "*")</f>
        <v>Nº DE PEÇAS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7" s="155" t="str">
        <f>IFERROR(_xlfn.XLOOKUP(J487, BASE_MAPA!$E$2:$E$359, BASE_MAPA!$J$2:$J$359), "ERRO")</f>
        <v>ALTO ARAGUAIA - RONDONOPOLIS</v>
      </c>
      <c r="V487" s="282" t="s">
        <v>1339</v>
      </c>
      <c r="W487" s="335" t="s">
        <v>1311</v>
      </c>
      <c r="X487" s="265"/>
      <c r="Y487" s="173"/>
      <c r="Z487" s="173"/>
      <c r="AA487" s="171"/>
      <c r="AB487" s="70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AMV - JACARÉ</v>
      </c>
      <c r="AJ487" s="9" t="str">
        <f>IF(D487="","*",VLOOKUP(AI487,BS_ATIVIDADE[#Data],3,FALSE))</f>
        <v>AMV</v>
      </c>
      <c r="AK487" s="283" t="str">
        <f>IF(BS_CONTROLE[[#This Row],[Local - Partida]]=0, "-", BS_CONTROLE[[#This Row],[Local - Partida]])</f>
        <v>TBE539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TBE-TRM</v>
      </c>
      <c r="AN487" s="283" t="str">
        <f>IF(BS_CONTROLE[[#This Row],[SB]]=0, "-", BS_CONTROLE[[#This Row],[SB]])</f>
        <v>TBE539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538.24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>
        <f t="shared" si="10"/>
        <v>0</v>
      </c>
      <c r="AZ487" s="156"/>
      <c r="BA487" s="176"/>
      <c r="BB487" s="172" t="str">
        <f>IFERROR(_xlfn.XLOOKUP(AI487, BS_ATIVIDADE[ATIVIDADE],BS_ATIVIDADE[UNIDADE] ), "*")</f>
        <v>Nº DE PEÇAS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Produção e Intervalo</v>
      </c>
      <c r="BR487" s="18">
        <f t="shared" si="12"/>
        <v>0</v>
      </c>
      <c r="BS487" s="18">
        <f t="shared" si="13"/>
        <v>0</v>
      </c>
      <c r="BT487" s="212" t="str">
        <f>IF(BN487="","",SUBSTITUTE(BM487," ","")&amp;SUBSTITUTE(BN487," ",""))</f>
        <v/>
      </c>
    </row>
    <row r="488" spans="1:72">
      <c r="A488" s="169" t="str">
        <f>D488&amp;B488</f>
        <v>W70</v>
      </c>
      <c r="B488" s="170"/>
      <c r="C488" s="8" t="str">
        <f>IF(BS_CONTROLE[[#This Row],[DATA]]="","",WEEKNUM(BS_CONTROLE[[#This Row],[DATA]]))</f>
        <v/>
      </c>
      <c r="D488" s="51" t="s">
        <v>847</v>
      </c>
      <c r="E488" s="289">
        <v>594</v>
      </c>
      <c r="F488" s="166" t="s">
        <v>623</v>
      </c>
      <c r="G488" s="154" t="str">
        <f>IF(D488="","*",VLOOKUP(F488,BS_ATIVIDADE[#All],3,FALSE))</f>
        <v>OUTROS</v>
      </c>
      <c r="H488" s="158" t="s">
        <v>597</v>
      </c>
      <c r="I488" s="158" t="s">
        <v>80</v>
      </c>
      <c r="J488" s="219">
        <v>98</v>
      </c>
      <c r="K488" s="219">
        <v>502</v>
      </c>
      <c r="L488" s="171">
        <v>750</v>
      </c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88" s="193" t="s">
        <v>1942</v>
      </c>
      <c r="O488" s="158">
        <v>0.45833333333333331</v>
      </c>
      <c r="P488" s="158">
        <v>4.1666666666666664E-2</v>
      </c>
      <c r="Q488" s="171">
        <v>1</v>
      </c>
      <c r="R488" s="10" t="str">
        <f>IFERROR(_xlfn.XLOOKUP(F488, BS_ATIVIDADE[ATIVIDADE],BS_ATIVIDADE[UNIDADE] ), "*")</f>
        <v>BINÁRIO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8" s="155" t="str">
        <f>IFERROR(_xlfn.XLOOKUP(J488, BASE_MAPA!$E$2:$E$359, BASE_MAPA!$J$2:$J$359), "ERRO")</f>
        <v>ALTO ARAGUAIA - RONDONOPOLIS</v>
      </c>
      <c r="V488" s="282" t="s">
        <v>1339</v>
      </c>
      <c r="W488" s="335"/>
      <c r="X488" s="265"/>
      <c r="Y488" s="173"/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DESLOCAMENTO</v>
      </c>
      <c r="AJ488" s="9" t="str">
        <f>IF(D488="","*",VLOOKUP(AI488,BS_ATIVIDADE[#Data],3,FALSE))</f>
        <v>OUTROS</v>
      </c>
      <c r="AK488" s="283" t="str">
        <f>IF(BS_CONTROLE[[#This Row],[Local - Partida]]=0, "-", BS_CONTROLE[[#This Row],[Local - Partida]])</f>
        <v>TGR2</v>
      </c>
      <c r="AL488" s="283" t="str">
        <f>IF(BS_CONTROLE[[#This Row],[Local - Encerramento]]=0, "-", BS_CONTROLE[[#This Row],[Local - Encerramento]])</f>
        <v>TRO</v>
      </c>
      <c r="AM488" s="283" t="str">
        <f>IF(BS_CONTROLE[[#This Row],[Entre - Estações]]=0, "-", BS_CONTROLE[[#This Row],[Entre - Estações]])</f>
        <v>TGR-TBE</v>
      </c>
      <c r="AN488" s="283" t="str">
        <f>IF(BS_CONTROLE[[#This Row],[SB]]=0, "-", BS_CONTROLE[[#This Row],[SB]])</f>
        <v>TGRTRO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502</v>
      </c>
      <c r="AQ488" s="268">
        <f>IF(BS_CONTROLE[[#This Row],[KM - Fim]]=0, "-", BS_CONTROLE[[#This Row],[KM - Fim]])</f>
        <v>750</v>
      </c>
      <c r="AR488" s="284"/>
      <c r="AS488" s="284"/>
      <c r="AT488" s="284"/>
      <c r="AU488" s="285"/>
      <c r="AV488" s="285"/>
      <c r="AW488" s="285"/>
      <c r="AX488" s="175"/>
      <c r="AY488" s="288">
        <f t="shared" si="10"/>
        <v>0</v>
      </c>
      <c r="AZ488" s="156"/>
      <c r="BA488" s="176"/>
      <c r="BB488" s="172" t="str">
        <f>IFERROR(_xlfn.XLOOKUP(AI488, BS_ATIVIDADE[ATIVIDADE],BS_ATIVIDADE[UNIDADE] ), "*")</f>
        <v>BINÁRIO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>
      <c r="A489" s="161" t="str">
        <f t="shared" ref="A489:A502" si="18">D489&amp;B489</f>
        <v/>
      </c>
      <c r="B489" s="162"/>
      <c r="C489" s="8" t="str">
        <f>IF(BS_CONTROLE[[#This Row],[DATA]]="","",WEEKNUM(BS_CONTROLE[[#This Row],[DATA]]))</f>
        <v/>
      </c>
      <c r="D489" s="51"/>
      <c r="E489" s="339"/>
      <c r="F489" s="16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ref="AY489:AY531" si="19">IF(D489="","*",IFERROR(IF(ISODD(COUNT(AS489:AX489)),"ERRO",SUM((AT489-AS489),(AV489-AU489),(AX489-AW489))),"ERRO"))</f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ref="BQ489:BQ531" si="20">IF(AND(BR489&lt;1,BS489&lt;1),"Produção e Intervalo",IF(BR489&lt;1,"Intervalo",IF(BS489&lt;1,"Produção","Aderente")))</f>
        <v>Aderente</v>
      </c>
      <c r="BR489" s="18" t="str">
        <f t="shared" ref="BR489:BR531" si="21">IF(OR(B489="",F489=""),"*",AY489/P489)</f>
        <v>*</v>
      </c>
      <c r="BS489" s="18" t="str">
        <f t="shared" ref="BS489:BS531" si="22">IF(OR(B489="",F489=""),"*",BA489/Q489)</f>
        <v>*</v>
      </c>
      <c r="BT489" s="212" t="str">
        <f t="shared" ref="BT489:BT531" si="23">IF(BN489="","",SUBSTITUTE(BM489," ","")&amp;SUBSTITUTE(BN489," ",""))</f>
        <v/>
      </c>
    </row>
    <row r="490" spans="1:72">
      <c r="A490" s="161" t="str">
        <f t="shared" si="18"/>
        <v/>
      </c>
      <c r="B490" s="162"/>
      <c r="C490" s="8" t="str">
        <f>IF(BS_CONTROLE[[#This Row],[DATA]]="","",WEEKNUM(BS_CONTROLE[[#This Row],[DATA]]))</f>
        <v/>
      </c>
      <c r="D490" s="51"/>
      <c r="E490" s="339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9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20"/>
        <v>Aderente</v>
      </c>
      <c r="BR490" s="18" t="str">
        <f t="shared" si="21"/>
        <v>*</v>
      </c>
      <c r="BS490" s="18" t="str">
        <f t="shared" si="22"/>
        <v>*</v>
      </c>
      <c r="BT490" s="212" t="str">
        <f t="shared" si="23"/>
        <v/>
      </c>
    </row>
    <row r="491" spans="1:72">
      <c r="A491" s="161" t="str">
        <f t="shared" si="18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898</v>
      </c>
      <c r="E491" s="339"/>
      <c r="F491" s="166" t="s">
        <v>792</v>
      </c>
      <c r="G491" s="154" t="str">
        <f>IF(D491="","*",VLOOKUP(F491,BS_ATIVIDADE[#All],3,FALSE))</f>
        <v>SOLDA</v>
      </c>
      <c r="H491" s="158"/>
      <c r="I491" s="158"/>
      <c r="J491" s="219">
        <v>74</v>
      </c>
      <c r="K491" s="219">
        <v>498.9</v>
      </c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1681</v>
      </c>
      <c r="W491" s="335" t="s">
        <v>1943</v>
      </c>
      <c r="X491" s="265"/>
      <c r="Y491" s="173"/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>
        <f t="shared" si="19"/>
        <v>0</v>
      </c>
      <c r="AZ491" s="156"/>
      <c r="BA491" s="176"/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20"/>
        <v>Produção e Intervalo</v>
      </c>
      <c r="BR491" s="18">
        <f t="shared" si="21"/>
        <v>0</v>
      </c>
      <c r="BS491" s="18">
        <f t="shared" si="22"/>
        <v>0</v>
      </c>
      <c r="BT491" s="212" t="str">
        <f t="shared" si="23"/>
        <v/>
      </c>
    </row>
    <row r="492" spans="1:72">
      <c r="A492" s="161" t="str">
        <f t="shared" si="18"/>
        <v/>
      </c>
      <c r="B492" s="162"/>
      <c r="C492" s="8" t="str">
        <f>IF(BS_CONTROLE[[#This Row],[DATA]]="","",WEEKNUM(BS_CONTROLE[[#This Row],[DATA]]))</f>
        <v/>
      </c>
      <c r="D492" s="51"/>
      <c r="E492" s="339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9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0"/>
        <v>Aderente</v>
      </c>
      <c r="BR492" s="18" t="str">
        <f t="shared" si="21"/>
        <v>*</v>
      </c>
      <c r="BS492" s="18" t="str">
        <f t="shared" si="22"/>
        <v>*</v>
      </c>
      <c r="BT492" s="212" t="str">
        <f t="shared" si="23"/>
        <v/>
      </c>
    </row>
    <row r="493" spans="1:72">
      <c r="A493" s="161" t="str">
        <f t="shared" si="18"/>
        <v/>
      </c>
      <c r="B493" s="162"/>
      <c r="C493" s="8" t="str">
        <f>IF(BS_CONTROLE[[#This Row],[DATA]]="","",WEEKNUM(BS_CONTROLE[[#This Row],[DATA]]))</f>
        <v/>
      </c>
      <c r="D493" s="51"/>
      <c r="E493" s="339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0"/>
        <v>Aderente</v>
      </c>
      <c r="BR493" s="18" t="str">
        <f t="shared" si="21"/>
        <v>*</v>
      </c>
      <c r="BS493" s="18" t="str">
        <f t="shared" si="22"/>
        <v>*</v>
      </c>
      <c r="BT493" s="212" t="str">
        <f t="shared" si="23"/>
        <v/>
      </c>
    </row>
    <row r="494" spans="1:72">
      <c r="A494" s="161" t="str">
        <f t="shared" si="18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838</v>
      </c>
      <c r="E494" s="339"/>
      <c r="F494" s="166" t="s">
        <v>747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0.35416666666666669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1858</v>
      </c>
      <c r="W494" s="335" t="s">
        <v>1900</v>
      </c>
      <c r="X494" s="265"/>
      <c r="Y494" s="173"/>
      <c r="Z494" s="173"/>
      <c r="AA494" s="171"/>
      <c r="AB494" s="70"/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e">
        <f>IF(#REF!="","*",VLOOKUP(AI494,BS_ATIVIDADE[#Data],3,FALSE))</f>
        <v>#REF!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/>
      <c r="AS494" s="284"/>
      <c r="AT494" s="284"/>
      <c r="AU494" s="285"/>
      <c r="AV494" s="285"/>
      <c r="AW494" s="285"/>
      <c r="AX494" s="175"/>
      <c r="AY494" s="288" t="e">
        <f>IF(#REF!="","*",IFERROR(IF(ISODD(COUNT(AS494:AX494)),"ERRO",SUM((AT494-AS494),(AV494-AU494),(AX494-AW494))),"ERRO"))</f>
        <v>#REF!</v>
      </c>
      <c r="AZ494" s="156"/>
      <c r="BA494" s="176"/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e">
        <f t="shared" si="20"/>
        <v>#REF!</v>
      </c>
      <c r="BR494" s="18" t="e">
        <f t="shared" si="21"/>
        <v>#REF!</v>
      </c>
      <c r="BS494" s="18">
        <f t="shared" si="22"/>
        <v>0</v>
      </c>
      <c r="BT494" s="212" t="str">
        <f t="shared" si="23"/>
        <v/>
      </c>
    </row>
    <row r="495" spans="1:72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51"/>
      <c r="E495" s="339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65"/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9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0"/>
        <v>Aderente</v>
      </c>
      <c r="BR495" s="18" t="str">
        <f t="shared" si="21"/>
        <v>*</v>
      </c>
      <c r="BS495" s="18" t="str">
        <f t="shared" si="22"/>
        <v>*</v>
      </c>
      <c r="BT495" s="212" t="str">
        <f t="shared" si="23"/>
        <v/>
      </c>
    </row>
    <row r="496" spans="1:72">
      <c r="A496" s="161" t="str">
        <f t="shared" si="18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928</v>
      </c>
      <c r="E496" s="339"/>
      <c r="F496" s="166" t="s">
        <v>611</v>
      </c>
      <c r="G496" s="154" t="str">
        <f>IF(D496="","*",VLOOKUP(F496,BS_ATIVIDADE[#All],3,FALSE))</f>
        <v>CAMINHÂO - SOLDA</v>
      </c>
      <c r="H496" s="158" t="s">
        <v>256</v>
      </c>
      <c r="I496" s="158" t="s">
        <v>609</v>
      </c>
      <c r="J496" s="219">
        <v>74</v>
      </c>
      <c r="K496" s="219">
        <v>234.5</v>
      </c>
      <c r="L496" s="171" t="s">
        <v>609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1311</v>
      </c>
      <c r="X496" s="265"/>
      <c r="Y496" s="173"/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CAMINHÃO DE SOLDA</v>
      </c>
      <c r="AJ496" s="9" t="str">
        <f>IF(D496="","*",VLOOKUP(AI496,BS_ATIVIDADE[#Data],3,FALSE))</f>
        <v>CAMINHÂO - 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>
        <f t="shared" si="19"/>
        <v>0</v>
      </c>
      <c r="AZ496" s="156"/>
      <c r="BA496" s="176"/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20"/>
        <v>Produção e Intervalo</v>
      </c>
      <c r="BR496" s="18">
        <f t="shared" si="21"/>
        <v>0</v>
      </c>
      <c r="BS496" s="18">
        <f t="shared" si="22"/>
        <v>0</v>
      </c>
      <c r="BT496" s="212" t="str">
        <f t="shared" si="23"/>
        <v/>
      </c>
    </row>
    <row r="497" spans="1:72">
      <c r="A497" s="161" t="str">
        <f t="shared" si="18"/>
        <v>FRANCENILDO (TF-513)</v>
      </c>
      <c r="B497" s="162"/>
      <c r="C497" s="8" t="str">
        <f>IF(BS_CONTROLE[[#This Row],[DATA]]="","",WEEKNUM(BS_CONTROLE[[#This Row],[DATA]]))</f>
        <v/>
      </c>
      <c r="D497" s="51" t="s">
        <v>900</v>
      </c>
      <c r="E497" s="339"/>
      <c r="F497" s="166" t="s">
        <v>799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609</v>
      </c>
      <c r="J497" s="219">
        <v>74</v>
      </c>
      <c r="K497" s="219">
        <v>234.5</v>
      </c>
      <c r="L497" s="171" t="s">
        <v>609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1286</v>
      </c>
      <c r="W497" s="335"/>
      <c r="X497" s="265"/>
      <c r="Y497" s="173"/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>
        <f t="shared" si="19"/>
        <v>0</v>
      </c>
      <c r="AZ497" s="156"/>
      <c r="BA497" s="176"/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20"/>
        <v>Aderente</v>
      </c>
      <c r="BR497" s="18" t="str">
        <f t="shared" si="21"/>
        <v>*</v>
      </c>
      <c r="BS497" s="18" t="str">
        <f t="shared" si="22"/>
        <v>*</v>
      </c>
      <c r="BT497" s="212" t="str">
        <f t="shared" si="23"/>
        <v/>
      </c>
    </row>
    <row r="498" spans="1:72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9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65"/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0"/>
        <v>Aderente</v>
      </c>
      <c r="BR498" s="18" t="str">
        <f t="shared" si="21"/>
        <v>*</v>
      </c>
      <c r="BS498" s="18" t="str">
        <f t="shared" si="22"/>
        <v>*</v>
      </c>
      <c r="BT498" s="212" t="str">
        <f t="shared" si="23"/>
        <v/>
      </c>
    </row>
    <row r="499" spans="1:72">
      <c r="A499" s="161" t="str">
        <f t="shared" ref="A499:A502" si="24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788</v>
      </c>
      <c r="E499" s="339"/>
      <c r="F499" s="166" t="s">
        <v>834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1858</v>
      </c>
      <c r="W499" s="335" t="s">
        <v>1475</v>
      </c>
      <c r="X499" s="265"/>
      <c r="Y499" s="173"/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e">
        <f>IF(#REF!="","*",VLOOKUP(AI499,BS_ATIVIDADE[#Data],3,FALSE))</f>
        <v>#REF!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/>
      <c r="AS499" s="284"/>
      <c r="AT499" s="284"/>
      <c r="AU499" s="285"/>
      <c r="AV499" s="285"/>
      <c r="AW499" s="285"/>
      <c r="AX499" s="175"/>
      <c r="AY499" s="288" t="e">
        <f>IF(#REF!="","*",IFERROR(IF(ISODD(COUNT(AS499:AX499)),"ERRO",SUM((AT499-AS499),(AV499-AU499),(AX499-AW499))),"ERRO"))</f>
        <v>#REF!</v>
      </c>
      <c r="AZ499" s="156"/>
      <c r="BA499" s="176"/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e">
        <f t="shared" si="20"/>
        <v>#REF!</v>
      </c>
      <c r="BR499" s="18" t="e">
        <f t="shared" si="21"/>
        <v>#REF!</v>
      </c>
      <c r="BS499" s="18">
        <f t="shared" si="22"/>
        <v>0</v>
      </c>
      <c r="BT499" s="212" t="str">
        <f t="shared" si="23"/>
        <v/>
      </c>
    </row>
    <row r="500" spans="1:72">
      <c r="A500" s="161"/>
      <c r="B500" s="162"/>
      <c r="C500" s="8" t="str">
        <f>IF(BS_CONTROLE[[#This Row],[DATA]]="","",WEEKNUM(BS_CONTROLE[[#This Row],[DATA]]))</f>
        <v/>
      </c>
      <c r="D500" s="51"/>
      <c r="E500" s="339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65"/>
      <c r="Y500" s="173"/>
      <c r="Z500" s="173"/>
      <c r="AA500" s="171"/>
      <c r="AB500" s="70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19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0"/>
        <v>Aderente</v>
      </c>
      <c r="BR500" s="18" t="str">
        <f t="shared" si="21"/>
        <v>*</v>
      </c>
      <c r="BS500" s="18" t="str">
        <f t="shared" si="22"/>
        <v>*</v>
      </c>
      <c r="BT500" s="212" t="str">
        <f t="shared" si="23"/>
        <v/>
      </c>
    </row>
    <row r="501" spans="1:72">
      <c r="A501" s="161" t="str">
        <f t="shared" ref="A501:A514" si="25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757</v>
      </c>
      <c r="E501" s="339"/>
      <c r="F501" s="166" t="s">
        <v>623</v>
      </c>
      <c r="G501" s="154" t="str">
        <f>IF(D501="","*",VLOOKUP(F501,BS_ATIVIDADE[#All],3,FALSE))</f>
        <v>OUTROS</v>
      </c>
      <c r="H501" s="158" t="s">
        <v>264</v>
      </c>
      <c r="I501" s="158" t="s">
        <v>228</v>
      </c>
      <c r="J501" s="219">
        <v>74</v>
      </c>
      <c r="K501" s="219">
        <v>291</v>
      </c>
      <c r="L501" s="171">
        <v>109</v>
      </c>
      <c r="M501" s="193" t="s">
        <v>1840</v>
      </c>
      <c r="N501" s="193" t="s">
        <v>1841</v>
      </c>
      <c r="O501" s="158">
        <v>0.41666666666666669</v>
      </c>
      <c r="P501" s="158">
        <v>4.1666666666666664E-2</v>
      </c>
      <c r="Q501" s="171">
        <v>1</v>
      </c>
      <c r="R501" s="10" t="str">
        <f>IFERROR(_xlfn.XLOOKUP(F501, BS_ATIVIDADE[ATIVIDADE],BS_ATIVIDADE[UNIDADE] ), "*")</f>
        <v>BINÁRIO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1" s="155" t="str">
        <f>IFERROR(_xlfn.XLOOKUP(J501, BASE_MAPA!$E$2:$E$359, BASE_MAPA!$J$2:$J$359), "ERRO")</f>
        <v>MARCO INICIAL - ALTO ARAGUAIA</v>
      </c>
      <c r="V501" s="282" t="s">
        <v>1317</v>
      </c>
      <c r="W501" s="335" t="s">
        <v>1944</v>
      </c>
      <c r="X501" s="265" t="s">
        <v>974</v>
      </c>
      <c r="Y501" s="173"/>
      <c r="Z501" s="173"/>
      <c r="AA501" s="171">
        <v>1</v>
      </c>
      <c r="AB501" s="70" t="s">
        <v>971</v>
      </c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DESLOCAMENTO</v>
      </c>
      <c r="AJ501" s="9" t="str">
        <f>IF(D501="","*",VLOOKUP(AI501,BS_ATIVIDADE[#Data],3,FALSE))</f>
        <v>OUTROS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TCS-TIN</v>
      </c>
      <c r="AN501" s="283" t="str">
        <f>IF(BS_CONTROLE[[#This Row],[SB]]=0, "-", BS_CONTROLE[[#This Row],[SB]])</f>
        <v>TCSTIN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291</v>
      </c>
      <c r="AQ501" s="268">
        <f>IF(BS_CONTROLE[[#This Row],[KM - Fim]]=0, "-", BS_CONTROLE[[#This Row],[KM - Fim]])</f>
        <v>109</v>
      </c>
      <c r="AR501" s="284"/>
      <c r="AS501" s="284"/>
      <c r="AT501" s="284"/>
      <c r="AU501" s="285"/>
      <c r="AV501" s="285"/>
      <c r="AW501" s="285"/>
      <c r="AX501" s="175"/>
      <c r="AY501" s="288">
        <f t="shared" si="19"/>
        <v>0</v>
      </c>
      <c r="AZ501" s="156"/>
      <c r="BA501" s="176"/>
      <c r="BB501" s="172" t="str">
        <f>IFERROR(_xlfn.XLOOKUP(AI501, BS_ATIVIDADE[ATIVIDADE],BS_ATIVIDADE[UNIDADE] ), "*")</f>
        <v>BINÁRIO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/>
      <c r="BI501" s="178"/>
      <c r="BJ501" s="336"/>
      <c r="BK501" s="179"/>
      <c r="BL501" s="177"/>
      <c r="BM501" s="173"/>
      <c r="BN501" s="173"/>
      <c r="BO501" s="203"/>
      <c r="BP501" s="179"/>
      <c r="BQ501" s="12" t="e">
        <f t="shared" si="20"/>
        <v>#DIV/0!</v>
      </c>
      <c r="BR501" s="18" t="e">
        <f>IF(OR(B501="",F501=""),"*",AY501/P502)</f>
        <v>#DIV/0!</v>
      </c>
      <c r="BS501" s="18">
        <f t="shared" si="22"/>
        <v>0</v>
      </c>
      <c r="BT501" s="212" t="str">
        <f t="shared" si="23"/>
        <v/>
      </c>
    </row>
    <row r="502" spans="1:72">
      <c r="A502" s="161" t="str">
        <f t="shared" si="25"/>
        <v/>
      </c>
      <c r="B502" s="162"/>
      <c r="C502" s="8" t="str">
        <f>IF(BS_CONTROLE[[#This Row],[DATA]]="","",WEEKNUM(BS_CONTROLE[[#This Row],[DATA]]))</f>
        <v/>
      </c>
      <c r="D502" s="51"/>
      <c r="E502" s="339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6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19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0"/>
        <v>Aderente</v>
      </c>
      <c r="BR502" s="18" t="str">
        <f>IF(OR(B502="",F502=""),"*",AY502/#REF!)</f>
        <v>*</v>
      </c>
      <c r="BS502" s="18" t="str">
        <f t="shared" si="22"/>
        <v>*</v>
      </c>
      <c r="BT502" s="212" t="str">
        <f t="shared" si="23"/>
        <v/>
      </c>
    </row>
    <row r="503" spans="1:72">
      <c r="A503" s="161" t="str">
        <f t="shared" si="25"/>
        <v>A88</v>
      </c>
      <c r="B503" s="162"/>
      <c r="C503" s="8" t="str">
        <f>IF(BS_CONTROLE[[#This Row],[DATA]]="","",WEEKNUM(BS_CONTROLE[[#This Row],[DATA]]))</f>
        <v/>
      </c>
      <c r="D503" s="51"/>
      <c r="E503" s="339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65"/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19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0"/>
        <v>Aderente</v>
      </c>
      <c r="BR503" s="18" t="str">
        <f t="shared" si="21"/>
        <v>*</v>
      </c>
      <c r="BS503" s="18" t="str">
        <f t="shared" si="22"/>
        <v>*</v>
      </c>
      <c r="BT503" s="212" t="str">
        <f t="shared" si="23"/>
        <v/>
      </c>
    </row>
    <row r="504" spans="1:72">
      <c r="A504" s="161" t="str">
        <f t="shared" si="25"/>
        <v>46052</v>
      </c>
      <c r="B504" s="162">
        <v>46052</v>
      </c>
      <c r="C504" s="8">
        <f>IF(BS_CONTROLE[[#This Row],[DATA]]="","",WEEKNUM(BS_CONTROLE[[#This Row],[DATA]]))</f>
        <v>5</v>
      </c>
      <c r="D504" s="51" t="s">
        <v>742</v>
      </c>
      <c r="E504" s="339"/>
      <c r="F504" s="166" t="s">
        <v>753</v>
      </c>
      <c r="G504" s="154" t="str">
        <f>IF(D504="","*",VLOOKUP(F504,BS_ATIVIDADE[#All],3,FALSE))</f>
        <v>OUTROS</v>
      </c>
      <c r="H504" s="158" t="s">
        <v>436</v>
      </c>
      <c r="I504" s="158" t="s">
        <v>1559</v>
      </c>
      <c r="J504" s="219">
        <v>78</v>
      </c>
      <c r="K504" s="219">
        <v>176.3</v>
      </c>
      <c r="L504" s="171">
        <v>181.125</v>
      </c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4" s="158">
        <v>0.375</v>
      </c>
      <c r="P504" s="158">
        <v>4.1666666666666664E-2</v>
      </c>
      <c r="Q504" s="171">
        <v>1</v>
      </c>
      <c r="R504" s="10" t="str">
        <f>IFERROR(_xlfn.XLOOKUP(F504, BS_ATIVIDADE[ATIVIDADE],BS_ATIVIDADE[UNIDADE] ), "*")</f>
        <v>BINÁRIO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4" s="155" t="str">
        <f>IFERROR(_xlfn.XLOOKUP(J504, BASE_MAPA!$E$2:$E$359, BASE_MAPA!$J$2:$J$359), "ERRO")</f>
        <v>ITIRAPINA - BAURU</v>
      </c>
      <c r="V504" s="282" t="s">
        <v>1613</v>
      </c>
      <c r="W504" s="335" t="s">
        <v>1945</v>
      </c>
      <c r="X504" s="265"/>
      <c r="Y504" s="173"/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OUTRAS ATIVIDADES</v>
      </c>
      <c r="AJ504" s="9" t="str">
        <f>IF(D504="","*",VLOOKUP(AI504,BS_ATIVIDADE[#Data],3,FALSE))</f>
        <v>OUTROS</v>
      </c>
      <c r="AK504" s="283" t="str">
        <f>IF(BS_CONTROLE[[#This Row],[Local - Partida]]=0, "-", BS_CONTROLE[[#This Row],[Local - Partida]])</f>
        <v>ZFH2</v>
      </c>
      <c r="AL504" s="283" t="str">
        <f>IF(BS_CONTROLE[[#This Row],[Local - Encerramento]]=0, "-", BS_CONTROLE[[#This Row],[Local - Encerramento]])</f>
        <v>ZIQ</v>
      </c>
      <c r="AM504" s="283" t="str">
        <f>IF(BS_CONTROLE[[#This Row],[Entre - Estações]]=0, "-", BS_CONTROLE[[#This Row],[Entre - Estações]])</f>
        <v>ZIQ-ZQY</v>
      </c>
      <c r="AN504" s="283" t="str">
        <f>IF(BS_CONTROLE[[#This Row],[SB]]=0, "-", BS_CONTROLE[[#This Row],[SB]])</f>
        <v>ZIQZQY</v>
      </c>
      <c r="AO504" s="267">
        <f>IF(BS_CONTROLE[[#This Row],[SUB]]=0, "-", BS_CONTROLE[[#This Row],[SUB]])</f>
        <v>78</v>
      </c>
      <c r="AP504" s="268">
        <f>IF(BS_CONTROLE[[#This Row],[KM - Inicio]]=0, "-", BS_CONTROLE[[#This Row],[KM - Inicio]])</f>
        <v>176.3</v>
      </c>
      <c r="AQ504" s="268">
        <f>IF(BS_CONTROLE[[#This Row],[KM - Fim]]=0, "-", BS_CONTROLE[[#This Row],[KM - Fim]])</f>
        <v>181.125</v>
      </c>
      <c r="AR504" s="284"/>
      <c r="AS504" s="284"/>
      <c r="AT504" s="284"/>
      <c r="AU504" s="285"/>
      <c r="AV504" s="285"/>
      <c r="AW504" s="285"/>
      <c r="AX504" s="175"/>
      <c r="AY504" s="288">
        <f t="shared" si="19"/>
        <v>0</v>
      </c>
      <c r="AZ504" s="156"/>
      <c r="BA504" s="176"/>
      <c r="BB504" s="172" t="str">
        <f>IFERROR(_xlfn.XLOOKUP(AI504, BS_ATIVIDADE[ATIVIDADE],BS_ATIVIDADE[UNIDADE] ), "*")</f>
        <v>BINÁRIO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4" s="157" t="str">
        <f>IFERROR(_xlfn.XLOOKUP(AO504, BASE_MAPA!$E$2:$E$359, BASE_MAPA!$J$2:$J$359), "ERRO")</f>
        <v>ITIRAPINA - BAURU</v>
      </c>
      <c r="BF504" s="269" t="str">
        <f>IF(BS_CONTROLE[[#This Row],[Responsavel pelo boletim]]=0, "-", BS_CONTROLE[[#This Row],[Responsavel pelo boletim]])</f>
        <v>Josimar</v>
      </c>
      <c r="BG504" s="177"/>
      <c r="BH504" s="16"/>
      <c r="BI504" s="178"/>
      <c r="BJ504" s="336"/>
      <c r="BK504" s="179"/>
      <c r="BL504" s="177"/>
      <c r="BM504" s="173"/>
      <c r="BN504" s="173"/>
      <c r="BO504" s="203"/>
      <c r="BP504" s="179"/>
      <c r="BQ504" s="12" t="str">
        <f t="shared" si="20"/>
        <v>Produção e Intervalo</v>
      </c>
      <c r="BR504" s="18">
        <f t="shared" si="21"/>
        <v>0</v>
      </c>
      <c r="BS504" s="18">
        <f t="shared" si="22"/>
        <v>0</v>
      </c>
      <c r="BT504" s="212" t="str">
        <f t="shared" si="23"/>
        <v/>
      </c>
    </row>
    <row r="505" spans="1:72">
      <c r="A505" s="161" t="str">
        <f t="shared" si="25"/>
        <v/>
      </c>
      <c r="B505" s="162"/>
      <c r="C505" s="8" t="str">
        <f>IF(BS_CONTROLE[[#This Row],[DATA]]="","",WEEKNUM(BS_CONTROLE[[#This Row],[DATA]]))</f>
        <v/>
      </c>
      <c r="D505" s="51"/>
      <c r="E505" s="339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6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19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0"/>
        <v>Aderente</v>
      </c>
      <c r="BR505" s="18" t="str">
        <f t="shared" si="21"/>
        <v>*</v>
      </c>
      <c r="BS505" s="18" t="str">
        <f t="shared" si="22"/>
        <v>*</v>
      </c>
      <c r="BT505" s="212" t="str">
        <f t="shared" si="23"/>
        <v/>
      </c>
    </row>
    <row r="506" spans="1:72">
      <c r="A506" s="161" t="str">
        <f t="shared" si="25"/>
        <v/>
      </c>
      <c r="B506" s="162"/>
      <c r="C506" s="8" t="str">
        <f>IF(BS_CONTROLE[[#This Row],[DATA]]="","",WEEKNUM(BS_CONTROLE[[#This Row],[DATA]]))</f>
        <v/>
      </c>
      <c r="D506" s="51"/>
      <c r="E506" s="339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6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19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0"/>
        <v>Aderente</v>
      </c>
      <c r="BR506" s="18" t="str">
        <f t="shared" si="21"/>
        <v>*</v>
      </c>
      <c r="BS506" s="18" t="str">
        <f t="shared" si="22"/>
        <v>*</v>
      </c>
      <c r="BT506" s="212" t="str">
        <f t="shared" si="23"/>
        <v/>
      </c>
    </row>
    <row r="507" spans="1:72">
      <c r="A507" s="161" t="str">
        <f t="shared" si="25"/>
        <v/>
      </c>
      <c r="B507" s="162"/>
      <c r="C507" s="8" t="str">
        <f>IF(BS_CONTROLE[[#This Row],[DATA]]="","",WEEKNUM(BS_CONTROLE[[#This Row],[DATA]]))</f>
        <v/>
      </c>
      <c r="D507" s="51"/>
      <c r="E507" s="339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6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19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0"/>
        <v>Aderente</v>
      </c>
      <c r="BR507" s="18" t="str">
        <f t="shared" si="21"/>
        <v>*</v>
      </c>
      <c r="BS507" s="18" t="str">
        <f t="shared" si="22"/>
        <v>*</v>
      </c>
      <c r="BT507" s="212" t="str">
        <f t="shared" si="23"/>
        <v/>
      </c>
    </row>
    <row r="508" spans="1:72">
      <c r="A508" s="161" t="str">
        <f t="shared" si="25"/>
        <v/>
      </c>
      <c r="B508" s="162"/>
      <c r="C508" s="8" t="str">
        <f>IF(BS_CONTROLE[[#This Row],[DATA]]="","",WEEKNUM(BS_CONTROLE[[#This Row],[DATA]]))</f>
        <v/>
      </c>
      <c r="D508" s="51"/>
      <c r="E508" s="339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6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 t="shared" si="19"/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 t="shared" si="20"/>
        <v>Aderente</v>
      </c>
      <c r="BR508" s="18" t="str">
        <f t="shared" si="21"/>
        <v>*</v>
      </c>
      <c r="BS508" s="18" t="str">
        <f t="shared" si="22"/>
        <v>*</v>
      </c>
      <c r="BT508" s="212" t="str">
        <f t="shared" si="23"/>
        <v/>
      </c>
    </row>
    <row r="509" spans="1:72">
      <c r="A509" s="161" t="str">
        <f t="shared" si="25"/>
        <v/>
      </c>
      <c r="B509" s="162"/>
      <c r="C509" s="8" t="str">
        <f>IF(BS_CONTROLE[[#This Row],[DATA]]="","",WEEKNUM(BS_CONTROLE[[#This Row],[DATA]]))</f>
        <v/>
      </c>
      <c r="D509" s="51"/>
      <c r="E509" s="339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6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 t="shared" si="19"/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 t="shared" si="20"/>
        <v>Aderente</v>
      </c>
      <c r="BR509" s="18" t="str">
        <f t="shared" si="21"/>
        <v>*</v>
      </c>
      <c r="BS509" s="18" t="str">
        <f t="shared" si="22"/>
        <v>*</v>
      </c>
      <c r="BT509" s="212" t="str">
        <f t="shared" si="23"/>
        <v/>
      </c>
    </row>
    <row r="510" spans="1:72">
      <c r="A510" s="161" t="str">
        <f t="shared" si="25"/>
        <v/>
      </c>
      <c r="B510" s="162"/>
      <c r="C510" s="8" t="str">
        <f>IF(BS_CONTROLE[[#This Row],[DATA]]="","",WEEKNUM(BS_CONTROLE[[#This Row],[DATA]]))</f>
        <v/>
      </c>
      <c r="D510" s="51"/>
      <c r="E510" s="339"/>
      <c r="F510" s="166"/>
      <c r="G510" s="154" t="str">
        <f>IF(D510="","*",VLOOKUP(F510,BS_ATIVIDADE[#All],3,FALSE))</f>
        <v>*</v>
      </c>
      <c r="H510" s="158"/>
      <c r="I510" s="158"/>
      <c r="J510" s="219"/>
      <c r="K510" s="219"/>
      <c r="L510" s="171"/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9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8"/>
      <c r="P510" s="158"/>
      <c r="Q510" s="171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55" t="str">
        <f>IFERROR(_xlfn.XLOOKUP(J510, BASE_MAPA!$E$2:$E$359, BASE_MAPA!$J$2:$J$359), "ERRO")</f>
        <v>ERRO</v>
      </c>
      <c r="V510" s="282"/>
      <c r="W510" s="335"/>
      <c r="X510" s="265"/>
      <c r="Y510" s="173"/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3" t="str">
        <f>IF(BS_CONTROLE[[#This Row],[Local - Partida]]=0, "-", BS_CONTROLE[[#This Row],[Local - Partida]])</f>
        <v>-</v>
      </c>
      <c r="AL510" s="283" t="str">
        <f>IF(BS_CONTROLE[[#This Row],[Local - Encerramento]]=0, "-", BS_CONTROLE[[#This Row],[Local - Encerramento]])</f>
        <v>-</v>
      </c>
      <c r="AM510" s="283" t="str">
        <f>IF(BS_CONTROLE[[#This Row],[Entre - Estações]]=0, "-", BS_CONTROLE[[#This Row],[Entre - Estações]])</f>
        <v>-</v>
      </c>
      <c r="AN510" s="283" t="str">
        <f>IF(BS_CONTROLE[[#This Row],[SB]]=0, "-", BS_CONTROLE[[#This Row],[SB]])</f>
        <v>-</v>
      </c>
      <c r="AO510" s="267" t="str">
        <f>IF(BS_CONTROLE[[#This Row],[SUB]]=0, "-", BS_CONTROLE[[#This Row],[SUB]])</f>
        <v>-</v>
      </c>
      <c r="AP510" s="268" t="str">
        <f>IF(BS_CONTROLE[[#This Row],[KM - Inicio]]=0, "-", BS_CONTROLE[[#This Row],[KM - Inicio]])</f>
        <v>-</v>
      </c>
      <c r="AQ510" s="268" t="str">
        <f>IF(BS_CONTROLE[[#This Row],[KM - Fim]]=0, "-", BS_CONTROLE[[#This Row],[KM - Fim]])</f>
        <v>-</v>
      </c>
      <c r="AR510" s="284"/>
      <c r="AS510" s="284"/>
      <c r="AT510" s="284"/>
      <c r="AU510" s="285"/>
      <c r="AV510" s="285"/>
      <c r="AW510" s="285"/>
      <c r="AX510" s="175"/>
      <c r="AY510" s="288" t="str">
        <f t="shared" si="19"/>
        <v>*</v>
      </c>
      <c r="AZ510" s="156"/>
      <c r="BA510" s="176"/>
      <c r="BB510" s="172" t="str">
        <f>IFERROR(_xlfn.XLOOKUP(AI510, BS_ATIVIDADE[ATIVIDADE],BS_ATIVIDADE[UNIDADE] ), "*")</f>
        <v>*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57" t="str">
        <f>IFERROR(_xlfn.XLOOKUP(AO510, BASE_MAPA!$E$2:$E$359, BASE_MAPA!$J$2:$J$359), "ERRO")</f>
        <v>ERRO</v>
      </c>
      <c r="BF510" s="269" t="str">
        <f>IF(BS_CONTROLE[[#This Row],[Responsavel pelo boletim]]=0, "-", BS_CONTROLE[[#This Row],[Responsavel pelo boletim]])</f>
        <v>-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 t="shared" si="20"/>
        <v>Aderente</v>
      </c>
      <c r="BR510" s="18" t="str">
        <f t="shared" si="21"/>
        <v>*</v>
      </c>
      <c r="BS510" s="18" t="str">
        <f t="shared" si="22"/>
        <v>*</v>
      </c>
      <c r="BT510" s="212" t="str">
        <f t="shared" si="23"/>
        <v/>
      </c>
    </row>
    <row r="511" spans="1:72">
      <c r="A511" s="161" t="str">
        <f t="shared" si="25"/>
        <v/>
      </c>
      <c r="B511" s="162"/>
      <c r="C511" s="8" t="str">
        <f>IF(BS_CONTROLE[[#This Row],[DATA]]="","",WEEKNUM(BS_CONTROLE[[#This Row],[DATA]]))</f>
        <v/>
      </c>
      <c r="D511" s="51"/>
      <c r="E511" s="339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65"/>
      <c r="Y511" s="173"/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 t="shared" si="19"/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 t="shared" si="20"/>
        <v>Aderente</v>
      </c>
      <c r="BR511" s="18" t="str">
        <f t="shared" si="21"/>
        <v>*</v>
      </c>
      <c r="BS511" s="18" t="str">
        <f t="shared" si="22"/>
        <v>*</v>
      </c>
      <c r="BT511" s="212" t="str">
        <f t="shared" si="23"/>
        <v/>
      </c>
    </row>
    <row r="512" spans="1:72">
      <c r="A512" s="161" t="str">
        <f t="shared" si="25"/>
        <v/>
      </c>
      <c r="B512" s="162"/>
      <c r="C512" s="8" t="str">
        <f>IF(BS_CONTROLE[[#This Row],[DATA]]="","",WEEKNUM(BS_CONTROLE[[#This Row],[DATA]]))</f>
        <v/>
      </c>
      <c r="D512" s="51"/>
      <c r="E512" s="339"/>
      <c r="F512" s="166"/>
      <c r="G512" s="154" t="str">
        <f>IF(D512="","*",VLOOKUP(F512,BS_ATIVIDADE[#All],3,FALSE))</f>
        <v>*</v>
      </c>
      <c r="H512" s="158"/>
      <c r="I512" s="158"/>
      <c r="J512" s="219"/>
      <c r="K512" s="219"/>
      <c r="L512" s="171"/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8"/>
      <c r="P512" s="158"/>
      <c r="Q512" s="171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55" t="str">
        <f>IFERROR(_xlfn.XLOOKUP(J512, BASE_MAPA!$E$2:$E$359, BASE_MAPA!$J$2:$J$359), "ERRO")</f>
        <v>ERRO</v>
      </c>
      <c r="V512" s="282"/>
      <c r="W512" s="335"/>
      <c r="X512" s="265"/>
      <c r="Y512" s="173"/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3" t="str">
        <f>IF(BS_CONTROLE[[#This Row],[Local - Partida]]=0, "-", BS_CONTROLE[[#This Row],[Local - Partida]])</f>
        <v>-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-</v>
      </c>
      <c r="AN512" s="283" t="str">
        <f>IF(BS_CONTROLE[[#This Row],[SB]]=0, "-", BS_CONTROLE[[#This Row],[SB]])</f>
        <v>-</v>
      </c>
      <c r="AO512" s="267" t="str">
        <f>IF(BS_CONTROLE[[#This Row],[SUB]]=0, "-", BS_CONTROLE[[#This Row],[SUB]])</f>
        <v>-</v>
      </c>
      <c r="AP512" s="268" t="str">
        <f>IF(BS_CONTROLE[[#This Row],[KM - Inicio]]=0, "-", BS_CONTROLE[[#This Row],[KM - Inicio]])</f>
        <v>-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 t="str">
        <f t="shared" si="19"/>
        <v>*</v>
      </c>
      <c r="AZ512" s="156"/>
      <c r="BA512" s="176"/>
      <c r="BB512" s="172" t="str">
        <f>IFERROR(_xlfn.XLOOKUP(AI512, BS_ATIVIDADE[ATIVIDADE],BS_ATIVIDADE[UNIDADE] ), "*")</f>
        <v>*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57" t="str">
        <f>IFERROR(_xlfn.XLOOKUP(AO512, BASE_MAPA!$E$2:$E$359, BASE_MAPA!$J$2:$J$359), "ERRO")</f>
        <v>ERRO</v>
      </c>
      <c r="BF512" s="269" t="str">
        <f>IF(BS_CONTROLE[[#This Row],[Responsavel pelo boletim]]=0, "-", BS_CONTROLE[[#This Row],[Responsavel pelo boletim]])</f>
        <v>-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 t="shared" si="20"/>
        <v>Aderente</v>
      </c>
      <c r="BR512" s="18" t="str">
        <f t="shared" si="21"/>
        <v>*</v>
      </c>
      <c r="BS512" s="18" t="str">
        <f t="shared" si="22"/>
        <v>*</v>
      </c>
      <c r="BT512" s="212" t="str">
        <f t="shared" si="23"/>
        <v/>
      </c>
    </row>
    <row r="513" spans="1:72">
      <c r="A513" s="161" t="str">
        <f t="shared" si="25"/>
        <v/>
      </c>
      <c r="B513" s="162"/>
      <c r="C513" s="8" t="str">
        <f>IF(BS_CONTROLE[[#This Row],[DATA]]="","",WEEKNUM(BS_CONTROLE[[#This Row],[DATA]]))</f>
        <v/>
      </c>
      <c r="D513" s="51"/>
      <c r="E513" s="339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9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6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 t="shared" si="19"/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 t="shared" si="20"/>
        <v>Aderente</v>
      </c>
      <c r="BR513" s="18" t="str">
        <f t="shared" si="21"/>
        <v>*</v>
      </c>
      <c r="BS513" s="18" t="str">
        <f t="shared" si="22"/>
        <v>*</v>
      </c>
      <c r="BT513" s="212" t="str">
        <f t="shared" si="23"/>
        <v/>
      </c>
    </row>
    <row r="514" spans="1:72">
      <c r="A514" s="161" t="str">
        <f t="shared" si="25"/>
        <v/>
      </c>
      <c r="B514" s="162"/>
      <c r="C514" s="8" t="str">
        <f>IF(BS_CONTROLE[[#This Row],[DATA]]="","",WEEKNUM(BS_CONTROLE[[#This Row],[DATA]]))</f>
        <v/>
      </c>
      <c r="D514" s="51"/>
      <c r="E514" s="339"/>
      <c r="F514" s="166"/>
      <c r="G514" s="154" t="str">
        <f>IF(D514="","*",VLOOKUP(F514,BS_ATIVIDADE[#All],3,FALSE))</f>
        <v>*</v>
      </c>
      <c r="H514" s="158"/>
      <c r="I514" s="158"/>
      <c r="J514" s="219"/>
      <c r="K514" s="219"/>
      <c r="L514" s="171"/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8"/>
      <c r="P514" s="158"/>
      <c r="Q514" s="171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5" t="str">
        <f>IFERROR(_xlfn.XLOOKUP(J514, BASE_MAPA!$E$2:$E$359, BASE_MAPA!$J$2:$J$359), "ERRO")</f>
        <v>ERRO</v>
      </c>
      <c r="V514" s="282"/>
      <c r="W514" s="335"/>
      <c r="X514" s="265"/>
      <c r="Y514" s="173"/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3" t="str">
        <f>IF(BS_CONTROLE[[#This Row],[Local - Partida]]=0, "-", BS_CONTROLE[[#This Row],[Local - Partida]])</f>
        <v>-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-</v>
      </c>
      <c r="AN514" s="283" t="str">
        <f>IF(BS_CONTROLE[[#This Row],[SB]]=0, "-", BS_CONTROLE[[#This Row],[SB]])</f>
        <v>-</v>
      </c>
      <c r="AO514" s="267" t="str">
        <f>IF(BS_CONTROLE[[#This Row],[SUB]]=0, "-", BS_CONTROLE[[#This Row],[SUB]])</f>
        <v>-</v>
      </c>
      <c r="AP514" s="268" t="str">
        <f>IF(BS_CONTROLE[[#This Row],[KM - Inicio]]=0, "-", BS_CONTROLE[[#This Row],[KM - Inicio]])</f>
        <v>-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 t="str">
        <f t="shared" si="19"/>
        <v>*</v>
      </c>
      <c r="AZ514" s="156"/>
      <c r="BA514" s="176"/>
      <c r="BB514" s="172" t="str">
        <f>IFERROR(_xlfn.XLOOKUP(AI514, BS_ATIVIDADE[ATIVIDADE],BS_ATIVIDADE[UNIDADE] ), "*")</f>
        <v>*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7" t="str">
        <f>IFERROR(_xlfn.XLOOKUP(AO514, BASE_MAPA!$E$2:$E$359, BASE_MAPA!$J$2:$J$359), "ERRO")</f>
        <v>ERRO</v>
      </c>
      <c r="BF514" s="269" t="str">
        <f>IF(BS_CONTROLE[[#This Row],[Responsavel pelo boletim]]=0, "-", BS_CONTROLE[[#This Row],[Responsavel pelo boletim]])</f>
        <v>-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 t="shared" si="20"/>
        <v>Aderente</v>
      </c>
      <c r="BR514" s="18" t="str">
        <f t="shared" si="21"/>
        <v>*</v>
      </c>
      <c r="BS514" s="18" t="str">
        <f t="shared" si="22"/>
        <v>*</v>
      </c>
      <c r="BT514" s="212" t="str">
        <f t="shared" si="23"/>
        <v/>
      </c>
    </row>
    <row r="515" spans="1:72">
      <c r="A515" s="161" t="str">
        <f t="shared" ref="A503:A524" si="26">D515&amp;B515</f>
        <v/>
      </c>
      <c r="B515" s="162"/>
      <c r="C515" s="338"/>
      <c r="D515" s="51"/>
      <c r="E515" s="339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6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 t="shared" si="19"/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 t="shared" si="20"/>
        <v>Aderente</v>
      </c>
      <c r="BR515" s="18" t="str">
        <f t="shared" si="21"/>
        <v>*</v>
      </c>
      <c r="BS515" s="18" t="str">
        <f t="shared" si="22"/>
        <v>*</v>
      </c>
      <c r="BT515" s="212" t="str">
        <f t="shared" si="23"/>
        <v/>
      </c>
    </row>
    <row r="516" spans="1:72">
      <c r="A516" s="161" t="str">
        <f t="shared" si="26"/>
        <v/>
      </c>
      <c r="B516" s="162"/>
      <c r="C516" s="338"/>
      <c r="D516" s="51"/>
      <c r="E516" s="339"/>
      <c r="F516" s="166"/>
      <c r="G516" s="154" t="str">
        <f>IF(D516="","*",VLOOKUP(F516,BS_ATIVIDADE[#All],3,FALSE))</f>
        <v>*</v>
      </c>
      <c r="H516" s="158"/>
      <c r="I516" s="158"/>
      <c r="J516" s="219"/>
      <c r="K516" s="219"/>
      <c r="L516" s="171"/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8"/>
      <c r="P516" s="158"/>
      <c r="Q516" s="171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5" t="str">
        <f>IFERROR(_xlfn.XLOOKUP(J516, BASE_MAPA!$E$2:$E$359, BASE_MAPA!$J$2:$J$359), "ERRO")</f>
        <v>ERRO</v>
      </c>
      <c r="V516" s="282"/>
      <c r="W516" s="335"/>
      <c r="X516" s="265"/>
      <c r="Y516" s="173"/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3" t="str">
        <f>IF(BS_CONTROLE[[#This Row],[Local - Partida]]=0, "-", BS_CONTROLE[[#This Row],[Local - Partida]])</f>
        <v>-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-</v>
      </c>
      <c r="AN516" s="283" t="str">
        <f>IF(BS_CONTROLE[[#This Row],[SB]]=0, "-", BS_CONTROLE[[#This Row],[SB]])</f>
        <v>-</v>
      </c>
      <c r="AO516" s="267" t="str">
        <f>IF(BS_CONTROLE[[#This Row],[SUB]]=0, "-", BS_CONTROLE[[#This Row],[SUB]])</f>
        <v>-</v>
      </c>
      <c r="AP516" s="268" t="str">
        <f>IF(BS_CONTROLE[[#This Row],[KM - Inicio]]=0, "-", BS_CONTROLE[[#This Row],[KM - Inicio]])</f>
        <v>-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 t="str">
        <f t="shared" si="19"/>
        <v>*</v>
      </c>
      <c r="AZ516" s="156"/>
      <c r="BA516" s="176"/>
      <c r="BB516" s="172" t="str">
        <f>IFERROR(_xlfn.XLOOKUP(AI516, BS_ATIVIDADE[ATIVIDADE],BS_ATIVIDADE[UNIDADE] ), "*")</f>
        <v>*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7" t="str">
        <f>IFERROR(_xlfn.XLOOKUP(AO516, BASE_MAPA!$E$2:$E$359, BASE_MAPA!$J$2:$J$359), "ERRO")</f>
        <v>ERRO</v>
      </c>
      <c r="BF516" s="269" t="str">
        <f>IF(BS_CONTROLE[[#This Row],[Responsavel pelo boletim]]=0, "-", BS_CONTROLE[[#This Row],[Responsavel pelo boletim]])</f>
        <v>-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 t="shared" si="20"/>
        <v>Aderente</v>
      </c>
      <c r="BR516" s="18" t="str">
        <f t="shared" si="21"/>
        <v>*</v>
      </c>
      <c r="BS516" s="18" t="str">
        <f t="shared" si="22"/>
        <v>*</v>
      </c>
      <c r="BT516" s="212" t="str">
        <f t="shared" si="23"/>
        <v/>
      </c>
    </row>
    <row r="517" spans="1:72">
      <c r="A517" s="161" t="str">
        <f t="shared" si="26"/>
        <v/>
      </c>
      <c r="B517" s="162"/>
      <c r="C517" s="338"/>
      <c r="D517" s="51"/>
      <c r="E517" s="339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6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 t="shared" si="19"/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 t="shared" si="20"/>
        <v>Aderente</v>
      </c>
      <c r="BR517" s="18" t="str">
        <f t="shared" si="21"/>
        <v>*</v>
      </c>
      <c r="BS517" s="18" t="str">
        <f t="shared" si="22"/>
        <v>*</v>
      </c>
      <c r="BT517" s="212" t="str">
        <f t="shared" si="23"/>
        <v/>
      </c>
    </row>
    <row r="518" spans="1:72">
      <c r="A518" s="161" t="str">
        <f t="shared" si="26"/>
        <v/>
      </c>
      <c r="B518" s="162"/>
      <c r="C518" s="338"/>
      <c r="D518" s="51"/>
      <c r="E518" s="339"/>
      <c r="F518" s="166"/>
      <c r="G518" s="154" t="str">
        <f>IF(D518="","*",VLOOKUP(F518,BS_ATIVIDADE[#All],3,FALSE))</f>
        <v>*</v>
      </c>
      <c r="H518" s="158"/>
      <c r="I518" s="158"/>
      <c r="J518" s="219"/>
      <c r="K518" s="219"/>
      <c r="L518" s="171"/>
      <c r="M518" s="19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9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8"/>
      <c r="P518" s="158"/>
      <c r="Q518" s="171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5" t="str">
        <f>IFERROR(_xlfn.XLOOKUP(J518, BASE_MAPA!$E$2:$E$359, BASE_MAPA!$J$2:$J$359), "ERRO")</f>
        <v>ERRO</v>
      </c>
      <c r="V518" s="282"/>
      <c r="W518" s="335"/>
      <c r="X518" s="265"/>
      <c r="Y518" s="173"/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3" t="str">
        <f>IF(BS_CONTROLE[[#This Row],[Local - Partida]]=0, "-", BS_CONTROLE[[#This Row],[Local - Partida]])</f>
        <v>-</v>
      </c>
      <c r="AL518" s="283" t="str">
        <f>IF(BS_CONTROLE[[#This Row],[Local - Encerramento]]=0, "-", BS_CONTROLE[[#This Row],[Local - Encerramento]])</f>
        <v>-</v>
      </c>
      <c r="AM518" s="283" t="str">
        <f>IF(BS_CONTROLE[[#This Row],[Entre - Estações]]=0, "-", BS_CONTROLE[[#This Row],[Entre - Estações]])</f>
        <v>-</v>
      </c>
      <c r="AN518" s="283" t="str">
        <f>IF(BS_CONTROLE[[#This Row],[SB]]=0, "-", BS_CONTROLE[[#This Row],[SB]])</f>
        <v>-</v>
      </c>
      <c r="AO518" s="267" t="str">
        <f>IF(BS_CONTROLE[[#This Row],[SUB]]=0, "-", BS_CONTROLE[[#This Row],[SUB]])</f>
        <v>-</v>
      </c>
      <c r="AP518" s="268" t="str">
        <f>IF(BS_CONTROLE[[#This Row],[KM - Inicio]]=0, "-", BS_CONTROLE[[#This Row],[KM - Inicio]])</f>
        <v>-</v>
      </c>
      <c r="AQ518" s="268" t="str">
        <f>IF(BS_CONTROLE[[#This Row],[KM - Fim]]=0, "-", BS_CONTROLE[[#This Row],[KM - Fim]])</f>
        <v>-</v>
      </c>
      <c r="AR518" s="284"/>
      <c r="AS518" s="284"/>
      <c r="AT518" s="284"/>
      <c r="AU518" s="285"/>
      <c r="AV518" s="285"/>
      <c r="AW518" s="285"/>
      <c r="AX518" s="175"/>
      <c r="AY518" s="288" t="str">
        <f t="shared" si="19"/>
        <v>*</v>
      </c>
      <c r="AZ518" s="156"/>
      <c r="BA518" s="176"/>
      <c r="BB518" s="172" t="str">
        <f>IFERROR(_xlfn.XLOOKUP(AI518, BS_ATIVIDADE[ATIVIDADE],BS_ATIVIDADE[UNIDADE] ), "*")</f>
        <v>*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7" t="str">
        <f>IFERROR(_xlfn.XLOOKUP(AO518, BASE_MAPA!$E$2:$E$359, BASE_MAPA!$J$2:$J$359), "ERRO")</f>
        <v>ERRO</v>
      </c>
      <c r="BF518" s="269" t="str">
        <f>IF(BS_CONTROLE[[#This Row],[Responsavel pelo boletim]]=0, "-", BS_CONTROLE[[#This Row],[Responsavel pelo boletim]])</f>
        <v>-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 t="shared" si="20"/>
        <v>Aderente</v>
      </c>
      <c r="BR518" s="18" t="str">
        <f t="shared" si="21"/>
        <v>*</v>
      </c>
      <c r="BS518" s="18" t="str">
        <f t="shared" si="22"/>
        <v>*</v>
      </c>
      <c r="BT518" s="212" t="str">
        <f t="shared" si="23"/>
        <v/>
      </c>
    </row>
    <row r="519" spans="1:72">
      <c r="A519" s="161" t="str">
        <f t="shared" si="26"/>
        <v/>
      </c>
      <c r="B519" s="162"/>
      <c r="C519" s="338"/>
      <c r="D519" s="51"/>
      <c r="E519" s="339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6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 t="shared" si="19"/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 t="shared" si="20"/>
        <v>Aderente</v>
      </c>
      <c r="BR519" s="18" t="str">
        <f t="shared" si="21"/>
        <v>*</v>
      </c>
      <c r="BS519" s="18" t="str">
        <f t="shared" si="22"/>
        <v>*</v>
      </c>
      <c r="BT519" s="212" t="str">
        <f t="shared" si="23"/>
        <v/>
      </c>
    </row>
    <row r="520" spans="1:72">
      <c r="A520" s="161" t="str">
        <f t="shared" si="26"/>
        <v/>
      </c>
      <c r="B520" s="162"/>
      <c r="C520" s="338"/>
      <c r="D520" s="51"/>
      <c r="E520" s="339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6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 t="shared" si="19"/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 t="shared" si="20"/>
        <v>Aderente</v>
      </c>
      <c r="BR520" s="18" t="str">
        <f t="shared" si="21"/>
        <v>*</v>
      </c>
      <c r="BS520" s="18" t="str">
        <f t="shared" si="22"/>
        <v>*</v>
      </c>
      <c r="BT520" s="212" t="str">
        <f t="shared" si="23"/>
        <v/>
      </c>
    </row>
    <row r="521" spans="1:72">
      <c r="A521" s="161" t="str">
        <f t="shared" si="26"/>
        <v/>
      </c>
      <c r="B521" s="162"/>
      <c r="C521" s="338"/>
      <c r="D521" s="51"/>
      <c r="E521" s="339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6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 t="shared" si="19"/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 t="shared" si="20"/>
        <v>Aderente</v>
      </c>
      <c r="BR521" s="18" t="str">
        <f t="shared" si="21"/>
        <v>*</v>
      </c>
      <c r="BS521" s="18" t="str">
        <f t="shared" si="22"/>
        <v>*</v>
      </c>
      <c r="BT521" s="212" t="str">
        <f t="shared" si="23"/>
        <v/>
      </c>
    </row>
    <row r="522" spans="1:72">
      <c r="A522" s="161" t="str">
        <f t="shared" si="26"/>
        <v/>
      </c>
      <c r="B522" s="162"/>
      <c r="C522" s="338"/>
      <c r="D522" s="51"/>
      <c r="E522" s="339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6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 t="shared" si="19"/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 t="shared" si="20"/>
        <v>Aderente</v>
      </c>
      <c r="BR522" s="18" t="str">
        <f t="shared" si="21"/>
        <v>*</v>
      </c>
      <c r="BS522" s="18" t="str">
        <f t="shared" si="22"/>
        <v>*</v>
      </c>
      <c r="BT522" s="212" t="str">
        <f t="shared" si="23"/>
        <v/>
      </c>
    </row>
    <row r="523" spans="1:72">
      <c r="A523" s="161" t="str">
        <f t="shared" si="26"/>
        <v/>
      </c>
      <c r="B523" s="162"/>
      <c r="C523" s="338"/>
      <c r="D523" s="51"/>
      <c r="E523" s="339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6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 t="shared" si="19"/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 t="shared" si="20"/>
        <v>Aderente</v>
      </c>
      <c r="BR523" s="18" t="str">
        <f t="shared" si="21"/>
        <v>*</v>
      </c>
      <c r="BS523" s="18" t="str">
        <f t="shared" si="22"/>
        <v>*</v>
      </c>
      <c r="BT523" s="212" t="str">
        <f t="shared" si="23"/>
        <v/>
      </c>
    </row>
    <row r="524" spans="1:72">
      <c r="A524" s="161" t="str">
        <f t="shared" si="26"/>
        <v/>
      </c>
      <c r="B524" s="162"/>
      <c r="C524" s="338"/>
      <c r="D524" s="51"/>
      <c r="E524" s="339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6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 t="shared" si="19"/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 t="shared" si="20"/>
        <v>Aderente</v>
      </c>
      <c r="BR524" s="18" t="str">
        <f t="shared" si="21"/>
        <v>*</v>
      </c>
      <c r="BS524" s="18" t="str">
        <f t="shared" si="22"/>
        <v>*</v>
      </c>
      <c r="BT524" s="212" t="str">
        <f t="shared" si="23"/>
        <v/>
      </c>
    </row>
    <row r="525" spans="1:72">
      <c r="A525" s="161" t="str">
        <f t="shared" ref="A525:A530" si="27">D525&amp;B525</f>
        <v/>
      </c>
      <c r="B525" s="162"/>
      <c r="C525" s="338"/>
      <c r="D525" s="51"/>
      <c r="E525" s="339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6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 t="shared" si="19"/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 t="shared" si="20"/>
        <v>Aderente</v>
      </c>
      <c r="BR525" s="18" t="str">
        <f t="shared" si="21"/>
        <v>*</v>
      </c>
      <c r="BS525" s="18" t="str">
        <f t="shared" si="22"/>
        <v>*</v>
      </c>
      <c r="BT525" s="212" t="str">
        <f t="shared" si="23"/>
        <v/>
      </c>
    </row>
    <row r="526" spans="1:72">
      <c r="A526" s="161" t="str">
        <f t="shared" si="27"/>
        <v/>
      </c>
      <c r="B526" s="162"/>
      <c r="C526" s="338"/>
      <c r="D526" s="51"/>
      <c r="E526" s="339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6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 t="shared" si="19"/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 t="shared" si="20"/>
        <v>Aderente</v>
      </c>
      <c r="BR526" s="18" t="str">
        <f t="shared" si="21"/>
        <v>*</v>
      </c>
      <c r="BS526" s="18" t="str">
        <f t="shared" si="22"/>
        <v>*</v>
      </c>
      <c r="BT526" s="212" t="str">
        <f t="shared" si="23"/>
        <v/>
      </c>
    </row>
    <row r="527" spans="1:72">
      <c r="A527" s="161" t="str">
        <f t="shared" si="27"/>
        <v/>
      </c>
      <c r="B527" s="162"/>
      <c r="C527" s="338"/>
      <c r="D527" s="51"/>
      <c r="E527" s="339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6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 t="shared" si="19"/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 t="shared" si="20"/>
        <v>Aderente</v>
      </c>
      <c r="BR527" s="18" t="str">
        <f t="shared" si="21"/>
        <v>*</v>
      </c>
      <c r="BS527" s="18" t="str">
        <f t="shared" si="22"/>
        <v>*</v>
      </c>
      <c r="BT527" s="212" t="str">
        <f t="shared" si="23"/>
        <v/>
      </c>
    </row>
    <row r="528" spans="1:72">
      <c r="A528" s="161" t="str">
        <f t="shared" si="27"/>
        <v/>
      </c>
      <c r="B528" s="162"/>
      <c r="C528" s="338"/>
      <c r="D528" s="51"/>
      <c r="E528" s="339"/>
      <c r="F528" s="166"/>
      <c r="G528" s="154" t="str">
        <f>IF(D528="","*",VLOOKUP(F528,BS_ATIVIDADE[#All],3,FALSE))</f>
        <v>*</v>
      </c>
      <c r="H528" s="158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65"/>
      <c r="Y528" s="173"/>
      <c r="Z528" s="173"/>
      <c r="AA528" s="171"/>
      <c r="AB528" s="70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 t="shared" si="19"/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 t="shared" si="20"/>
        <v>Aderente</v>
      </c>
      <c r="BR528" s="18" t="str">
        <f t="shared" si="21"/>
        <v>*</v>
      </c>
      <c r="BS528" s="18" t="str">
        <f t="shared" si="22"/>
        <v>*</v>
      </c>
      <c r="BT528" s="212" t="str">
        <f t="shared" si="23"/>
        <v/>
      </c>
    </row>
    <row r="529" spans="1:72">
      <c r="A529" s="161" t="str">
        <f t="shared" si="27"/>
        <v/>
      </c>
      <c r="B529" s="162"/>
      <c r="C529" s="338"/>
      <c r="D529" s="51"/>
      <c r="E529" s="339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65"/>
      <c r="Y529" s="173"/>
      <c r="Z529" s="173"/>
      <c r="AA529" s="171"/>
      <c r="AB529" s="156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 t="shared" si="19"/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 t="shared" si="20"/>
        <v>Aderente</v>
      </c>
      <c r="BR529" s="18" t="str">
        <f t="shared" si="21"/>
        <v>*</v>
      </c>
      <c r="BS529" s="18" t="str">
        <f t="shared" si="22"/>
        <v>*</v>
      </c>
      <c r="BT529" s="212" t="str">
        <f t="shared" si="23"/>
        <v/>
      </c>
    </row>
    <row r="530" spans="1:72">
      <c r="A530" s="161" t="str">
        <f t="shared" si="27"/>
        <v/>
      </c>
      <c r="B530" s="162"/>
      <c r="C530" s="338"/>
      <c r="D530" s="51"/>
      <c r="E530" s="339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65"/>
      <c r="Y530" s="173"/>
      <c r="Z530" s="173"/>
      <c r="AA530" s="171"/>
      <c r="AB530" s="156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 t="shared" si="19"/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 t="shared" si="20"/>
        <v>Aderente</v>
      </c>
      <c r="BR530" s="18" t="str">
        <f t="shared" si="21"/>
        <v>*</v>
      </c>
      <c r="BS530" s="18" t="str">
        <f t="shared" si="22"/>
        <v>*</v>
      </c>
      <c r="BT530" s="212" t="str">
        <f t="shared" si="23"/>
        <v/>
      </c>
    </row>
    <row r="531" spans="1:72">
      <c r="A531" s="161" t="str">
        <f>D531&amp;B531</f>
        <v/>
      </c>
      <c r="B531" s="162"/>
      <c r="C531" s="338"/>
      <c r="D531" s="385"/>
      <c r="E531" s="339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65"/>
      <c r="Y531" s="173"/>
      <c r="Z531" s="173"/>
      <c r="AA531" s="171"/>
      <c r="AB531" s="156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 t="shared" si="19"/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 t="shared" si="20"/>
        <v>Aderente</v>
      </c>
      <c r="BR531" s="18" t="str">
        <f t="shared" si="21"/>
        <v>*</v>
      </c>
      <c r="BS531" s="18" t="str">
        <f t="shared" si="22"/>
        <v>*</v>
      </c>
      <c r="BT531" s="212" t="str">
        <f t="shared" si="23"/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" name="Range1_11_1"/>
    <protectedRange sqref="Z6:AD344 AA435:AD436 AA441:AD441 AA444:AD446 AA433:AD433 AB447:AB468 AB482:AB528" name="Range1_12_1"/>
    <protectedRange sqref="BF6:BF531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31 AY6:AY531 BE6:BE531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531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531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507:Y1048576">
    <cfRule type="cellIs" dxfId="140" priority="18270" operator="equal">
      <formula>"OPORTUNIDADE"</formula>
    </cfRule>
  </conditionalFormatting>
  <conditionalFormatting sqref="Y1048507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76:Y480 Y470:Y473">
    <cfRule type="cellIs" dxfId="108" priority="3" operator="equal">
      <formula>"OPORTUNIDADE"</formula>
    </cfRule>
  </conditionalFormatting>
  <conditionalFormatting sqref="Y476:Y480 Y470:Y473">
    <cfRule type="cellIs" dxfId="107" priority="1" operator="equal">
      <formula>"NÃO"</formula>
    </cfRule>
    <cfRule type="cellIs" dxfId="106" priority="2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J431:BJ531">
    <cfRule type="iconSet" priority="21423">
      <iconSet showValue="0">
        <cfvo type="percent" val="0"/>
        <cfvo type="num" val="1"/>
        <cfvo type="num" val="1" gte="0"/>
      </iconSet>
    </cfRule>
  </conditionalFormatting>
  <conditionalFormatting sqref="BK480:BK531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">
    <cfRule type="iconSet" priority="21460">
      <iconSet showValue="0">
        <cfvo type="percent" val="0"/>
        <cfvo type="num" val="1"/>
        <cfvo type="num" val="1" gte="0"/>
      </iconSet>
    </cfRule>
  </conditionalFormatting>
  <conditionalFormatting sqref="BH443:BH531">
    <cfRule type="iconSet" priority="21522">
      <iconSet showValue="0">
        <cfvo type="percent" val="0"/>
        <cfvo type="num" val="1"/>
        <cfvo type="num" val="1" gte="0"/>
      </iconSet>
    </cfRule>
    <cfRule type="iconSet" priority="215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31">
    <cfRule type="iconSet" priority="21526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31">
    <cfRule type="iconSet" priority="2154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531" xr:uid="{88B2AA1F-3AB2-4B37-8132-5DEC08D79A48}">
      <formula1>INDIRECT(SUBSTITUTE(BM6," ",""))</formula1>
    </dataValidation>
    <dataValidation type="list" allowBlank="1" showInputMessage="1" showErrorMessage="1" sqref="BN32:BO32 BN46:BO47 BN287:BO287 BN368:BO368 BM6:BM531" xr:uid="{0374E4CD-E1C2-4373-A381-0828C9AFF6FF}">
      <formula1>IMPCAUSADOR</formula1>
    </dataValidation>
    <dataValidation type="list" allowBlank="1" showInputMessage="1" showErrorMessage="1" sqref="BO33:BO45 BO6:BO31 BO48:BO286 BO288:BO367 BO369:BO531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87:F531 F473:F477 AI6:AI531" xr:uid="{476B5A40-7A3E-4687-84DB-2A754471F1B3}">
      <formula1>DIN_ATIVIDADE</formula1>
    </dataValidation>
    <dataValidation type="list" allowBlank="1" showInputMessage="1" showErrorMessage="1" sqref="D6:D483 D487:D531" xr:uid="{3543C376-D522-40FC-94BB-748DF2500AFC}">
      <formula1>ATIVOS</formula1>
    </dataValidation>
    <dataValidation allowBlank="1" showInputMessage="1" showErrorMessage="1" sqref="BC6:BD53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AB482:AB528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8" t="s">
        <v>1946</v>
      </c>
      <c r="D1" s="368"/>
      <c r="E1" s="368"/>
      <c r="F1" s="368"/>
      <c r="G1" s="368"/>
      <c r="H1" s="368"/>
    </row>
    <row r="2" spans="3:8">
      <c r="C2" s="368"/>
      <c r="D2" s="368"/>
      <c r="E2" s="368"/>
      <c r="F2" s="368"/>
      <c r="G2" s="368"/>
      <c r="H2" s="368"/>
    </row>
    <row r="3" spans="3:8">
      <c r="C3" s="291" t="s">
        <v>703</v>
      </c>
      <c r="D3" s="291" t="s">
        <v>1947</v>
      </c>
      <c r="E3" s="291" t="s">
        <v>1948</v>
      </c>
      <c r="F3" s="291" t="s">
        <v>1949</v>
      </c>
      <c r="G3" s="291" t="s">
        <v>1950</v>
      </c>
      <c r="H3" s="291" t="s">
        <v>1951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1952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1953</v>
      </c>
      <c r="G10" s="292" t="s">
        <v>1954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1955</v>
      </c>
      <c r="G11" s="292" t="s">
        <v>1956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1957</v>
      </c>
      <c r="G12" s="292" t="s">
        <v>1956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69" t="s">
        <v>1958</v>
      </c>
      <c r="C2" s="369"/>
      <c r="D2" s="369"/>
      <c r="E2" s="369"/>
      <c r="F2" s="369"/>
      <c r="G2" s="369"/>
      <c r="H2" s="181"/>
    </row>
    <row r="3" spans="1:8">
      <c r="A3" s="181"/>
      <c r="B3" s="370"/>
      <c r="C3" s="370"/>
      <c r="D3" s="370"/>
      <c r="E3" s="370"/>
      <c r="F3" s="370"/>
      <c r="G3" s="370"/>
      <c r="H3" s="181"/>
    </row>
    <row r="4" spans="1:8" ht="40.5">
      <c r="A4" s="181"/>
      <c r="B4" s="296" t="s">
        <v>1959</v>
      </c>
      <c r="C4" s="296" t="s">
        <v>1960</v>
      </c>
      <c r="D4" s="296" t="s">
        <v>1961</v>
      </c>
      <c r="E4" s="296" t="s">
        <v>1962</v>
      </c>
      <c r="F4" s="296" t="s">
        <v>7</v>
      </c>
      <c r="G4" s="296" t="s">
        <v>1963</v>
      </c>
      <c r="H4" s="181"/>
    </row>
    <row r="5" spans="1:8">
      <c r="A5" s="181"/>
      <c r="B5" s="297" t="s">
        <v>1964</v>
      </c>
      <c r="C5" s="297">
        <v>309525</v>
      </c>
      <c r="D5" s="297" t="s">
        <v>1965</v>
      </c>
      <c r="E5" s="297" t="s">
        <v>847</v>
      </c>
      <c r="F5" s="297" t="s">
        <v>1377</v>
      </c>
      <c r="G5" s="298">
        <v>46296</v>
      </c>
      <c r="H5" s="181"/>
    </row>
    <row r="6" spans="1:8">
      <c r="A6" s="181"/>
      <c r="B6" s="297" t="s">
        <v>1966</v>
      </c>
      <c r="C6" s="297">
        <v>257410</v>
      </c>
      <c r="D6" s="297" t="s">
        <v>1967</v>
      </c>
      <c r="E6" s="297" t="s">
        <v>847</v>
      </c>
      <c r="F6" s="297" t="s">
        <v>1377</v>
      </c>
      <c r="G6" s="298"/>
      <c r="H6" s="181"/>
    </row>
    <row r="7" spans="1:8">
      <c r="A7" s="181"/>
      <c r="B7" s="297" t="s">
        <v>1968</v>
      </c>
      <c r="C7" s="297">
        <v>256875</v>
      </c>
      <c r="D7" s="297" t="s">
        <v>1969</v>
      </c>
      <c r="E7" s="297" t="s">
        <v>847</v>
      </c>
      <c r="F7" s="297" t="s">
        <v>1377</v>
      </c>
      <c r="G7" s="298">
        <v>46296</v>
      </c>
      <c r="H7" s="181"/>
    </row>
    <row r="8" spans="1:8">
      <c r="A8" s="181"/>
      <c r="B8" s="297" t="s">
        <v>1970</v>
      </c>
      <c r="C8" s="297">
        <v>257278</v>
      </c>
      <c r="D8" s="297" t="s">
        <v>1971</v>
      </c>
      <c r="E8" s="297" t="s">
        <v>838</v>
      </c>
      <c r="F8" s="297" t="s">
        <v>1469</v>
      </c>
      <c r="G8" s="298">
        <v>46235</v>
      </c>
      <c r="H8" s="181"/>
    </row>
    <row r="9" spans="1:8">
      <c r="A9" s="181"/>
      <c r="B9" s="297" t="s">
        <v>1972</v>
      </c>
      <c r="C9" s="297">
        <v>261794</v>
      </c>
      <c r="D9" s="297" t="s">
        <v>1973</v>
      </c>
      <c r="E9" s="297" t="s">
        <v>838</v>
      </c>
      <c r="F9" s="297" t="s">
        <v>1469</v>
      </c>
      <c r="G9" s="298">
        <v>46082</v>
      </c>
      <c r="H9" s="181"/>
    </row>
    <row r="10" spans="1:8">
      <c r="A10" s="181"/>
      <c r="B10" s="297" t="s">
        <v>1974</v>
      </c>
      <c r="C10" s="297">
        <v>257033</v>
      </c>
      <c r="D10" s="297" t="s">
        <v>1975</v>
      </c>
      <c r="E10" s="297" t="s">
        <v>838</v>
      </c>
      <c r="F10" s="297" t="s">
        <v>194</v>
      </c>
      <c r="G10" s="297" t="s">
        <v>1976</v>
      </c>
      <c r="H10" s="181"/>
    </row>
    <row r="11" spans="1:8">
      <c r="A11" s="181"/>
      <c r="B11" s="297" t="s">
        <v>1977</v>
      </c>
      <c r="C11" s="297">
        <v>396578</v>
      </c>
      <c r="D11" s="297" t="s">
        <v>1978</v>
      </c>
      <c r="E11" s="297" t="s">
        <v>838</v>
      </c>
      <c r="F11" s="297" t="s">
        <v>194</v>
      </c>
      <c r="G11" s="297" t="s">
        <v>1976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3017" sqref="D301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1"/>
      <c r="B1" s="372"/>
      <c r="C1" s="373"/>
      <c r="L1" s="301"/>
      <c r="M1" s="123"/>
      <c r="N1" s="276"/>
      <c r="O1" s="276"/>
      <c r="P1" s="164"/>
      <c r="Q1" s="374" t="s">
        <v>1227</v>
      </c>
      <c r="R1" s="375"/>
      <c r="U1" s="101"/>
      <c r="V1" s="376" t="s">
        <v>1979</v>
      </c>
      <c r="W1" s="376"/>
      <c r="X1" s="376"/>
      <c r="Y1" s="103"/>
    </row>
    <row r="2" spans="1:25" s="100" customFormat="1" ht="11.25" customHeight="1">
      <c r="A2" s="104" t="s">
        <v>1980</v>
      </c>
      <c r="B2" s="104" t="s">
        <v>1981</v>
      </c>
      <c r="C2" s="104" t="s">
        <v>605</v>
      </c>
      <c r="D2" s="105" t="s">
        <v>1179</v>
      </c>
      <c r="E2" s="105" t="s">
        <v>1180</v>
      </c>
      <c r="F2" s="105" t="s">
        <v>1982</v>
      </c>
      <c r="G2" s="105" t="s">
        <v>1025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1983</v>
      </c>
      <c r="U2" s="107" t="s">
        <v>1182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3200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3200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3200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3200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3200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3200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3200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3200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3200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3200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3200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3200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3200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3200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3200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3200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3200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3200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3200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3200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3200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3200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3200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3200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3200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3200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3200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3200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3360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3200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500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PDM - PEDRA - CARGA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0.10416666666666667</v>
      </c>
      <c r="S478" s="109" t="str">
        <f>IF(FN_MC!Q478="","*",CONCATENATE(FN_MC!Q478," ",FN_MC!R478))</f>
        <v>13 VAGÕES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OPORTUNIDADE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*</v>
      </c>
      <c r="V487" s="111">
        <f ca="1">_xlfn.XLOOKUP(G487&amp;$V$2,BS_CONTROLE[CHAVE],BS_CONTROLE[Quantidade_11],"-")</f>
        <v>3200</v>
      </c>
      <c r="W487" s="111">
        <f ca="1">_xlfn.XLOOKUP(G487&amp;$W$2,BS_CONTROLE[CHAVE],BS_CONTROLE[Quantidade_11],"-")</f>
        <v>800</v>
      </c>
      <c r="X487" s="111">
        <f ca="1">_xlfn.XLOOKUP(G487&amp;$X$2,BS_CONTROLE[CHAVE],BS_CONTROLE[Quantidade_11],"-")</f>
        <v>4703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FERRONORTE</v>
      </c>
      <c r="E488" s="109" t="str">
        <f>IF(FN_MC!T487="","*",FN_MC!T487)</f>
        <v>TGR-TRO</v>
      </c>
      <c r="F488" s="109">
        <f>IF(FN_MC!B487="","*",FN_MC!B487)</f>
        <v>46052</v>
      </c>
      <c r="G488" s="109" t="str">
        <f>IF(FN_MC!D487="","*",FN_MC!D487)</f>
        <v>BRUNO (TF-525)</v>
      </c>
      <c r="H488" s="109" t="str">
        <f>IF(FN_MC!F487="","*",FN_MC!F487)</f>
        <v>PDM - AMV - JACARÉ</v>
      </c>
      <c r="I488" s="109" t="str">
        <f>IF(FN_MC!H487="","*",FN_MC!H487)</f>
        <v>TBE539</v>
      </c>
      <c r="J488" s="109" t="str">
        <f>IF(FN_MC!I487="","*",FN_MC!I487)</f>
        <v>*</v>
      </c>
      <c r="K488" s="109" t="str">
        <f>IF(FN_MC!M487="","*",FN_MC!M487)</f>
        <v>TBE-TRM</v>
      </c>
      <c r="L488" s="303" t="str">
        <f>IF(FN_MC!N487="","*",FN_MC!N487)</f>
        <v>TBE539</v>
      </c>
      <c r="M488" s="110">
        <f>IF(FN_MC!J487="","*",FN_MC!J487)</f>
        <v>98</v>
      </c>
      <c r="N488" s="278">
        <f>IF(FN_MC!K487="","*",FN_MC!K487)</f>
        <v>538.24</v>
      </c>
      <c r="O488" s="278" t="str">
        <f>IF(FN_MC!L487="","*",FN_MC!L487)</f>
        <v>-</v>
      </c>
      <c r="P488" s="110"/>
      <c r="Q488" s="127">
        <f>IF(FN_MC!O487="","*",FN_MC!O487)</f>
        <v>0.41666666666666669</v>
      </c>
      <c r="R488" s="127">
        <f>IF(FN_MC!P487="","*",FN_MC!P487)</f>
        <v>8.3333333333333329E-2</v>
      </c>
      <c r="S488" s="109" t="str">
        <f>IF(FN_MC!Q487="","*",CONCATENATE(FN_MC!Q487," ",FN_MC!R487))</f>
        <v>2 Nº DE PEÇAS</v>
      </c>
      <c r="T488" s="109" t="str">
        <f>IF(FN_MC!V487="","*",FN_MC!V487)</f>
        <v>Camila</v>
      </c>
      <c r="U488" s="109" t="str">
        <f>IF(FN_MC!W487="","*",FN_MC!W487)</f>
        <v>Execução de solda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FERRONORTE</v>
      </c>
      <c r="E489" s="109" t="str">
        <f>IF(FN_MC!T488="","*",FN_MC!T488)</f>
        <v>TGR-TRO</v>
      </c>
      <c r="F489" s="109" t="str">
        <f>IF(FN_MC!B488="","*",FN_MC!B488)</f>
        <v>*</v>
      </c>
      <c r="G489" s="109" t="str">
        <f>IF(FN_MC!D488="","*",FN_MC!D488)</f>
        <v>W70</v>
      </c>
      <c r="H489" s="109" t="str">
        <f>IF(FN_MC!F488="","*",FN_MC!F488)</f>
        <v>DESLOCAMENTO</v>
      </c>
      <c r="I489" s="109" t="str">
        <f>IF(FN_MC!H488="","*",FN_MC!H488)</f>
        <v>TGR2</v>
      </c>
      <c r="J489" s="109" t="str">
        <f>IF(FN_MC!I488="","*",FN_MC!I488)</f>
        <v>TRO</v>
      </c>
      <c r="K489" s="109" t="str">
        <f>IF(FN_MC!M488="","*",FN_MC!M488)</f>
        <v>TGR-TBE</v>
      </c>
      <c r="L489" s="303" t="str">
        <f>IF(FN_MC!N488="","*",FN_MC!N488)</f>
        <v>TGRTRO</v>
      </c>
      <c r="M489" s="110">
        <f>IF(FN_MC!J488="","*",FN_MC!J488)</f>
        <v>98</v>
      </c>
      <c r="N489" s="278">
        <f>IF(FN_MC!K488="","*",FN_MC!K488)</f>
        <v>502</v>
      </c>
      <c r="O489" s="278">
        <f>IF(FN_MC!L488="","*",FN_MC!L488)</f>
        <v>750</v>
      </c>
      <c r="P489" s="110"/>
      <c r="Q489" s="127">
        <f>IF(FN_MC!O488="","*",FN_MC!O488)</f>
        <v>0.45833333333333331</v>
      </c>
      <c r="R489" s="127">
        <f>IF(FN_MC!P488="","*",FN_MC!P488)</f>
        <v>4.1666666666666664E-2</v>
      </c>
      <c r="S489" s="109" t="str">
        <f>IF(FN_MC!Q488="","*",CONCATENATE(FN_MC!Q488," ",FN_MC!R488))</f>
        <v>1 BINÁRIO</v>
      </c>
      <c r="T489" s="109" t="str">
        <f>IF(FN_MC!V488="","*",FN_MC!V488)</f>
        <v>Camila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>
        <f ca="1">_xlfn.XLOOKUP(G489&amp;$W$2,BS_CONTROLE[CHAVE],BS_CONTROLE[Quantidade_11],"-")</f>
        <v>27</v>
      </c>
      <c r="X489" s="111">
        <f ca="1">_xlfn.XLOOKUP(G489&amp;$X$2,BS_CONTROLE[CHAVE],BS_CONTROLE[Quantidade_11],"-")</f>
        <v>0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03" t="str">
        <f>IF(FN_MC!N489="","*",FN_MC!N489)</f>
        <v>-</v>
      </c>
      <c r="M490" s="110" t="str">
        <f>IF(FN_MC!J489="","*",FN_MC!J489)</f>
        <v>*</v>
      </c>
      <c r="N490" s="278" t="str">
        <f>IF(FN_MC!K489="","*",FN_MC!K489)</f>
        <v>*</v>
      </c>
      <c r="O490" s="278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*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>
        <f ca="1">_xlfn.XLOOKUP(G492&amp;$V$2,BS_CONTROLE[CHAVE],BS_CONTROLE[Quantidade_11],"-")</f>
        <v>2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>
        <f ca="1">_xlfn.XLOOKUP(G494&amp;$V$2,BS_CONTROLE[CHAVE],BS_CONTROLE[Quantidade_11],"-")</f>
        <v>655</v>
      </c>
      <c r="W494" s="111">
        <f ca="1">_xlfn.XLOOKUP(G494&amp;$W$2,BS_CONTROLE[CHAVE],BS_CONTROLE[Quantidade_11],"-")</f>
        <v>624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e">
        <f>IF(FN_MC!#REF!="","*",FN_MC!#REF!)</f>
        <v>#REF!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0.35416666666666669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Recolha de dormentes</v>
      </c>
      <c r="V495" s="111" t="e">
        <f ca="1">_xlfn.XLOOKUP(G495&amp;$V$2,BS_CONTROLE[CHAVE],BS_CONTROLE[Quantidade_11],"-")</f>
        <v>#REF!</v>
      </c>
      <c r="W495" s="111" t="e">
        <f ca="1">_xlfn.XLOOKUP(G495&amp;$W$2,BS_CONTROLE[CHAVE],BS_CONTROLE[Quantidade_11],"-")</f>
        <v>#REF!</v>
      </c>
      <c r="X495" s="111" t="e">
        <f ca="1">_xlfn.XLOOKUP(G495&amp;$X$2,BS_CONTROLE[CHAVE],BS_CONTROLE[Quantidade_11],"-")</f>
        <v>#REF!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CAMINHÃO DE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>
        <f ca="1">_xlfn.XLOOKUP(G497&amp;$V$2,BS_CONTROLE[CHAVE],BS_CONTROLE[Quantidade_11],"-")</f>
        <v>2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1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 t="str">
        <f>IF(FN_MC!B497="","*",FN_MC!B497)</f>
        <v>*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>
        <f ca="1">_xlfn.XLOOKUP(G498&amp;$W$2,BS_CONTROLE[CHAVE],BS_CONTROLE[Quantidade_11],"-")</f>
        <v>8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e">
        <f>IF(FN_MC!#REF!="","*",FN_MC!#REF!)</f>
        <v>#REF!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Regulagem de brita</v>
      </c>
      <c r="V500" s="111" t="e">
        <f ca="1">_xlfn.XLOOKUP(G500&amp;$V$2,BS_CONTROLE[CHAVE],BS_CONTROLE[Quantidade_11],"-")</f>
        <v>#REF!</v>
      </c>
      <c r="W500" s="111" t="e">
        <f ca="1">_xlfn.XLOOKUP(G500&amp;$W$2,BS_CONTROLE[CHAVE],BS_CONTROLE[Quantidade_11],"-")</f>
        <v>#REF!</v>
      </c>
      <c r="X500" s="111" t="e">
        <f ca="1">_xlfn.XLOOKUP(G500&amp;$X$2,BS_CONTROLE[CHAVE],BS_CONTROLE[Quantidade_11],"-")</f>
        <v>#REF!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Oportunidade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TCS-TGR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DESLOCAMENTO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TCS-TIN</v>
      </c>
      <c r="L502" s="303" t="str">
        <f>IF(FN_MC!N501="","*",FN_MC!N501)</f>
        <v>TCSTIN</v>
      </c>
      <c r="M502" s="110">
        <f>IF(FN_MC!J501="","*",FN_MC!J501)</f>
        <v>74</v>
      </c>
      <c r="N502" s="278">
        <f>IF(FN_MC!K501="","*",FN_MC!K501)</f>
        <v>291</v>
      </c>
      <c r="O502" s="278">
        <f>IF(FN_MC!L501="","*",FN_MC!L501)</f>
        <v>109</v>
      </c>
      <c r="P502" s="110"/>
      <c r="Q502" s="127">
        <f>IF(FN_MC!O501="","*",FN_MC!O501)</f>
        <v>0.41666666666666669</v>
      </c>
      <c r="R502" s="127" t="str">
        <f>IF(FN_MC!P502="","*",FN_MC!P502)</f>
        <v>*</v>
      </c>
      <c r="S502" s="109" t="str">
        <f>IF(FN_MC!Q501="","*",CONCATENATE(FN_MC!Q501," ",FN_MC!R501))</f>
        <v>1 BINÁRIO</v>
      </c>
      <c r="T502" s="109" t="str">
        <f>IF(FN_MC!V501="","*",FN_MC!V501)</f>
        <v>Hebert</v>
      </c>
      <c r="U502" s="109" t="str">
        <f>IF(FN_MC!W501="","*",FN_MC!W501)</f>
        <v>Deslocamento de TCS para TIN</v>
      </c>
      <c r="V502" s="111">
        <f ca="1">_xlfn.XLOOKUP(G502&amp;$V$2,BS_CONTROLE[CHAVE],BS_CONTROLE[Quantidade_11],"-")</f>
        <v>0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e">
        <f>IF(FN_MC!#REF!="","*",FN_MC!#REF!)</f>
        <v>#REF!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IF(FN_MC!Y532="","*",FN_MC!Y532)</f>
        <v>*</v>
      </c>
      <c r="B504" s="108" t="str">
        <f>IF(FN_MC!X532="","*",FN_MC!X532)</f>
        <v>*</v>
      </c>
      <c r="C504" s="108" t="str">
        <f>IF(FN_MC!Z532="","*",FN_MC!Z532)</f>
        <v>*</v>
      </c>
      <c r="D504" s="109" t="str">
        <f>IF(FN_MC!S532="","*",FN_MC!S532)</f>
        <v>*</v>
      </c>
      <c r="E504" s="109" t="str">
        <f>IF(FN_MC!T532="","*",FN_MC!T532)</f>
        <v>*</v>
      </c>
      <c r="F504" s="109" t="str">
        <f>IF(FN_MC!B532="","*",FN_MC!B532)</f>
        <v>*</v>
      </c>
      <c r="G504" s="109" t="str">
        <f>IF(FN_MC!D532="","*",FN_MC!D532)</f>
        <v>*</v>
      </c>
      <c r="H504" s="109" t="str">
        <f>IF(FN_MC!F532="","*",FN_MC!F532)</f>
        <v>*</v>
      </c>
      <c r="I504" s="109" t="str">
        <f>IF(FN_MC!H532="","*",FN_MC!H532)</f>
        <v>*</v>
      </c>
      <c r="J504" s="109" t="str">
        <f>IF(FN_MC!I532="","*",FN_MC!I532)</f>
        <v>*</v>
      </c>
      <c r="K504" s="109" t="str">
        <f>IF(FN_MC!M532="","*",FN_MC!M532)</f>
        <v>*</v>
      </c>
      <c r="L504" s="303" t="str">
        <f>IF(FN_MC!N532="","*",FN_MC!N532)</f>
        <v>*</v>
      </c>
      <c r="M504" s="110" t="str">
        <f>IF(FN_MC!J532="","*",FN_MC!J532)</f>
        <v>*</v>
      </c>
      <c r="N504" s="278" t="str">
        <f>IF(FN_MC!K532="","*",FN_MC!K532)</f>
        <v>*</v>
      </c>
      <c r="O504" s="278" t="str">
        <f>IF(FN_MC!L532="","*",FN_MC!L532)</f>
        <v>*</v>
      </c>
      <c r="P504" s="110"/>
      <c r="Q504" s="127" t="str">
        <f>IF(FN_MC!O532="","*",FN_MC!O532)</f>
        <v>*</v>
      </c>
      <c r="R504" s="127" t="str">
        <f>IF(FN_MC!P532="","*",FN_MC!P532)</f>
        <v>*</v>
      </c>
      <c r="S504" s="109" t="str">
        <f>IF(FN_MC!Q532="","*",CONCATENATE(FN_MC!Q532," ",FN_MC!R532))</f>
        <v>*</v>
      </c>
      <c r="T504" s="109" t="str">
        <f>IF(FN_MC!V532="","*",FN_MC!V532)</f>
        <v>*</v>
      </c>
      <c r="U504" s="109" t="str">
        <f>IF(FN_MC!W532="","*",FN_MC!W532)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IF(FN_MC!Y533="","*",FN_MC!Y533)</f>
        <v>*</v>
      </c>
      <c r="B505" s="108" t="str">
        <f>IF(FN_MC!X533="","*",FN_MC!X533)</f>
        <v>*</v>
      </c>
      <c r="C505" s="108" t="str">
        <f>IF(FN_MC!Z533="","*",FN_MC!Z533)</f>
        <v>*</v>
      </c>
      <c r="D505" s="109" t="str">
        <f>IF(FN_MC!S533="","*",FN_MC!S533)</f>
        <v>*</v>
      </c>
      <c r="E505" s="109" t="str">
        <f>IF(FN_MC!T533="","*",FN_MC!T533)</f>
        <v>*</v>
      </c>
      <c r="F505" s="109" t="str">
        <f>IF(FN_MC!B533="","*",FN_MC!B533)</f>
        <v>*</v>
      </c>
      <c r="G505" s="109" t="str">
        <f>IF(FN_MC!D533="","*",FN_MC!D533)</f>
        <v>*</v>
      </c>
      <c r="H505" s="109" t="str">
        <f>IF(FN_MC!F533="","*",FN_MC!F533)</f>
        <v>*</v>
      </c>
      <c r="I505" s="109" t="str">
        <f>IF(FN_MC!H533="","*",FN_MC!H533)</f>
        <v>*</v>
      </c>
      <c r="J505" s="109" t="str">
        <f>IF(FN_MC!I533="","*",FN_MC!I533)</f>
        <v>*</v>
      </c>
      <c r="K505" s="109" t="str">
        <f>IF(FN_MC!M533="","*",FN_MC!M533)</f>
        <v>*</v>
      </c>
      <c r="L505" s="303" t="str">
        <f>IF(FN_MC!N533="","*",FN_MC!N533)</f>
        <v>*</v>
      </c>
      <c r="M505" s="110" t="str">
        <f>IF(FN_MC!J533="","*",FN_MC!J533)</f>
        <v>*</v>
      </c>
      <c r="N505" s="278" t="str">
        <f>IF(FN_MC!K533="","*",FN_MC!K533)</f>
        <v>*</v>
      </c>
      <c r="O505" s="278" t="str">
        <f>IF(FN_MC!L533="","*",FN_MC!L533)</f>
        <v>*</v>
      </c>
      <c r="P505" s="110"/>
      <c r="Q505" s="127" t="str">
        <f>IF(FN_MC!O533="","*",FN_MC!O533)</f>
        <v>*</v>
      </c>
      <c r="R505" s="127" t="str">
        <f>IF(FN_MC!P533="","*",FN_MC!P533)</f>
        <v>*</v>
      </c>
      <c r="S505" s="109" t="str">
        <f>IF(FN_MC!Q533="","*",CONCATENATE(FN_MC!Q533," ",FN_MC!R533))</f>
        <v>*</v>
      </c>
      <c r="T505" s="109" t="str">
        <f>IF(FN_MC!V533="","*",FN_MC!V533)</f>
        <v>*</v>
      </c>
      <c r="U505" s="109" t="str">
        <f>IF(FN_MC!W533="","*",FN_MC!W533)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IF(FN_MC!Y534="","*",FN_MC!Y534)</f>
        <v>*</v>
      </c>
      <c r="B506" s="108" t="str">
        <f>IF(FN_MC!X534="","*",FN_MC!X534)</f>
        <v>*</v>
      </c>
      <c r="C506" s="108" t="str">
        <f>IF(FN_MC!Z534="","*",FN_MC!Z534)</f>
        <v>*</v>
      </c>
      <c r="D506" s="109" t="str">
        <f>IF(FN_MC!S534="","*",FN_MC!S534)</f>
        <v>*</v>
      </c>
      <c r="E506" s="109" t="str">
        <f>IF(FN_MC!T534="","*",FN_MC!T534)</f>
        <v>*</v>
      </c>
      <c r="F506" s="109" t="str">
        <f>IF(FN_MC!B534="","*",FN_MC!B534)</f>
        <v>*</v>
      </c>
      <c r="G506" s="109" t="str">
        <f>IF(FN_MC!D534="","*",FN_MC!D534)</f>
        <v>*</v>
      </c>
      <c r="H506" s="109" t="str">
        <f>IF(FN_MC!F534="","*",FN_MC!F534)</f>
        <v>*</v>
      </c>
      <c r="I506" s="109" t="str">
        <f>IF(FN_MC!H534="","*",FN_MC!H534)</f>
        <v>*</v>
      </c>
      <c r="J506" s="109" t="str">
        <f>IF(FN_MC!I534="","*",FN_MC!I534)</f>
        <v>*</v>
      </c>
      <c r="K506" s="109" t="str">
        <f>IF(FN_MC!M534="","*",FN_MC!M534)</f>
        <v>*</v>
      </c>
      <c r="L506" s="303" t="str">
        <f>IF(FN_MC!N534="","*",FN_MC!N534)</f>
        <v>*</v>
      </c>
      <c r="M506" s="110" t="str">
        <f>IF(FN_MC!J534="","*",FN_MC!J534)</f>
        <v>*</v>
      </c>
      <c r="N506" s="278" t="str">
        <f>IF(FN_MC!K534="","*",FN_MC!K534)</f>
        <v>*</v>
      </c>
      <c r="O506" s="278" t="str">
        <f>IF(FN_MC!L534="","*",FN_MC!L534)</f>
        <v>*</v>
      </c>
      <c r="P506" s="110"/>
      <c r="Q506" s="127" t="str">
        <f>IF(FN_MC!O534="","*",FN_MC!O534)</f>
        <v>*</v>
      </c>
      <c r="R506" s="127" t="str">
        <f>IF(FN_MC!P534="","*",FN_MC!P534)</f>
        <v>*</v>
      </c>
      <c r="S506" s="109" t="str">
        <f>IF(FN_MC!Q534="","*",CONCATENATE(FN_MC!Q534," ",FN_MC!R534))</f>
        <v>*</v>
      </c>
      <c r="T506" s="109" t="str">
        <f>IF(FN_MC!V534="","*",FN_MC!V534)</f>
        <v>*</v>
      </c>
      <c r="U506" s="109" t="str">
        <f>IF(FN_MC!W534="","*",FN_MC!W534)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IF(FN_MC!Y535="","*",FN_MC!Y535)</f>
        <v>*</v>
      </c>
      <c r="B507" s="108" t="str">
        <f>IF(FN_MC!X535="","*",FN_MC!X535)</f>
        <v>*</v>
      </c>
      <c r="C507" s="108" t="str">
        <f>IF(FN_MC!Z535="","*",FN_MC!Z535)</f>
        <v>*</v>
      </c>
      <c r="D507" s="109" t="str">
        <f>IF(FN_MC!S535="","*",FN_MC!S535)</f>
        <v>*</v>
      </c>
      <c r="E507" s="109" t="str">
        <f>IF(FN_MC!T535="","*",FN_MC!T535)</f>
        <v>*</v>
      </c>
      <c r="F507" s="109" t="str">
        <f>IF(FN_MC!B535="","*",FN_MC!B535)</f>
        <v>*</v>
      </c>
      <c r="G507" s="109" t="str">
        <f>IF(FN_MC!D535="","*",FN_MC!D535)</f>
        <v>*</v>
      </c>
      <c r="H507" s="109" t="str">
        <f>IF(FN_MC!F535="","*",FN_MC!F535)</f>
        <v>*</v>
      </c>
      <c r="I507" s="109" t="str">
        <f>IF(FN_MC!H535="","*",FN_MC!H535)</f>
        <v>*</v>
      </c>
      <c r="J507" s="109" t="str">
        <f>IF(FN_MC!I535="","*",FN_MC!I535)</f>
        <v>*</v>
      </c>
      <c r="K507" s="109" t="str">
        <f>IF(FN_MC!M535="","*",FN_MC!M535)</f>
        <v>*</v>
      </c>
      <c r="L507" s="303" t="str">
        <f>IF(FN_MC!N535="","*",FN_MC!N535)</f>
        <v>*</v>
      </c>
      <c r="M507" s="110" t="str">
        <f>IF(FN_MC!J535="","*",FN_MC!J535)</f>
        <v>*</v>
      </c>
      <c r="N507" s="278" t="str">
        <f>IF(FN_MC!K535="","*",FN_MC!K535)</f>
        <v>*</v>
      </c>
      <c r="O507" s="278" t="str">
        <f>IF(FN_MC!L535="","*",FN_MC!L535)</f>
        <v>*</v>
      </c>
      <c r="P507" s="110"/>
      <c r="Q507" s="127" t="str">
        <f>IF(FN_MC!O535="","*",FN_MC!O535)</f>
        <v>*</v>
      </c>
      <c r="R507" s="127" t="str">
        <f>IF(FN_MC!P535="","*",FN_MC!P535)</f>
        <v>*</v>
      </c>
      <c r="S507" s="109" t="str">
        <f>IF(FN_MC!Q535="","*",CONCATENATE(FN_MC!Q535," ",FN_MC!R535))</f>
        <v>*</v>
      </c>
      <c r="T507" s="109" t="str">
        <f>IF(FN_MC!V535="","*",FN_MC!V535)</f>
        <v>*</v>
      </c>
      <c r="U507" s="109" t="str">
        <f>IF(FN_MC!W535="","*",FN_MC!W535)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IF(FN_MC!Y536="","*",FN_MC!Y536)</f>
        <v>*</v>
      </c>
      <c r="B508" s="108" t="str">
        <f>IF(FN_MC!X536="","*",FN_MC!X536)</f>
        <v>*</v>
      </c>
      <c r="C508" s="108" t="str">
        <f>IF(FN_MC!Z536="","*",FN_MC!Z536)</f>
        <v>*</v>
      </c>
      <c r="D508" s="109" t="str">
        <f>IF(FN_MC!S536="","*",FN_MC!S536)</f>
        <v>*</v>
      </c>
      <c r="E508" s="109" t="str">
        <f>IF(FN_MC!T536="","*",FN_MC!T536)</f>
        <v>*</v>
      </c>
      <c r="F508" s="109" t="str">
        <f>IF(FN_MC!B536="","*",FN_MC!B536)</f>
        <v>*</v>
      </c>
      <c r="G508" s="109" t="str">
        <f>IF(FN_MC!D536="","*",FN_MC!D536)</f>
        <v>*</v>
      </c>
      <c r="H508" s="109" t="str">
        <f>IF(FN_MC!F536="","*",FN_MC!F536)</f>
        <v>*</v>
      </c>
      <c r="I508" s="109" t="str">
        <f>IF(FN_MC!H536="","*",FN_MC!H536)</f>
        <v>*</v>
      </c>
      <c r="J508" s="109" t="str">
        <f>IF(FN_MC!I536="","*",FN_MC!I536)</f>
        <v>*</v>
      </c>
      <c r="K508" s="109" t="str">
        <f>IF(FN_MC!M536="","*",FN_MC!M536)</f>
        <v>*</v>
      </c>
      <c r="L508" s="303" t="str">
        <f>IF(FN_MC!N536="","*",FN_MC!N536)</f>
        <v>*</v>
      </c>
      <c r="M508" s="110" t="str">
        <f>IF(FN_MC!J536="","*",FN_MC!J536)</f>
        <v>*</v>
      </c>
      <c r="N508" s="278" t="str">
        <f>IF(FN_MC!K536="","*",FN_MC!K536)</f>
        <v>*</v>
      </c>
      <c r="O508" s="278" t="str">
        <f>IF(FN_MC!L536="","*",FN_MC!L536)</f>
        <v>*</v>
      </c>
      <c r="P508" s="110"/>
      <c r="Q508" s="127" t="str">
        <f>IF(FN_MC!O536="","*",FN_MC!O536)</f>
        <v>*</v>
      </c>
      <c r="R508" s="127" t="str">
        <f>IF(FN_MC!P536="","*",FN_MC!P536)</f>
        <v>*</v>
      </c>
      <c r="S508" s="109" t="str">
        <f>IF(FN_MC!Q536="","*",CONCATENATE(FN_MC!Q536," ",FN_MC!R536))</f>
        <v>*</v>
      </c>
      <c r="T508" s="109" t="str">
        <f>IF(FN_MC!V536="","*",FN_MC!V536)</f>
        <v>*</v>
      </c>
      <c r="U508" s="109" t="str">
        <f>IF(FN_MC!W536="","*",FN_MC!W536)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IF(FN_MC!Y537="","*",FN_MC!Y537)</f>
        <v>*</v>
      </c>
      <c r="B509" s="108" t="str">
        <f>IF(FN_MC!X537="","*",FN_MC!X537)</f>
        <v>*</v>
      </c>
      <c r="C509" s="108" t="str">
        <f>IF(FN_MC!Z537="","*",FN_MC!Z537)</f>
        <v>*</v>
      </c>
      <c r="D509" s="109" t="str">
        <f>IF(FN_MC!S537="","*",FN_MC!S537)</f>
        <v>*</v>
      </c>
      <c r="E509" s="109" t="str">
        <f>IF(FN_MC!T537="","*",FN_MC!T537)</f>
        <v>*</v>
      </c>
      <c r="F509" s="109" t="str">
        <f>IF(FN_MC!B537="","*",FN_MC!B537)</f>
        <v>*</v>
      </c>
      <c r="G509" s="109" t="str">
        <f>IF(FN_MC!D537="","*",FN_MC!D537)</f>
        <v>*</v>
      </c>
      <c r="H509" s="109" t="str">
        <f>IF(FN_MC!F537="","*",FN_MC!F537)</f>
        <v>*</v>
      </c>
      <c r="I509" s="109" t="str">
        <f>IF(FN_MC!H537="","*",FN_MC!H537)</f>
        <v>*</v>
      </c>
      <c r="J509" s="109" t="str">
        <f>IF(FN_MC!I537="","*",FN_MC!I537)</f>
        <v>*</v>
      </c>
      <c r="K509" s="109" t="str">
        <f>IF(FN_MC!M537="","*",FN_MC!M537)</f>
        <v>*</v>
      </c>
      <c r="L509" s="303" t="str">
        <f>IF(FN_MC!N537="","*",FN_MC!N537)</f>
        <v>*</v>
      </c>
      <c r="M509" s="110" t="str">
        <f>IF(FN_MC!J537="","*",FN_MC!J537)</f>
        <v>*</v>
      </c>
      <c r="N509" s="278" t="str">
        <f>IF(FN_MC!K537="","*",FN_MC!K537)</f>
        <v>*</v>
      </c>
      <c r="O509" s="278" t="str">
        <f>IF(FN_MC!L537="","*",FN_MC!L537)</f>
        <v>*</v>
      </c>
      <c r="P509" s="110"/>
      <c r="Q509" s="127" t="str">
        <f>IF(FN_MC!O537="","*",FN_MC!O537)</f>
        <v>*</v>
      </c>
      <c r="R509" s="127" t="str">
        <f>IF(FN_MC!P537="","*",FN_MC!P537)</f>
        <v>*</v>
      </c>
      <c r="S509" s="109" t="str">
        <f>IF(FN_MC!Q537="","*",CONCATENATE(FN_MC!Q537," ",FN_MC!R537))</f>
        <v>*</v>
      </c>
      <c r="T509" s="109" t="str">
        <f>IF(FN_MC!V537="","*",FN_MC!V537)</f>
        <v>*</v>
      </c>
      <c r="U509" s="109" t="str">
        <f>IF(FN_MC!W537="","*",FN_MC!W537)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IF(FN_MC!Y538="","*",FN_MC!Y538)</f>
        <v>*</v>
      </c>
      <c r="B510" s="108" t="str">
        <f>IF(FN_MC!X538="","*",FN_MC!X538)</f>
        <v>*</v>
      </c>
      <c r="C510" s="108" t="str">
        <f>IF(FN_MC!Z538="","*",FN_MC!Z538)</f>
        <v>*</v>
      </c>
      <c r="D510" s="109" t="str">
        <f>IF(FN_MC!S538="","*",FN_MC!S538)</f>
        <v>*</v>
      </c>
      <c r="E510" s="109" t="str">
        <f>IF(FN_MC!T538="","*",FN_MC!T538)</f>
        <v>*</v>
      </c>
      <c r="F510" s="109" t="str">
        <f>IF(FN_MC!B538="","*",FN_MC!B538)</f>
        <v>*</v>
      </c>
      <c r="G510" s="109" t="str">
        <f>IF(FN_MC!D538="","*",FN_MC!D538)</f>
        <v>*</v>
      </c>
      <c r="H510" s="109" t="str">
        <f>IF(FN_MC!F538="","*",FN_MC!F538)</f>
        <v>*</v>
      </c>
      <c r="I510" s="109" t="str">
        <f>IF(FN_MC!H538="","*",FN_MC!H538)</f>
        <v>*</v>
      </c>
      <c r="J510" s="109" t="str">
        <f>IF(FN_MC!I538="","*",FN_MC!I538)</f>
        <v>*</v>
      </c>
      <c r="K510" s="109" t="str">
        <f>IF(FN_MC!M538="","*",FN_MC!M538)</f>
        <v>*</v>
      </c>
      <c r="L510" s="303" t="str">
        <f>IF(FN_MC!N538="","*",FN_MC!N538)</f>
        <v>*</v>
      </c>
      <c r="M510" s="110" t="str">
        <f>IF(FN_MC!J538="","*",FN_MC!J538)</f>
        <v>*</v>
      </c>
      <c r="N510" s="278" t="str">
        <f>IF(FN_MC!K538="","*",FN_MC!K538)</f>
        <v>*</v>
      </c>
      <c r="O510" s="278" t="str">
        <f>IF(FN_MC!L538="","*",FN_MC!L538)</f>
        <v>*</v>
      </c>
      <c r="P510" s="110"/>
      <c r="Q510" s="127" t="str">
        <f>IF(FN_MC!O538="","*",FN_MC!O538)</f>
        <v>*</v>
      </c>
      <c r="R510" s="127" t="str">
        <f>IF(FN_MC!P538="","*",FN_MC!P538)</f>
        <v>*</v>
      </c>
      <c r="S510" s="109" t="str">
        <f>IF(FN_MC!Q538="","*",CONCATENATE(FN_MC!Q538," ",FN_MC!R538))</f>
        <v>*</v>
      </c>
      <c r="T510" s="109" t="str">
        <f>IF(FN_MC!V538="","*",FN_MC!V538)</f>
        <v>*</v>
      </c>
      <c r="U510" s="109" t="str">
        <f>IF(FN_MC!W538="","*",FN_MC!W538)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IF(FN_MC!Y552="","*",FN_MC!Y552)</f>
        <v>*</v>
      </c>
      <c r="B511" s="108" t="str">
        <f>IF(FN_MC!X552="","*",FN_MC!X552)</f>
        <v>*</v>
      </c>
      <c r="C511" s="108" t="str">
        <f>IF(FN_MC!Z552="","*",FN_MC!Z552)</f>
        <v>*</v>
      </c>
      <c r="D511" s="109" t="str">
        <f>IF(FN_MC!S552="","*",FN_MC!S552)</f>
        <v>*</v>
      </c>
      <c r="E511" s="109" t="str">
        <f>IF(FN_MC!T552="","*",FN_MC!T552)</f>
        <v>*</v>
      </c>
      <c r="F511" s="109" t="str">
        <f>IF(FN_MC!B552="","*",FN_MC!B552)</f>
        <v>*</v>
      </c>
      <c r="G511" s="109" t="str">
        <f>IF(FN_MC!D552="","*",FN_MC!D552)</f>
        <v>*</v>
      </c>
      <c r="H511" s="109" t="str">
        <f>IF(FN_MC!F552="","*",FN_MC!F552)</f>
        <v>*</v>
      </c>
      <c r="I511" s="109" t="str">
        <f>IF(FN_MC!H552="","*",FN_MC!H552)</f>
        <v>*</v>
      </c>
      <c r="J511" s="109" t="str">
        <f>IF(FN_MC!I552="","*",FN_MC!I552)</f>
        <v>*</v>
      </c>
      <c r="K511" s="109" t="str">
        <f>IF(FN_MC!M552="","*",FN_MC!M552)</f>
        <v>*</v>
      </c>
      <c r="L511" s="303" t="str">
        <f>IF(FN_MC!N552="","*",FN_MC!N552)</f>
        <v>*</v>
      </c>
      <c r="M511" s="110" t="str">
        <f>IF(FN_MC!J552="","*",FN_MC!J552)</f>
        <v>*</v>
      </c>
      <c r="N511" s="278" t="str">
        <f>IF(FN_MC!K552="","*",FN_MC!K552)</f>
        <v>*</v>
      </c>
      <c r="O511" s="278" t="str">
        <f>IF(FN_MC!L552="","*",FN_MC!L552)</f>
        <v>*</v>
      </c>
      <c r="P511" s="110"/>
      <c r="Q511" s="127" t="str">
        <f>IF(FN_MC!O552="","*",FN_MC!O552)</f>
        <v>*</v>
      </c>
      <c r="R511" s="127" t="str">
        <f>IF(FN_MC!P552="","*",FN_MC!P552)</f>
        <v>*</v>
      </c>
      <c r="S511" s="109" t="str">
        <f>IF(FN_MC!Q552="","*",CONCATENATE(FN_MC!Q552," ",FN_MC!R552))</f>
        <v>*</v>
      </c>
      <c r="T511" s="109" t="str">
        <f>IF(FN_MC!V552="","*",FN_MC!V552)</f>
        <v>*</v>
      </c>
      <c r="U511" s="109" t="str">
        <f>IF(FN_MC!W552="","*",FN_MC!W552)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IF(FN_MC!Y553="","*",FN_MC!Y553)</f>
        <v>*</v>
      </c>
      <c r="B512" s="108" t="str">
        <f>IF(FN_MC!X553="","*",FN_MC!X553)</f>
        <v>*</v>
      </c>
      <c r="C512" s="108" t="str">
        <f>IF(FN_MC!Z553="","*",FN_MC!Z553)</f>
        <v>*</v>
      </c>
      <c r="D512" s="109" t="str">
        <f>IF(FN_MC!S553="","*",FN_MC!S553)</f>
        <v>*</v>
      </c>
      <c r="E512" s="109" t="str">
        <f>IF(FN_MC!T553="","*",FN_MC!T553)</f>
        <v>*</v>
      </c>
      <c r="F512" s="109" t="str">
        <f>IF(FN_MC!B553="","*",FN_MC!B553)</f>
        <v>*</v>
      </c>
      <c r="G512" s="109" t="str">
        <f>IF(FN_MC!D553="","*",FN_MC!D553)</f>
        <v>*</v>
      </c>
      <c r="H512" s="109" t="str">
        <f>IF(FN_MC!F553="","*",FN_MC!F553)</f>
        <v>*</v>
      </c>
      <c r="I512" s="109" t="str">
        <f>IF(FN_MC!H553="","*",FN_MC!H553)</f>
        <v>*</v>
      </c>
      <c r="J512" s="109" t="str">
        <f>IF(FN_MC!I553="","*",FN_MC!I553)</f>
        <v>*</v>
      </c>
      <c r="K512" s="109" t="str">
        <f>IF(FN_MC!M553="","*",FN_MC!M553)</f>
        <v>*</v>
      </c>
      <c r="L512" s="303" t="str">
        <f>IF(FN_MC!N553="","*",FN_MC!N553)</f>
        <v>*</v>
      </c>
      <c r="M512" s="110" t="str">
        <f>IF(FN_MC!J553="","*",FN_MC!J553)</f>
        <v>*</v>
      </c>
      <c r="N512" s="278" t="str">
        <f>IF(FN_MC!K553="","*",FN_MC!K553)</f>
        <v>*</v>
      </c>
      <c r="O512" s="278" t="str">
        <f>IF(FN_MC!L553="","*",FN_MC!L553)</f>
        <v>*</v>
      </c>
      <c r="P512" s="110"/>
      <c r="Q512" s="127" t="str">
        <f>IF(FN_MC!O553="","*",FN_MC!O553)</f>
        <v>*</v>
      </c>
      <c r="R512" s="127" t="str">
        <f>IF(FN_MC!P553="","*",FN_MC!P553)</f>
        <v>*</v>
      </c>
      <c r="S512" s="109" t="str">
        <f>IF(FN_MC!Q553="","*",CONCATENATE(FN_MC!Q553," ",FN_MC!R553))</f>
        <v>*</v>
      </c>
      <c r="T512" s="109" t="str">
        <f>IF(FN_MC!V553="","*",FN_MC!V553)</f>
        <v>*</v>
      </c>
      <c r="U512" s="109" t="str">
        <f>IF(FN_MC!W553="","*",FN_MC!W553)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IF(FN_MC!Y554="","*",FN_MC!Y554)</f>
        <v>*</v>
      </c>
      <c r="B513" s="108" t="str">
        <f>IF(FN_MC!X554="","*",FN_MC!X554)</f>
        <v>*</v>
      </c>
      <c r="C513" s="108" t="str">
        <f>IF(FN_MC!Z554="","*",FN_MC!Z554)</f>
        <v>*</v>
      </c>
      <c r="D513" s="109" t="str">
        <f>IF(FN_MC!S554="","*",FN_MC!S554)</f>
        <v>*</v>
      </c>
      <c r="E513" s="109" t="str">
        <f>IF(FN_MC!T554="","*",FN_MC!T554)</f>
        <v>*</v>
      </c>
      <c r="F513" s="109" t="str">
        <f>IF(FN_MC!B554="","*",FN_MC!B554)</f>
        <v>*</v>
      </c>
      <c r="G513" s="109" t="str">
        <f>IF(FN_MC!D554="","*",FN_MC!D554)</f>
        <v>*</v>
      </c>
      <c r="H513" s="109" t="str">
        <f>IF(FN_MC!F554="","*",FN_MC!F554)</f>
        <v>*</v>
      </c>
      <c r="I513" s="109" t="str">
        <f>IF(FN_MC!H554="","*",FN_MC!H554)</f>
        <v>*</v>
      </c>
      <c r="J513" s="109" t="str">
        <f>IF(FN_MC!I554="","*",FN_MC!I554)</f>
        <v>*</v>
      </c>
      <c r="K513" s="109" t="str">
        <f>IF(FN_MC!M554="","*",FN_MC!M554)</f>
        <v>*</v>
      </c>
      <c r="L513" s="303" t="str">
        <f>IF(FN_MC!N554="","*",FN_MC!N554)</f>
        <v>*</v>
      </c>
      <c r="M513" s="110" t="str">
        <f>IF(FN_MC!J554="","*",FN_MC!J554)</f>
        <v>*</v>
      </c>
      <c r="N513" s="278" t="str">
        <f>IF(FN_MC!K554="","*",FN_MC!K554)</f>
        <v>*</v>
      </c>
      <c r="O513" s="278" t="str">
        <f>IF(FN_MC!L554="","*",FN_MC!L554)</f>
        <v>*</v>
      </c>
      <c r="P513" s="110"/>
      <c r="Q513" s="127" t="str">
        <f>IF(FN_MC!O554="","*",FN_MC!O554)</f>
        <v>*</v>
      </c>
      <c r="R513" s="127" t="str">
        <f>IF(FN_MC!P554="","*",FN_MC!P554)</f>
        <v>*</v>
      </c>
      <c r="S513" s="109" t="str">
        <f>IF(FN_MC!Q554="","*",CONCATENATE(FN_MC!Q554," ",FN_MC!R554))</f>
        <v>*</v>
      </c>
      <c r="T513" s="109" t="str">
        <f>IF(FN_MC!V554="","*",FN_MC!V554)</f>
        <v>*</v>
      </c>
      <c r="U513" s="109" t="str">
        <f>IF(FN_MC!W554="","*",FN_MC!W554)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IF(FN_MC!Y555="","*",FN_MC!Y555)</f>
        <v>*</v>
      </c>
      <c r="B514" s="108" t="str">
        <f>IF(FN_MC!X555="","*",FN_MC!X555)</f>
        <v>*</v>
      </c>
      <c r="C514" s="108" t="str">
        <f>IF(FN_MC!Z555="","*",FN_MC!Z555)</f>
        <v>*</v>
      </c>
      <c r="D514" s="109" t="str">
        <f>IF(FN_MC!S555="","*",FN_MC!S555)</f>
        <v>*</v>
      </c>
      <c r="E514" s="109" t="str">
        <f>IF(FN_MC!T555="","*",FN_MC!T555)</f>
        <v>*</v>
      </c>
      <c r="F514" s="109" t="str">
        <f>IF(FN_MC!B555="","*",FN_MC!B555)</f>
        <v>*</v>
      </c>
      <c r="G514" s="109" t="str">
        <f>IF(FN_MC!D555="","*",FN_MC!D555)</f>
        <v>*</v>
      </c>
      <c r="H514" s="109" t="str">
        <f>IF(FN_MC!F555="","*",FN_MC!F555)</f>
        <v>*</v>
      </c>
      <c r="I514" s="109" t="str">
        <f>IF(FN_MC!H555="","*",FN_MC!H555)</f>
        <v>*</v>
      </c>
      <c r="J514" s="109" t="str">
        <f>IF(FN_MC!I555="","*",FN_MC!I555)</f>
        <v>*</v>
      </c>
      <c r="K514" s="109" t="str">
        <f>IF(FN_MC!M555="","*",FN_MC!M555)</f>
        <v>*</v>
      </c>
      <c r="L514" s="303" t="str">
        <f>IF(FN_MC!N555="","*",FN_MC!N555)</f>
        <v>*</v>
      </c>
      <c r="M514" s="110" t="str">
        <f>IF(FN_MC!J555="","*",FN_MC!J555)</f>
        <v>*</v>
      </c>
      <c r="N514" s="278" t="str">
        <f>IF(FN_MC!K555="","*",FN_MC!K555)</f>
        <v>*</v>
      </c>
      <c r="O514" s="278" t="str">
        <f>IF(FN_MC!L555="","*",FN_MC!L555)</f>
        <v>*</v>
      </c>
      <c r="P514" s="110"/>
      <c r="Q514" s="127" t="str">
        <f>IF(FN_MC!O555="","*",FN_MC!O555)</f>
        <v>*</v>
      </c>
      <c r="R514" s="127" t="str">
        <f>IF(FN_MC!P555="","*",FN_MC!P555)</f>
        <v>*</v>
      </c>
      <c r="S514" s="109" t="str">
        <f>IF(FN_MC!Q555="","*",CONCATENATE(FN_MC!Q555," ",FN_MC!R555))</f>
        <v>*</v>
      </c>
      <c r="T514" s="109" t="str">
        <f>IF(FN_MC!V555="","*",FN_MC!V555)</f>
        <v>*</v>
      </c>
      <c r="U514" s="109" t="str">
        <f>IF(FN_MC!W555="","*",FN_MC!W555)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IF(FN_MC!Y556="","*",FN_MC!Y556)</f>
        <v>*</v>
      </c>
      <c r="B515" s="108" t="str">
        <f>IF(FN_MC!X556="","*",FN_MC!X556)</f>
        <v>*</v>
      </c>
      <c r="C515" s="108" t="str">
        <f>IF(FN_MC!Z556="","*",FN_MC!Z556)</f>
        <v>*</v>
      </c>
      <c r="D515" s="109" t="str">
        <f>IF(FN_MC!S556="","*",FN_MC!S556)</f>
        <v>*</v>
      </c>
      <c r="E515" s="109" t="str">
        <f>IF(FN_MC!T556="","*",FN_MC!T556)</f>
        <v>*</v>
      </c>
      <c r="F515" s="109" t="str">
        <f>IF(FN_MC!B556="","*",FN_MC!B556)</f>
        <v>*</v>
      </c>
      <c r="G515" s="109" t="str">
        <f>IF(FN_MC!D556="","*",FN_MC!D556)</f>
        <v>*</v>
      </c>
      <c r="H515" s="109" t="str">
        <f>IF(FN_MC!F556="","*",FN_MC!F556)</f>
        <v>*</v>
      </c>
      <c r="I515" s="109" t="str">
        <f>IF(FN_MC!H556="","*",FN_MC!H556)</f>
        <v>*</v>
      </c>
      <c r="J515" s="109" t="str">
        <f>IF(FN_MC!I556="","*",FN_MC!I556)</f>
        <v>*</v>
      </c>
      <c r="K515" s="109" t="str">
        <f>IF(FN_MC!M556="","*",FN_MC!M556)</f>
        <v>*</v>
      </c>
      <c r="L515" s="303" t="str">
        <f>IF(FN_MC!N556="","*",FN_MC!N556)</f>
        <v>*</v>
      </c>
      <c r="M515" s="110" t="str">
        <f>IF(FN_MC!J556="","*",FN_MC!J556)</f>
        <v>*</v>
      </c>
      <c r="N515" s="278" t="str">
        <f>IF(FN_MC!K556="","*",FN_MC!K556)</f>
        <v>*</v>
      </c>
      <c r="O515" s="278" t="str">
        <f>IF(FN_MC!L556="","*",FN_MC!L556)</f>
        <v>*</v>
      </c>
      <c r="P515" s="110"/>
      <c r="Q515" s="127" t="str">
        <f>IF(FN_MC!O556="","*",FN_MC!O556)</f>
        <v>*</v>
      </c>
      <c r="R515" s="127" t="str">
        <f>IF(FN_MC!P556="","*",FN_MC!P556)</f>
        <v>*</v>
      </c>
      <c r="S515" s="109" t="str">
        <f>IF(FN_MC!Q556="","*",CONCATENATE(FN_MC!Q556," ",FN_MC!R556))</f>
        <v>*</v>
      </c>
      <c r="T515" s="109" t="str">
        <f>IF(FN_MC!V556="","*",FN_MC!V556)</f>
        <v>*</v>
      </c>
      <c r="U515" s="109" t="str">
        <f>IF(FN_MC!W556="","*",FN_MC!W556)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IF(FN_MC!Y557="","*",FN_MC!Y557)</f>
        <v>*</v>
      </c>
      <c r="B516" s="108" t="str">
        <f>IF(FN_MC!X557="","*",FN_MC!X557)</f>
        <v>*</v>
      </c>
      <c r="C516" s="108" t="str">
        <f>IF(FN_MC!Z557="","*",FN_MC!Z557)</f>
        <v>*</v>
      </c>
      <c r="D516" s="109" t="str">
        <f>IF(FN_MC!S557="","*",FN_MC!S557)</f>
        <v>*</v>
      </c>
      <c r="E516" s="109" t="str">
        <f>IF(FN_MC!T557="","*",FN_MC!T557)</f>
        <v>*</v>
      </c>
      <c r="F516" s="109" t="str">
        <f>IF(FN_MC!B557="","*",FN_MC!B557)</f>
        <v>*</v>
      </c>
      <c r="G516" s="109" t="str">
        <f>IF(FN_MC!D557="","*",FN_MC!D557)</f>
        <v>*</v>
      </c>
      <c r="H516" s="109" t="str">
        <f>IF(FN_MC!F557="","*",FN_MC!F557)</f>
        <v>*</v>
      </c>
      <c r="I516" s="109" t="str">
        <f>IF(FN_MC!H557="","*",FN_MC!H557)</f>
        <v>*</v>
      </c>
      <c r="J516" s="109" t="str">
        <f>IF(FN_MC!I557="","*",FN_MC!I557)</f>
        <v>*</v>
      </c>
      <c r="K516" s="109" t="str">
        <f>IF(FN_MC!M557="","*",FN_MC!M557)</f>
        <v>*</v>
      </c>
      <c r="L516" s="303" t="str">
        <f>IF(FN_MC!N557="","*",FN_MC!N557)</f>
        <v>*</v>
      </c>
      <c r="M516" s="110" t="str">
        <f>IF(FN_MC!J557="","*",FN_MC!J557)</f>
        <v>*</v>
      </c>
      <c r="N516" s="278" t="str">
        <f>IF(FN_MC!K557="","*",FN_MC!K557)</f>
        <v>*</v>
      </c>
      <c r="O516" s="278" t="str">
        <f>IF(FN_MC!L557="","*",FN_MC!L557)</f>
        <v>*</v>
      </c>
      <c r="P516" s="110"/>
      <c r="Q516" s="127" t="str">
        <f>IF(FN_MC!O557="","*",FN_MC!O557)</f>
        <v>*</v>
      </c>
      <c r="R516" s="127" t="str">
        <f>IF(FN_MC!P557="","*",FN_MC!P557)</f>
        <v>*</v>
      </c>
      <c r="S516" s="109" t="str">
        <f>IF(FN_MC!Q557="","*",CONCATENATE(FN_MC!Q557," ",FN_MC!R557))</f>
        <v>*</v>
      </c>
      <c r="T516" s="109" t="str">
        <f>IF(FN_MC!V557="","*",FN_MC!V557)</f>
        <v>*</v>
      </c>
      <c r="U516" s="109" t="str">
        <f>IF(FN_MC!W557="","*",FN_MC!W557)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IF(FN_MC!Y558="","*",FN_MC!Y558)</f>
        <v>*</v>
      </c>
      <c r="B517" s="108" t="str">
        <f>IF(FN_MC!X558="","*",FN_MC!X558)</f>
        <v>*</v>
      </c>
      <c r="C517" s="108" t="str">
        <f>IF(FN_MC!Z558="","*",FN_MC!Z558)</f>
        <v>*</v>
      </c>
      <c r="D517" s="109" t="str">
        <f>IF(FN_MC!S558="","*",FN_MC!S558)</f>
        <v>*</v>
      </c>
      <c r="E517" s="109" t="str">
        <f>IF(FN_MC!T558="","*",FN_MC!T558)</f>
        <v>*</v>
      </c>
      <c r="F517" s="109" t="str">
        <f>IF(FN_MC!B558="","*",FN_MC!B558)</f>
        <v>*</v>
      </c>
      <c r="G517" s="109" t="str">
        <f>IF(FN_MC!D558="","*",FN_MC!D558)</f>
        <v>*</v>
      </c>
      <c r="H517" s="109" t="str">
        <f>IF(FN_MC!F558="","*",FN_MC!F558)</f>
        <v>*</v>
      </c>
      <c r="I517" s="109" t="str">
        <f>IF(FN_MC!H558="","*",FN_MC!H558)</f>
        <v>*</v>
      </c>
      <c r="J517" s="109" t="str">
        <f>IF(FN_MC!I558="","*",FN_MC!I558)</f>
        <v>*</v>
      </c>
      <c r="K517" s="109" t="str">
        <f>IF(FN_MC!M558="","*",FN_MC!M558)</f>
        <v>*</v>
      </c>
      <c r="L517" s="303" t="str">
        <f>IF(FN_MC!N558="","*",FN_MC!N558)</f>
        <v>*</v>
      </c>
      <c r="M517" s="110" t="str">
        <f>IF(FN_MC!J558="","*",FN_MC!J558)</f>
        <v>*</v>
      </c>
      <c r="N517" s="278" t="str">
        <f>IF(FN_MC!K558="","*",FN_MC!K558)</f>
        <v>*</v>
      </c>
      <c r="O517" s="278" t="str">
        <f>IF(FN_MC!L558="","*",FN_MC!L558)</f>
        <v>*</v>
      </c>
      <c r="P517" s="110"/>
      <c r="Q517" s="127" t="str">
        <f>IF(FN_MC!O558="","*",FN_MC!O558)</f>
        <v>*</v>
      </c>
      <c r="R517" s="127" t="str">
        <f>IF(FN_MC!P558="","*",FN_MC!P558)</f>
        <v>*</v>
      </c>
      <c r="S517" s="109" t="str">
        <f>IF(FN_MC!Q558="","*",CONCATENATE(FN_MC!Q558," ",FN_MC!R558))</f>
        <v>*</v>
      </c>
      <c r="T517" s="109" t="str">
        <f>IF(FN_MC!V558="","*",FN_MC!V558)</f>
        <v>*</v>
      </c>
      <c r="U517" s="109" t="str">
        <f>IF(FN_MC!W558="","*",FN_MC!W558)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IF(FN_MC!Y559="","*",FN_MC!Y559)</f>
        <v>*</v>
      </c>
      <c r="B518" s="108" t="str">
        <f>IF(FN_MC!X559="","*",FN_MC!X559)</f>
        <v>*</v>
      </c>
      <c r="C518" s="108" t="str">
        <f>IF(FN_MC!Z559="","*",FN_MC!Z559)</f>
        <v>*</v>
      </c>
      <c r="D518" s="109" t="str">
        <f>IF(FN_MC!S559="","*",FN_MC!S559)</f>
        <v>*</v>
      </c>
      <c r="E518" s="109" t="str">
        <f>IF(FN_MC!T559="","*",FN_MC!T559)</f>
        <v>*</v>
      </c>
      <c r="F518" s="109" t="str">
        <f>IF(FN_MC!B559="","*",FN_MC!B559)</f>
        <v>*</v>
      </c>
      <c r="G518" s="109" t="str">
        <f>IF(FN_MC!D559="","*",FN_MC!D559)</f>
        <v>*</v>
      </c>
      <c r="H518" s="109" t="str">
        <f>IF(FN_MC!F559="","*",FN_MC!F559)</f>
        <v>*</v>
      </c>
      <c r="I518" s="109" t="str">
        <f>IF(FN_MC!H559="","*",FN_MC!H559)</f>
        <v>*</v>
      </c>
      <c r="J518" s="109" t="str">
        <f>IF(FN_MC!I559="","*",FN_MC!I559)</f>
        <v>*</v>
      </c>
      <c r="K518" s="109" t="str">
        <f>IF(FN_MC!M559="","*",FN_MC!M559)</f>
        <v>*</v>
      </c>
      <c r="L518" s="303" t="str">
        <f>IF(FN_MC!N559="","*",FN_MC!N559)</f>
        <v>*</v>
      </c>
      <c r="M518" s="110" t="str">
        <f>IF(FN_MC!J559="","*",FN_MC!J559)</f>
        <v>*</v>
      </c>
      <c r="N518" s="278" t="str">
        <f>IF(FN_MC!K559="","*",FN_MC!K559)</f>
        <v>*</v>
      </c>
      <c r="O518" s="278" t="str">
        <f>IF(FN_MC!L559="","*",FN_MC!L559)</f>
        <v>*</v>
      </c>
      <c r="P518" s="110"/>
      <c r="Q518" s="127" t="str">
        <f>IF(FN_MC!O559="","*",FN_MC!O559)</f>
        <v>*</v>
      </c>
      <c r="R518" s="127" t="str">
        <f>IF(FN_MC!P559="","*",FN_MC!P559)</f>
        <v>*</v>
      </c>
      <c r="S518" s="109" t="str">
        <f>IF(FN_MC!Q559="","*",CONCATENATE(FN_MC!Q559," ",FN_MC!R559))</f>
        <v>*</v>
      </c>
      <c r="T518" s="109" t="str">
        <f>IF(FN_MC!V559="","*",FN_MC!V559)</f>
        <v>*</v>
      </c>
      <c r="U518" s="109" t="str">
        <f>IF(FN_MC!W559="","*",FN_MC!W559)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IF(FN_MC!Y560="","*",FN_MC!Y560)</f>
        <v>*</v>
      </c>
      <c r="B519" s="108" t="str">
        <f>IF(FN_MC!X560="","*",FN_MC!X560)</f>
        <v>*</v>
      </c>
      <c r="C519" s="108" t="str">
        <f>IF(FN_MC!Z560="","*",FN_MC!Z560)</f>
        <v>*</v>
      </c>
      <c r="D519" s="109" t="str">
        <f>IF(FN_MC!S560="","*",FN_MC!S560)</f>
        <v>*</v>
      </c>
      <c r="E519" s="109" t="str">
        <f>IF(FN_MC!T560="","*",FN_MC!T560)</f>
        <v>*</v>
      </c>
      <c r="F519" s="109" t="str">
        <f>IF(FN_MC!B560="","*",FN_MC!B560)</f>
        <v>*</v>
      </c>
      <c r="G519" s="109" t="str">
        <f>IF(FN_MC!D560="","*",FN_MC!D560)</f>
        <v>*</v>
      </c>
      <c r="H519" s="109" t="str">
        <f>IF(FN_MC!F560="","*",FN_MC!F560)</f>
        <v>*</v>
      </c>
      <c r="I519" s="109" t="str">
        <f>IF(FN_MC!H560="","*",FN_MC!H560)</f>
        <v>*</v>
      </c>
      <c r="J519" s="109" t="str">
        <f>IF(FN_MC!I560="","*",FN_MC!I560)</f>
        <v>*</v>
      </c>
      <c r="K519" s="109" t="str">
        <f>IF(FN_MC!M560="","*",FN_MC!M560)</f>
        <v>*</v>
      </c>
      <c r="L519" s="303" t="str">
        <f>IF(FN_MC!N560="","*",FN_MC!N560)</f>
        <v>*</v>
      </c>
      <c r="M519" s="110" t="str">
        <f>IF(FN_MC!J560="","*",FN_MC!J560)</f>
        <v>*</v>
      </c>
      <c r="N519" s="278" t="str">
        <f>IF(FN_MC!K560="","*",FN_MC!K560)</f>
        <v>*</v>
      </c>
      <c r="O519" s="278" t="str">
        <f>IF(FN_MC!L560="","*",FN_MC!L560)</f>
        <v>*</v>
      </c>
      <c r="P519" s="110"/>
      <c r="Q519" s="127" t="str">
        <f>IF(FN_MC!O560="","*",FN_MC!O560)</f>
        <v>*</v>
      </c>
      <c r="R519" s="127" t="str">
        <f>IF(FN_MC!P560="","*",FN_MC!P560)</f>
        <v>*</v>
      </c>
      <c r="S519" s="109" t="str">
        <f>IF(FN_MC!Q560="","*",CONCATENATE(FN_MC!Q560," ",FN_MC!R560))</f>
        <v>*</v>
      </c>
      <c r="T519" s="109" t="str">
        <f>IF(FN_MC!V560="","*",FN_MC!V560)</f>
        <v>*</v>
      </c>
      <c r="U519" s="109" t="str">
        <f>IF(FN_MC!W560="","*",FN_MC!W560)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IF(FN_MC!Y561="","*",FN_MC!Y561)</f>
        <v>*</v>
      </c>
      <c r="B520" s="108" t="str">
        <f>IF(FN_MC!X561="","*",FN_MC!X561)</f>
        <v>*</v>
      </c>
      <c r="C520" s="108" t="str">
        <f>IF(FN_MC!Z561="","*",FN_MC!Z561)</f>
        <v>*</v>
      </c>
      <c r="D520" s="109" t="str">
        <f>IF(FN_MC!S561="","*",FN_MC!S561)</f>
        <v>*</v>
      </c>
      <c r="E520" s="109" t="str">
        <f>IF(FN_MC!T561="","*",FN_MC!T561)</f>
        <v>*</v>
      </c>
      <c r="F520" s="109" t="str">
        <f>IF(FN_MC!B561="","*",FN_MC!B561)</f>
        <v>*</v>
      </c>
      <c r="G520" s="109" t="str">
        <f>IF(FN_MC!D561="","*",FN_MC!D561)</f>
        <v>*</v>
      </c>
      <c r="H520" s="109" t="str">
        <f>IF(FN_MC!F561="","*",FN_MC!F561)</f>
        <v>*</v>
      </c>
      <c r="I520" s="109" t="str">
        <f>IF(FN_MC!H561="","*",FN_MC!H561)</f>
        <v>*</v>
      </c>
      <c r="J520" s="109" t="str">
        <f>IF(FN_MC!I561="","*",FN_MC!I561)</f>
        <v>*</v>
      </c>
      <c r="K520" s="109" t="str">
        <f>IF(FN_MC!M561="","*",FN_MC!M561)</f>
        <v>*</v>
      </c>
      <c r="L520" s="303" t="str">
        <f>IF(FN_MC!N561="","*",FN_MC!N561)</f>
        <v>*</v>
      </c>
      <c r="M520" s="110" t="str">
        <f>IF(FN_MC!J561="","*",FN_MC!J561)</f>
        <v>*</v>
      </c>
      <c r="N520" s="278" t="str">
        <f>IF(FN_MC!K561="","*",FN_MC!K561)</f>
        <v>*</v>
      </c>
      <c r="O520" s="278" t="str">
        <f>IF(FN_MC!L561="","*",FN_MC!L561)</f>
        <v>*</v>
      </c>
      <c r="P520" s="110"/>
      <c r="Q520" s="127" t="str">
        <f>IF(FN_MC!O561="","*",FN_MC!O561)</f>
        <v>*</v>
      </c>
      <c r="R520" s="127" t="str">
        <f>IF(FN_MC!P561="","*",FN_MC!P561)</f>
        <v>*</v>
      </c>
      <c r="S520" s="109" t="str">
        <f>IF(FN_MC!Q561="","*",CONCATENATE(FN_MC!Q561," ",FN_MC!R561))</f>
        <v>*</v>
      </c>
      <c r="T520" s="109" t="str">
        <f>IF(FN_MC!V561="","*",FN_MC!V561)</f>
        <v>*</v>
      </c>
      <c r="U520" s="109" t="str">
        <f>IF(FN_MC!W561="","*",FN_MC!W561)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IF(FN_MC!Y562="","*",FN_MC!Y562)</f>
        <v>*</v>
      </c>
      <c r="B521" s="108" t="str">
        <f>IF(FN_MC!X562="","*",FN_MC!X562)</f>
        <v>*</v>
      </c>
      <c r="C521" s="108" t="str">
        <f>IF(FN_MC!Z562="","*",FN_MC!Z562)</f>
        <v>*</v>
      </c>
      <c r="D521" s="109" t="str">
        <f>IF(FN_MC!S562="","*",FN_MC!S562)</f>
        <v>*</v>
      </c>
      <c r="E521" s="109" t="str">
        <f>IF(FN_MC!T562="","*",FN_MC!T562)</f>
        <v>*</v>
      </c>
      <c r="F521" s="109" t="str">
        <f>IF(FN_MC!B562="","*",FN_MC!B562)</f>
        <v>*</v>
      </c>
      <c r="G521" s="109" t="str">
        <f>IF(FN_MC!D562="","*",FN_MC!D562)</f>
        <v>*</v>
      </c>
      <c r="H521" s="109" t="str">
        <f>IF(FN_MC!F562="","*",FN_MC!F562)</f>
        <v>*</v>
      </c>
      <c r="I521" s="109" t="str">
        <f>IF(FN_MC!H562="","*",FN_MC!H562)</f>
        <v>*</v>
      </c>
      <c r="J521" s="109" t="str">
        <f>IF(FN_MC!I562="","*",FN_MC!I562)</f>
        <v>*</v>
      </c>
      <c r="K521" s="109" t="str">
        <f>IF(FN_MC!M562="","*",FN_MC!M562)</f>
        <v>*</v>
      </c>
      <c r="L521" s="303" t="str">
        <f>IF(FN_MC!N562="","*",FN_MC!N562)</f>
        <v>*</v>
      </c>
      <c r="M521" s="110" t="str">
        <f>IF(FN_MC!J562="","*",FN_MC!J562)</f>
        <v>*</v>
      </c>
      <c r="N521" s="278" t="str">
        <f>IF(FN_MC!K562="","*",FN_MC!K562)</f>
        <v>*</v>
      </c>
      <c r="O521" s="278" t="str">
        <f>IF(FN_MC!L562="","*",FN_MC!L562)</f>
        <v>*</v>
      </c>
      <c r="P521" s="110"/>
      <c r="Q521" s="127" t="str">
        <f>IF(FN_MC!O562="","*",FN_MC!O562)</f>
        <v>*</v>
      </c>
      <c r="R521" s="127" t="str">
        <f>IF(FN_MC!P562="","*",FN_MC!P562)</f>
        <v>*</v>
      </c>
      <c r="S521" s="109" t="str">
        <f>IF(FN_MC!Q562="","*",CONCATENATE(FN_MC!Q562," ",FN_MC!R562))</f>
        <v>*</v>
      </c>
      <c r="T521" s="109" t="str">
        <f>IF(FN_MC!V562="","*",FN_MC!V562)</f>
        <v>*</v>
      </c>
      <c r="U521" s="109" t="str">
        <f>IF(FN_MC!W562="","*",FN_MC!W562)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IF(FN_MC!Y563="","*",FN_MC!Y563)</f>
        <v>*</v>
      </c>
      <c r="B522" s="108" t="str">
        <f>IF(FN_MC!X563="","*",FN_MC!X563)</f>
        <v>*</v>
      </c>
      <c r="C522" s="108" t="str">
        <f>IF(FN_MC!Z563="","*",FN_MC!Z563)</f>
        <v>*</v>
      </c>
      <c r="D522" s="109" t="str">
        <f>IF(FN_MC!S563="","*",FN_MC!S563)</f>
        <v>*</v>
      </c>
      <c r="E522" s="109" t="str">
        <f>IF(FN_MC!T563="","*",FN_MC!T563)</f>
        <v>*</v>
      </c>
      <c r="F522" s="109" t="str">
        <f>IF(FN_MC!B563="","*",FN_MC!B563)</f>
        <v>*</v>
      </c>
      <c r="G522" s="109" t="str">
        <f>IF(FN_MC!D563="","*",FN_MC!D563)</f>
        <v>*</v>
      </c>
      <c r="H522" s="109" t="str">
        <f>IF(FN_MC!F563="","*",FN_MC!F563)</f>
        <v>*</v>
      </c>
      <c r="I522" s="109" t="str">
        <f>IF(FN_MC!H563="","*",FN_MC!H563)</f>
        <v>*</v>
      </c>
      <c r="J522" s="109" t="str">
        <f>IF(FN_MC!I563="","*",FN_MC!I563)</f>
        <v>*</v>
      </c>
      <c r="K522" s="109" t="str">
        <f>IF(FN_MC!M563="","*",FN_MC!M563)</f>
        <v>*</v>
      </c>
      <c r="L522" s="303" t="str">
        <f>IF(FN_MC!N563="","*",FN_MC!N563)</f>
        <v>*</v>
      </c>
      <c r="M522" s="110" t="str">
        <f>IF(FN_MC!J563="","*",FN_MC!J563)</f>
        <v>*</v>
      </c>
      <c r="N522" s="278" t="str">
        <f>IF(FN_MC!K563="","*",FN_MC!K563)</f>
        <v>*</v>
      </c>
      <c r="O522" s="278" t="str">
        <f>IF(FN_MC!L563="","*",FN_MC!L563)</f>
        <v>*</v>
      </c>
      <c r="P522" s="110"/>
      <c r="Q522" s="127" t="str">
        <f>IF(FN_MC!O563="","*",FN_MC!O563)</f>
        <v>*</v>
      </c>
      <c r="R522" s="127" t="str">
        <f>IF(FN_MC!P563="","*",FN_MC!P563)</f>
        <v>*</v>
      </c>
      <c r="S522" s="109" t="str">
        <f>IF(FN_MC!Q563="","*",CONCATENATE(FN_MC!Q563," ",FN_MC!R563))</f>
        <v>*</v>
      </c>
      <c r="T522" s="109" t="str">
        <f>IF(FN_MC!V563="","*",FN_MC!V563)</f>
        <v>*</v>
      </c>
      <c r="U522" s="109" t="str">
        <f>IF(FN_MC!W563="","*",FN_MC!W563)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IF(FN_MC!Y564="","*",FN_MC!Y564)</f>
        <v>*</v>
      </c>
      <c r="B523" s="108" t="str">
        <f>IF(FN_MC!X564="","*",FN_MC!X564)</f>
        <v>*</v>
      </c>
      <c r="C523" s="108" t="str">
        <f>IF(FN_MC!Z564="","*",FN_MC!Z564)</f>
        <v>*</v>
      </c>
      <c r="D523" s="109" t="str">
        <f>IF(FN_MC!S564="","*",FN_MC!S564)</f>
        <v>*</v>
      </c>
      <c r="E523" s="109" t="str">
        <f>IF(FN_MC!T564="","*",FN_MC!T564)</f>
        <v>*</v>
      </c>
      <c r="F523" s="109" t="str">
        <f>IF(FN_MC!B564="","*",FN_MC!B564)</f>
        <v>*</v>
      </c>
      <c r="G523" s="109" t="str">
        <f>IF(FN_MC!D564="","*",FN_MC!D564)</f>
        <v>*</v>
      </c>
      <c r="H523" s="109" t="str">
        <f>IF(FN_MC!F564="","*",FN_MC!F564)</f>
        <v>*</v>
      </c>
      <c r="I523" s="109" t="str">
        <f>IF(FN_MC!H564="","*",FN_MC!H564)</f>
        <v>*</v>
      </c>
      <c r="J523" s="109" t="str">
        <f>IF(FN_MC!I564="","*",FN_MC!I564)</f>
        <v>*</v>
      </c>
      <c r="K523" s="109" t="str">
        <f>IF(FN_MC!M564="","*",FN_MC!M564)</f>
        <v>*</v>
      </c>
      <c r="L523" s="303" t="str">
        <f>IF(FN_MC!N564="","*",FN_MC!N564)</f>
        <v>*</v>
      </c>
      <c r="M523" s="110" t="str">
        <f>IF(FN_MC!J564="","*",FN_MC!J564)</f>
        <v>*</v>
      </c>
      <c r="N523" s="278" t="str">
        <f>IF(FN_MC!K564="","*",FN_MC!K564)</f>
        <v>*</v>
      </c>
      <c r="O523" s="278" t="str">
        <f>IF(FN_MC!L564="","*",FN_MC!L564)</f>
        <v>*</v>
      </c>
      <c r="P523" s="110"/>
      <c r="Q523" s="127" t="str">
        <f>IF(FN_MC!O564="","*",FN_MC!O564)</f>
        <v>*</v>
      </c>
      <c r="R523" s="127" t="str">
        <f>IF(FN_MC!P564="","*",FN_MC!P564)</f>
        <v>*</v>
      </c>
      <c r="S523" s="109" t="str">
        <f>IF(FN_MC!Q564="","*",CONCATENATE(FN_MC!Q564," ",FN_MC!R564))</f>
        <v>*</v>
      </c>
      <c r="T523" s="109" t="str">
        <f>IF(FN_MC!V564="","*",FN_MC!V564)</f>
        <v>*</v>
      </c>
      <c r="U523" s="109" t="str">
        <f>IF(FN_MC!W564="","*",FN_MC!W564)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IF(FN_MC!Y565="","*",FN_MC!Y565)</f>
        <v>*</v>
      </c>
      <c r="B524" s="108" t="str">
        <f>IF(FN_MC!X565="","*",FN_MC!X565)</f>
        <v>*</v>
      </c>
      <c r="C524" s="108" t="str">
        <f>IF(FN_MC!Z565="","*",FN_MC!Z565)</f>
        <v>*</v>
      </c>
      <c r="D524" s="109" t="str">
        <f>IF(FN_MC!S565="","*",FN_MC!S565)</f>
        <v>*</v>
      </c>
      <c r="E524" s="109" t="str">
        <f>IF(FN_MC!T565="","*",FN_MC!T565)</f>
        <v>*</v>
      </c>
      <c r="F524" s="109" t="str">
        <f>IF(FN_MC!B565="","*",FN_MC!B565)</f>
        <v>*</v>
      </c>
      <c r="G524" s="109" t="str">
        <f>IF(FN_MC!D565="","*",FN_MC!D565)</f>
        <v>*</v>
      </c>
      <c r="H524" s="109" t="str">
        <f>IF(FN_MC!F565="","*",FN_MC!F565)</f>
        <v>*</v>
      </c>
      <c r="I524" s="109" t="str">
        <f>IF(FN_MC!H565="","*",FN_MC!H565)</f>
        <v>*</v>
      </c>
      <c r="J524" s="109" t="str">
        <f>IF(FN_MC!I565="","*",FN_MC!I565)</f>
        <v>*</v>
      </c>
      <c r="K524" s="109" t="str">
        <f>IF(FN_MC!M565="","*",FN_MC!M565)</f>
        <v>*</v>
      </c>
      <c r="L524" s="303" t="str">
        <f>IF(FN_MC!N565="","*",FN_MC!N565)</f>
        <v>*</v>
      </c>
      <c r="M524" s="110" t="str">
        <f>IF(FN_MC!J565="","*",FN_MC!J565)</f>
        <v>*</v>
      </c>
      <c r="N524" s="278" t="str">
        <f>IF(FN_MC!K565="","*",FN_MC!K565)</f>
        <v>*</v>
      </c>
      <c r="O524" s="278" t="str">
        <f>IF(FN_MC!L565="","*",FN_MC!L565)</f>
        <v>*</v>
      </c>
      <c r="P524" s="110"/>
      <c r="Q524" s="127" t="str">
        <f>IF(FN_MC!O565="","*",FN_MC!O565)</f>
        <v>*</v>
      </c>
      <c r="R524" s="127" t="str">
        <f>IF(FN_MC!P565="","*",FN_MC!P565)</f>
        <v>*</v>
      </c>
      <c r="S524" s="109" t="str">
        <f>IF(FN_MC!Q565="","*",CONCATENATE(FN_MC!Q565," ",FN_MC!R565))</f>
        <v>*</v>
      </c>
      <c r="T524" s="109" t="str">
        <f>IF(FN_MC!V565="","*",FN_MC!V565)</f>
        <v>*</v>
      </c>
      <c r="U524" s="109" t="str">
        <f>IF(FN_MC!W565="","*",FN_MC!W565)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IF(FN_MC!Y566="","*",FN_MC!Y566)</f>
        <v>*</v>
      </c>
      <c r="B525" s="108" t="str">
        <f>IF(FN_MC!X566="","*",FN_MC!X566)</f>
        <v>*</v>
      </c>
      <c r="C525" s="108" t="str">
        <f>IF(FN_MC!Z566="","*",FN_MC!Z566)</f>
        <v>*</v>
      </c>
      <c r="D525" s="109" t="str">
        <f>IF(FN_MC!S566="","*",FN_MC!S566)</f>
        <v>*</v>
      </c>
      <c r="E525" s="109" t="str">
        <f>IF(FN_MC!T566="","*",FN_MC!T566)</f>
        <v>*</v>
      </c>
      <c r="F525" s="109" t="str">
        <f>IF(FN_MC!B566="","*",FN_MC!B566)</f>
        <v>*</v>
      </c>
      <c r="G525" s="109" t="str">
        <f>IF(FN_MC!D566="","*",FN_MC!D566)</f>
        <v>*</v>
      </c>
      <c r="H525" s="109" t="str">
        <f>IF(FN_MC!F566="","*",FN_MC!F566)</f>
        <v>*</v>
      </c>
      <c r="I525" s="109" t="str">
        <f>IF(FN_MC!H566="","*",FN_MC!H566)</f>
        <v>*</v>
      </c>
      <c r="J525" s="109" t="str">
        <f>IF(FN_MC!I566="","*",FN_MC!I566)</f>
        <v>*</v>
      </c>
      <c r="K525" s="109" t="str">
        <f>IF(FN_MC!M566="","*",FN_MC!M566)</f>
        <v>*</v>
      </c>
      <c r="L525" s="303" t="str">
        <f>IF(FN_MC!N566="","*",FN_MC!N566)</f>
        <v>*</v>
      </c>
      <c r="M525" s="110" t="str">
        <f>IF(FN_MC!J566="","*",FN_MC!J566)</f>
        <v>*</v>
      </c>
      <c r="N525" s="278" t="str">
        <f>IF(FN_MC!K566="","*",FN_MC!K566)</f>
        <v>*</v>
      </c>
      <c r="O525" s="278" t="str">
        <f>IF(FN_MC!L566="","*",FN_MC!L566)</f>
        <v>*</v>
      </c>
      <c r="P525" s="110"/>
      <c r="Q525" s="127" t="str">
        <f>IF(FN_MC!O566="","*",FN_MC!O566)</f>
        <v>*</v>
      </c>
      <c r="R525" s="127" t="str">
        <f>IF(FN_MC!P566="","*",FN_MC!P566)</f>
        <v>*</v>
      </c>
      <c r="S525" s="109" t="str">
        <f>IF(FN_MC!Q566="","*",CONCATENATE(FN_MC!Q566," ",FN_MC!R566))</f>
        <v>*</v>
      </c>
      <c r="T525" s="109" t="str">
        <f>IF(FN_MC!V566="","*",FN_MC!V566)</f>
        <v>*</v>
      </c>
      <c r="U525" s="109" t="str">
        <f>IF(FN_MC!W566="","*",FN_MC!W566)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IF(FN_MC!Y567="","*",FN_MC!Y567)</f>
        <v>*</v>
      </c>
      <c r="B526" s="108" t="str">
        <f>IF(FN_MC!X567="","*",FN_MC!X567)</f>
        <v>*</v>
      </c>
      <c r="C526" s="108" t="str">
        <f>IF(FN_MC!Z567="","*",FN_MC!Z567)</f>
        <v>*</v>
      </c>
      <c r="D526" s="109" t="str">
        <f>IF(FN_MC!S567="","*",FN_MC!S567)</f>
        <v>*</v>
      </c>
      <c r="E526" s="109" t="str">
        <f>IF(FN_MC!T567="","*",FN_MC!T567)</f>
        <v>*</v>
      </c>
      <c r="F526" s="109" t="str">
        <f>IF(FN_MC!B567="","*",FN_MC!B567)</f>
        <v>*</v>
      </c>
      <c r="G526" s="109" t="str">
        <f>IF(FN_MC!D567="","*",FN_MC!D567)</f>
        <v>*</v>
      </c>
      <c r="H526" s="109" t="str">
        <f>IF(FN_MC!F567="","*",FN_MC!F567)</f>
        <v>*</v>
      </c>
      <c r="I526" s="109" t="str">
        <f>IF(FN_MC!H567="","*",FN_MC!H567)</f>
        <v>*</v>
      </c>
      <c r="J526" s="109" t="str">
        <f>IF(FN_MC!I567="","*",FN_MC!I567)</f>
        <v>*</v>
      </c>
      <c r="K526" s="109" t="str">
        <f>IF(FN_MC!M567="","*",FN_MC!M567)</f>
        <v>*</v>
      </c>
      <c r="L526" s="303" t="str">
        <f>IF(FN_MC!N567="","*",FN_MC!N567)</f>
        <v>*</v>
      </c>
      <c r="M526" s="110" t="str">
        <f>IF(FN_MC!J567="","*",FN_MC!J567)</f>
        <v>*</v>
      </c>
      <c r="N526" s="278" t="str">
        <f>IF(FN_MC!K567="","*",FN_MC!K567)</f>
        <v>*</v>
      </c>
      <c r="O526" s="278" t="str">
        <f>IF(FN_MC!L567="","*",FN_MC!L567)</f>
        <v>*</v>
      </c>
      <c r="P526" s="110"/>
      <c r="Q526" s="127" t="str">
        <f>IF(FN_MC!O567="","*",FN_MC!O567)</f>
        <v>*</v>
      </c>
      <c r="R526" s="127" t="str">
        <f>IF(FN_MC!P567="","*",FN_MC!P567)</f>
        <v>*</v>
      </c>
      <c r="S526" s="109" t="str">
        <f>IF(FN_MC!Q567="","*",CONCATENATE(FN_MC!Q567," ",FN_MC!R567))</f>
        <v>*</v>
      </c>
      <c r="T526" s="109" t="str">
        <f>IF(FN_MC!V567="","*",FN_MC!V567)</f>
        <v>*</v>
      </c>
      <c r="U526" s="109" t="str">
        <f>IF(FN_MC!W567="","*",FN_MC!W567)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IF(FN_MC!Y568="","*",FN_MC!Y568)</f>
        <v>*</v>
      </c>
      <c r="B527" s="108" t="str">
        <f>IF(FN_MC!X568="","*",FN_MC!X568)</f>
        <v>*</v>
      </c>
      <c r="C527" s="108" t="str">
        <f>IF(FN_MC!Z568="","*",FN_MC!Z568)</f>
        <v>*</v>
      </c>
      <c r="D527" s="109" t="str">
        <f>IF(FN_MC!S568="","*",FN_MC!S568)</f>
        <v>*</v>
      </c>
      <c r="E527" s="109" t="str">
        <f>IF(FN_MC!T568="","*",FN_MC!T568)</f>
        <v>*</v>
      </c>
      <c r="F527" s="109" t="str">
        <f>IF(FN_MC!B568="","*",FN_MC!B568)</f>
        <v>*</v>
      </c>
      <c r="G527" s="109" t="str">
        <f>IF(FN_MC!D568="","*",FN_MC!D568)</f>
        <v>*</v>
      </c>
      <c r="H527" s="109" t="str">
        <f>IF(FN_MC!F568="","*",FN_MC!F568)</f>
        <v>*</v>
      </c>
      <c r="I527" s="109" t="str">
        <f>IF(FN_MC!H568="","*",FN_MC!H568)</f>
        <v>*</v>
      </c>
      <c r="J527" s="109" t="str">
        <f>IF(FN_MC!I568="","*",FN_MC!I568)</f>
        <v>*</v>
      </c>
      <c r="K527" s="109" t="str">
        <f>IF(FN_MC!M568="","*",FN_MC!M568)</f>
        <v>*</v>
      </c>
      <c r="L527" s="303" t="str">
        <f>IF(FN_MC!N568="","*",FN_MC!N568)</f>
        <v>*</v>
      </c>
      <c r="M527" s="110" t="str">
        <f>IF(FN_MC!J568="","*",FN_MC!J568)</f>
        <v>*</v>
      </c>
      <c r="N527" s="278" t="str">
        <f>IF(FN_MC!K568="","*",FN_MC!K568)</f>
        <v>*</v>
      </c>
      <c r="O527" s="278" t="str">
        <f>IF(FN_MC!L568="","*",FN_MC!L568)</f>
        <v>*</v>
      </c>
      <c r="P527" s="110"/>
      <c r="Q527" s="127" t="str">
        <f>IF(FN_MC!O568="","*",FN_MC!O568)</f>
        <v>*</v>
      </c>
      <c r="R527" s="127" t="str">
        <f>IF(FN_MC!P568="","*",FN_MC!P568)</f>
        <v>*</v>
      </c>
      <c r="S527" s="109" t="str">
        <f>IF(FN_MC!Q568="","*",CONCATENATE(FN_MC!Q568," ",FN_MC!R568))</f>
        <v>*</v>
      </c>
      <c r="T527" s="109" t="str">
        <f>IF(FN_MC!V568="","*",FN_MC!V568)</f>
        <v>*</v>
      </c>
      <c r="U527" s="109" t="str">
        <f>IF(FN_MC!W568="","*",FN_MC!W568)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IF(FN_MC!Y569="","*",FN_MC!Y569)</f>
        <v>*</v>
      </c>
      <c r="B528" s="108" t="str">
        <f>IF(FN_MC!X569="","*",FN_MC!X569)</f>
        <v>*</v>
      </c>
      <c r="C528" s="108" t="str">
        <f>IF(FN_MC!Z569="","*",FN_MC!Z569)</f>
        <v>*</v>
      </c>
      <c r="D528" s="109" t="str">
        <f>IF(FN_MC!S569="","*",FN_MC!S569)</f>
        <v>*</v>
      </c>
      <c r="E528" s="109" t="str">
        <f>IF(FN_MC!T569="","*",FN_MC!T569)</f>
        <v>*</v>
      </c>
      <c r="F528" s="109" t="str">
        <f>IF(FN_MC!B569="","*",FN_MC!B569)</f>
        <v>*</v>
      </c>
      <c r="G528" s="109" t="str">
        <f>IF(FN_MC!D569="","*",FN_MC!D569)</f>
        <v>*</v>
      </c>
      <c r="H528" s="109" t="str">
        <f>IF(FN_MC!F569="","*",FN_MC!F569)</f>
        <v>*</v>
      </c>
      <c r="I528" s="109" t="str">
        <f>IF(FN_MC!H569="","*",FN_MC!H569)</f>
        <v>*</v>
      </c>
      <c r="J528" s="109" t="str">
        <f>IF(FN_MC!I569="","*",FN_MC!I569)</f>
        <v>*</v>
      </c>
      <c r="K528" s="109" t="str">
        <f>IF(FN_MC!M569="","*",FN_MC!M569)</f>
        <v>*</v>
      </c>
      <c r="L528" s="303" t="str">
        <f>IF(FN_MC!N569="","*",FN_MC!N569)</f>
        <v>*</v>
      </c>
      <c r="M528" s="110" t="str">
        <f>IF(FN_MC!J569="","*",FN_MC!J569)</f>
        <v>*</v>
      </c>
      <c r="N528" s="278" t="str">
        <f>IF(FN_MC!K569="","*",FN_MC!K569)</f>
        <v>*</v>
      </c>
      <c r="O528" s="278" t="str">
        <f>IF(FN_MC!L569="","*",FN_MC!L569)</f>
        <v>*</v>
      </c>
      <c r="P528" s="110"/>
      <c r="Q528" s="127" t="str">
        <f>IF(FN_MC!O569="","*",FN_MC!O569)</f>
        <v>*</v>
      </c>
      <c r="R528" s="127" t="str">
        <f>IF(FN_MC!P569="","*",FN_MC!P569)</f>
        <v>*</v>
      </c>
      <c r="S528" s="109" t="str">
        <f>IF(FN_MC!Q569="","*",CONCATENATE(FN_MC!Q569," ",FN_MC!R569))</f>
        <v>*</v>
      </c>
      <c r="T528" s="109" t="str">
        <f>IF(FN_MC!V569="","*",FN_MC!V569)</f>
        <v>*</v>
      </c>
      <c r="U528" s="109" t="str">
        <f>IF(FN_MC!W569="","*",FN_MC!W569)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IF(FN_MC!Y570="","*",FN_MC!Y570)</f>
        <v>*</v>
      </c>
      <c r="B529" s="108" t="str">
        <f>IF(FN_MC!X570="","*",FN_MC!X570)</f>
        <v>*</v>
      </c>
      <c r="C529" s="108" t="str">
        <f>IF(FN_MC!Z570="","*",FN_MC!Z570)</f>
        <v>*</v>
      </c>
      <c r="D529" s="109" t="str">
        <f>IF(FN_MC!S570="","*",FN_MC!S570)</f>
        <v>*</v>
      </c>
      <c r="E529" s="109" t="str">
        <f>IF(FN_MC!T570="","*",FN_MC!T570)</f>
        <v>*</v>
      </c>
      <c r="F529" s="109" t="str">
        <f>IF(FN_MC!B570="","*",FN_MC!B570)</f>
        <v>*</v>
      </c>
      <c r="G529" s="109" t="str">
        <f>IF(FN_MC!D570="","*",FN_MC!D570)</f>
        <v>*</v>
      </c>
      <c r="H529" s="109" t="str">
        <f>IF(FN_MC!F570="","*",FN_MC!F570)</f>
        <v>*</v>
      </c>
      <c r="I529" s="109" t="str">
        <f>IF(FN_MC!H570="","*",FN_MC!H570)</f>
        <v>*</v>
      </c>
      <c r="J529" s="109" t="str">
        <f>IF(FN_MC!I570="","*",FN_MC!I570)</f>
        <v>*</v>
      </c>
      <c r="K529" s="109" t="str">
        <f>IF(FN_MC!M570="","*",FN_MC!M570)</f>
        <v>*</v>
      </c>
      <c r="L529" s="303" t="str">
        <f>IF(FN_MC!N570="","*",FN_MC!N570)</f>
        <v>*</v>
      </c>
      <c r="M529" s="110" t="str">
        <f>IF(FN_MC!J570="","*",FN_MC!J570)</f>
        <v>*</v>
      </c>
      <c r="N529" s="278" t="str">
        <f>IF(FN_MC!K570="","*",FN_MC!K570)</f>
        <v>*</v>
      </c>
      <c r="O529" s="278" t="str">
        <f>IF(FN_MC!L570="","*",FN_MC!L570)</f>
        <v>*</v>
      </c>
      <c r="P529" s="110"/>
      <c r="Q529" s="127" t="str">
        <f>IF(FN_MC!O570="","*",FN_MC!O570)</f>
        <v>*</v>
      </c>
      <c r="R529" s="127" t="str">
        <f>IF(FN_MC!P570="","*",FN_MC!P570)</f>
        <v>*</v>
      </c>
      <c r="S529" s="109" t="str">
        <f>IF(FN_MC!Q570="","*",CONCATENATE(FN_MC!Q570," ",FN_MC!R570))</f>
        <v>*</v>
      </c>
      <c r="T529" s="109" t="str">
        <f>IF(FN_MC!V570="","*",FN_MC!V570)</f>
        <v>*</v>
      </c>
      <c r="U529" s="109" t="str">
        <f>IF(FN_MC!W570="","*",FN_MC!W570)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*</v>
      </c>
      <c r="E530" s="109" t="str">
        <f>IF(FN_MC!T571="","*",FN_MC!T571)</f>
        <v>*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*</v>
      </c>
      <c r="L530" s="303" t="str">
        <f>IF(FN_MC!N571="","*",FN_MC!N571)</f>
        <v>*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*</v>
      </c>
      <c r="E531" s="109" t="str">
        <f>IF(FN_MC!T572="","*",FN_MC!T572)</f>
        <v>*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*</v>
      </c>
      <c r="L531" s="303" t="str">
        <f>IF(FN_MC!N572="","*",FN_MC!N572)</f>
        <v>*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*</v>
      </c>
      <c r="E532" s="109" t="str">
        <f>IF(FN_MC!T573="","*",FN_MC!T573)</f>
        <v>*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*</v>
      </c>
      <c r="L532" s="303" t="str">
        <f>IF(FN_MC!N573="","*",FN_MC!N573)</f>
        <v>*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*</v>
      </c>
      <c r="E533" s="109" t="str">
        <f>IF(FN_MC!T574="","*",FN_MC!T574)</f>
        <v>*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*</v>
      </c>
      <c r="L533" s="303" t="str">
        <f>IF(FN_MC!N574="","*",FN_MC!N574)</f>
        <v>*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*</v>
      </c>
      <c r="E534" s="109" t="str">
        <f>IF(FN_MC!T575="","*",FN_MC!T575)</f>
        <v>*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*</v>
      </c>
      <c r="L534" s="303" t="str">
        <f>IF(FN_MC!N575="","*",FN_MC!N575)</f>
        <v>*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*</v>
      </c>
      <c r="E535" s="109" t="str">
        <f>IF(FN_MC!T576="","*",FN_MC!T576)</f>
        <v>*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*</v>
      </c>
      <c r="L535" s="303" t="str">
        <f>IF(FN_MC!N576="","*",FN_MC!N576)</f>
        <v>*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*</v>
      </c>
      <c r="E536" s="109" t="str">
        <f>IF(FN_MC!T577="","*",FN_MC!T577)</f>
        <v>*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*</v>
      </c>
      <c r="L536" s="303" t="str">
        <f>IF(FN_MC!N577="","*",FN_MC!N577)</f>
        <v>*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*</v>
      </c>
      <c r="E537" s="109" t="str">
        <f>IF(FN_MC!T578="","*",FN_MC!T578)</f>
        <v>*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*</v>
      </c>
      <c r="L537" s="303" t="str">
        <f>IF(FN_MC!N578="","*",FN_MC!N578)</f>
        <v>*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*</v>
      </c>
      <c r="E538" s="109" t="str">
        <f>IF(FN_MC!T579="","*",FN_MC!T579)</f>
        <v>*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*</v>
      </c>
      <c r="L538" s="303" t="str">
        <f>IF(FN_MC!N579="","*",FN_MC!N579)</f>
        <v>*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*</v>
      </c>
      <c r="E539" s="109" t="str">
        <f>IF(FN_MC!T580="","*",FN_MC!T580)</f>
        <v>*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*</v>
      </c>
      <c r="L539" s="303" t="str">
        <f>IF(FN_MC!N580="","*",FN_MC!N580)</f>
        <v>*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*</v>
      </c>
      <c r="E540" s="109" t="str">
        <f>IF(FN_MC!T581="","*",FN_MC!T581)</f>
        <v>*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*</v>
      </c>
      <c r="L540" s="303" t="str">
        <f>IF(FN_MC!N581="","*",FN_MC!N581)</f>
        <v>*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*</v>
      </c>
      <c r="E541" s="109" t="str">
        <f>IF(FN_MC!T582="","*",FN_MC!T582)</f>
        <v>*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*</v>
      </c>
      <c r="L541" s="303" t="str">
        <f>IF(FN_MC!N582="","*",FN_MC!N582)</f>
        <v>*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*</v>
      </c>
      <c r="E542" s="109" t="str">
        <f>IF(FN_MC!T583="","*",FN_MC!T583)</f>
        <v>*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*</v>
      </c>
      <c r="L542" s="303" t="str">
        <f>IF(FN_MC!N583="","*",FN_MC!N583)</f>
        <v>*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*</v>
      </c>
      <c r="E543" s="109" t="str">
        <f>IF(FN_MC!T584="","*",FN_MC!T584)</f>
        <v>*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*</v>
      </c>
      <c r="L543" s="303" t="str">
        <f>IF(FN_MC!N584="","*",FN_MC!N584)</f>
        <v>*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*</v>
      </c>
      <c r="E544" s="109" t="str">
        <f>IF(FN_MC!T585="","*",FN_MC!T585)</f>
        <v>*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*</v>
      </c>
      <c r="L544" s="303" t="str">
        <f>IF(FN_MC!N585="","*",FN_MC!N585)</f>
        <v>*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*</v>
      </c>
      <c r="E545" s="109" t="str">
        <f>IF(FN_MC!T586="","*",FN_MC!T586)</f>
        <v>*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*</v>
      </c>
      <c r="L545" s="303" t="str">
        <f>IF(FN_MC!N586="","*",FN_MC!N586)</f>
        <v>*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*</v>
      </c>
      <c r="E546" s="109" t="str">
        <f>IF(FN_MC!T587="","*",FN_MC!T587)</f>
        <v>*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*</v>
      </c>
      <c r="L546" s="303" t="str">
        <f>IF(FN_MC!N587="","*",FN_MC!N587)</f>
        <v>*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*</v>
      </c>
      <c r="E547" s="109" t="str">
        <f>IF(FN_MC!T588="","*",FN_MC!T588)</f>
        <v>*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*</v>
      </c>
      <c r="L547" s="303" t="str">
        <f>IF(FN_MC!N588="","*",FN_MC!N588)</f>
        <v>*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*</v>
      </c>
      <c r="E548" s="109" t="str">
        <f>IF(FN_MC!T589="","*",FN_MC!T589)</f>
        <v>*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*</v>
      </c>
      <c r="L548" s="303" t="str">
        <f>IF(FN_MC!N589="","*",FN_MC!N589)</f>
        <v>*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*</v>
      </c>
      <c r="E549" s="109" t="str">
        <f>IF(FN_MC!T590="","*",FN_MC!T590)</f>
        <v>*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*</v>
      </c>
      <c r="L549" s="303" t="str">
        <f>IF(FN_MC!N590="","*",FN_MC!N590)</f>
        <v>*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*</v>
      </c>
      <c r="E550" s="109" t="str">
        <f>IF(FN_MC!T591="","*",FN_MC!T591)</f>
        <v>*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*</v>
      </c>
      <c r="L550" s="303" t="str">
        <f>IF(FN_MC!N591="","*",FN_MC!N591)</f>
        <v>*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*</v>
      </c>
      <c r="E551" s="109" t="str">
        <f>IF(FN_MC!T592="","*",FN_MC!T592)</f>
        <v>*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*</v>
      </c>
      <c r="L551" s="303" t="str">
        <f>IF(FN_MC!N592="","*",FN_MC!N592)</f>
        <v>*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*</v>
      </c>
      <c r="E552" s="109" t="str">
        <f>IF(FN_MC!T593="","*",FN_MC!T593)</f>
        <v>*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*</v>
      </c>
      <c r="L552" s="303" t="str">
        <f>IF(FN_MC!N593="","*",FN_MC!N593)</f>
        <v>*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*</v>
      </c>
      <c r="E553" s="109" t="str">
        <f>IF(FN_MC!T594="","*",FN_MC!T594)</f>
        <v>*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*</v>
      </c>
      <c r="L553" s="303" t="str">
        <f>IF(FN_MC!N594="","*",FN_MC!N594)</f>
        <v>*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*</v>
      </c>
      <c r="E554" s="109" t="str">
        <f>IF(FN_MC!T595="","*",FN_MC!T595)</f>
        <v>*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*</v>
      </c>
      <c r="L554" s="303" t="str">
        <f>IF(FN_MC!N595="","*",FN_MC!N595)</f>
        <v>*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*</v>
      </c>
      <c r="E555" s="109" t="str">
        <f>IF(FN_MC!T596="","*",FN_MC!T596)</f>
        <v>*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*</v>
      </c>
      <c r="L555" s="303" t="str">
        <f>IF(FN_MC!N596="","*",FN_MC!N596)</f>
        <v>*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*</v>
      </c>
      <c r="E556" s="109" t="str">
        <f>IF(FN_MC!T597="","*",FN_MC!T597)</f>
        <v>*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*</v>
      </c>
      <c r="L556" s="303" t="str">
        <f>IF(FN_MC!N597="","*",FN_MC!N597)</f>
        <v>*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*</v>
      </c>
      <c r="E557" s="109" t="str">
        <f>IF(FN_MC!T598="","*",FN_MC!T598)</f>
        <v>*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*</v>
      </c>
      <c r="L557" s="303" t="str">
        <f>IF(FN_MC!N598="","*",FN_MC!N598)</f>
        <v>*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*</v>
      </c>
      <c r="E558" s="109" t="str">
        <f>IF(FN_MC!T599="","*",FN_MC!T599)</f>
        <v>*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*</v>
      </c>
      <c r="L558" s="303" t="str">
        <f>IF(FN_MC!N599="","*",FN_MC!N599)</f>
        <v>*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*</v>
      </c>
      <c r="E559" s="109" t="str">
        <f>IF(FN_MC!T600="","*",FN_MC!T600)</f>
        <v>*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*</v>
      </c>
      <c r="L559" s="303" t="str">
        <f>IF(FN_MC!N600="","*",FN_MC!N600)</f>
        <v>*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*</v>
      </c>
      <c r="E560" s="109" t="str">
        <f>IF(FN_MC!T601="","*",FN_MC!T601)</f>
        <v>*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*</v>
      </c>
      <c r="L560" s="303" t="str">
        <f>IF(FN_MC!N601="","*",FN_MC!N601)</f>
        <v>*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*</v>
      </c>
      <c r="E561" s="109" t="str">
        <f>IF(FN_MC!T602="","*",FN_MC!T602)</f>
        <v>*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*</v>
      </c>
      <c r="L561" s="303" t="str">
        <f>IF(FN_MC!N602="","*",FN_MC!N602)</f>
        <v>*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*</v>
      </c>
      <c r="E562" s="109" t="str">
        <f>IF(FN_MC!T603="","*",FN_MC!T603)</f>
        <v>*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*</v>
      </c>
      <c r="L562" s="303" t="str">
        <f>IF(FN_MC!N603="","*",FN_MC!N603)</f>
        <v>*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*</v>
      </c>
      <c r="E563" s="109" t="str">
        <f>IF(FN_MC!T604="","*",FN_MC!T604)</f>
        <v>*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*</v>
      </c>
      <c r="L563" s="303" t="str">
        <f>IF(FN_MC!N604="","*",FN_MC!N604)</f>
        <v>*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*</v>
      </c>
      <c r="E564" s="109" t="str">
        <f>IF(FN_MC!T605="","*",FN_MC!T605)</f>
        <v>*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*</v>
      </c>
      <c r="L564" s="303" t="str">
        <f>IF(FN_MC!N605="","*",FN_MC!N605)</f>
        <v>*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*</v>
      </c>
      <c r="E565" s="109" t="str">
        <f>IF(FN_MC!T606="","*",FN_MC!T606)</f>
        <v>*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*</v>
      </c>
      <c r="L565" s="303" t="str">
        <f>IF(FN_MC!N606="","*",FN_MC!N606)</f>
        <v>*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*</v>
      </c>
      <c r="E566" s="109" t="str">
        <f>IF(FN_MC!T607="","*",FN_MC!T607)</f>
        <v>*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*</v>
      </c>
      <c r="L566" s="303" t="str">
        <f>IF(FN_MC!N607="","*",FN_MC!N607)</f>
        <v>*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*</v>
      </c>
      <c r="E567" s="109" t="str">
        <f>IF(FN_MC!T608="","*",FN_MC!T608)</f>
        <v>*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*</v>
      </c>
      <c r="L567" s="303" t="str">
        <f>IF(FN_MC!N608="","*",FN_MC!N608)</f>
        <v>*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*</v>
      </c>
      <c r="E568" s="109" t="str">
        <f>IF(FN_MC!T609="","*",FN_MC!T609)</f>
        <v>*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*</v>
      </c>
      <c r="L568" s="303" t="str">
        <f>IF(FN_MC!N609="","*",FN_MC!N609)</f>
        <v>*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*</v>
      </c>
      <c r="E569" s="109" t="str">
        <f>IF(FN_MC!T610="","*",FN_MC!T610)</f>
        <v>*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*</v>
      </c>
      <c r="L569" s="303" t="str">
        <f>IF(FN_MC!N610="","*",FN_MC!N610)</f>
        <v>*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*</v>
      </c>
      <c r="E570" s="109" t="str">
        <f>IF(FN_MC!T611="","*",FN_MC!T611)</f>
        <v>*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*</v>
      </c>
      <c r="L570" s="303" t="str">
        <f>IF(FN_MC!N611="","*",FN_MC!N611)</f>
        <v>*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*</v>
      </c>
      <c r="E571" s="109" t="str">
        <f>IF(FN_MC!T612="","*",FN_MC!T612)</f>
        <v>*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*</v>
      </c>
      <c r="L571" s="303" t="str">
        <f>IF(FN_MC!N612="","*",FN_MC!N612)</f>
        <v>*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*</v>
      </c>
      <c r="E572" s="109" t="str">
        <f>IF(FN_MC!T613="","*",FN_MC!T613)</f>
        <v>*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*</v>
      </c>
      <c r="L572" s="303" t="str">
        <f>IF(FN_MC!N613="","*",FN_MC!N613)</f>
        <v>*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*</v>
      </c>
      <c r="E573" s="109" t="str">
        <f>IF(FN_MC!T614="","*",FN_MC!T614)</f>
        <v>*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*</v>
      </c>
      <c r="L573" s="303" t="str">
        <f>IF(FN_MC!N614="","*",FN_MC!N614)</f>
        <v>*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*</v>
      </c>
      <c r="E574" s="109" t="str">
        <f>IF(FN_MC!T615="","*",FN_MC!T615)</f>
        <v>*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*</v>
      </c>
      <c r="L574" s="303" t="str">
        <f>IF(FN_MC!N615="","*",FN_MC!N615)</f>
        <v>*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*</v>
      </c>
      <c r="E575" s="109" t="str">
        <f>IF(FN_MC!T616="","*",FN_MC!T616)</f>
        <v>*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*</v>
      </c>
      <c r="L575" s="303" t="str">
        <f>IF(FN_MC!N616="","*",FN_MC!N616)</f>
        <v>*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*</v>
      </c>
      <c r="E576" s="109" t="str">
        <f>IF(FN_MC!T617="","*",FN_MC!T617)</f>
        <v>*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*</v>
      </c>
      <c r="L576" s="303" t="str">
        <f>IF(FN_MC!N617="","*",FN_MC!N617)</f>
        <v>*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*</v>
      </c>
      <c r="E577" s="109" t="str">
        <f>IF(FN_MC!T618="","*",FN_MC!T618)</f>
        <v>*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*</v>
      </c>
      <c r="L577" s="303" t="str">
        <f>IF(FN_MC!N618="","*",FN_MC!N618)</f>
        <v>*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*</v>
      </c>
      <c r="E578" s="109" t="str">
        <f>IF(FN_MC!T619="","*",FN_MC!T619)</f>
        <v>*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*</v>
      </c>
      <c r="L578" s="303" t="str">
        <f>IF(FN_MC!N619="","*",FN_MC!N619)</f>
        <v>*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*</v>
      </c>
      <c r="E579" s="109" t="str">
        <f>IF(FN_MC!T620="","*",FN_MC!T620)</f>
        <v>*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*</v>
      </c>
      <c r="L579" s="303" t="str">
        <f>IF(FN_MC!N620="","*",FN_MC!N620)</f>
        <v>*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*</v>
      </c>
      <c r="E580" s="109" t="str">
        <f>IF(FN_MC!T621="","*",FN_MC!T621)</f>
        <v>*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*</v>
      </c>
      <c r="L580" s="303" t="str">
        <f>IF(FN_MC!N621="","*",FN_MC!N621)</f>
        <v>*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*</v>
      </c>
      <c r="E581" s="109" t="str">
        <f>IF(FN_MC!T622="","*",FN_MC!T622)</f>
        <v>*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*</v>
      </c>
      <c r="L581" s="303" t="str">
        <f>IF(FN_MC!N622="","*",FN_MC!N622)</f>
        <v>*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*</v>
      </c>
      <c r="E582" s="109" t="str">
        <f>IF(FN_MC!T623="","*",FN_MC!T623)</f>
        <v>*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*</v>
      </c>
      <c r="L582" s="303" t="str">
        <f>IF(FN_MC!N623="","*",FN_MC!N623)</f>
        <v>*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*</v>
      </c>
      <c r="E583" s="109" t="str">
        <f>IF(FN_MC!T624="","*",FN_MC!T624)</f>
        <v>*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*</v>
      </c>
      <c r="L583" s="303" t="str">
        <f>IF(FN_MC!N624="","*",FN_MC!N624)</f>
        <v>*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*</v>
      </c>
      <c r="E584" s="109" t="str">
        <f>IF(FN_MC!T625="","*",FN_MC!T625)</f>
        <v>*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*</v>
      </c>
      <c r="L584" s="303" t="str">
        <f>IF(FN_MC!N625="","*",FN_MC!N625)</f>
        <v>*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*</v>
      </c>
      <c r="E585" s="109" t="str">
        <f>IF(FN_MC!T626="","*",FN_MC!T626)</f>
        <v>*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*</v>
      </c>
      <c r="L585" s="303" t="str">
        <f>IF(FN_MC!N626="","*",FN_MC!N626)</f>
        <v>*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*</v>
      </c>
      <c r="E586" s="109" t="str">
        <f>IF(FN_MC!T627="","*",FN_MC!T627)</f>
        <v>*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*</v>
      </c>
      <c r="L586" s="303" t="str">
        <f>IF(FN_MC!N627="","*",FN_MC!N627)</f>
        <v>*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*</v>
      </c>
      <c r="E587" s="109" t="str">
        <f>IF(FN_MC!T628="","*",FN_MC!T628)</f>
        <v>*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*</v>
      </c>
      <c r="L587" s="303" t="str">
        <f>IF(FN_MC!N628="","*",FN_MC!N628)</f>
        <v>*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*</v>
      </c>
      <c r="E588" s="109" t="str">
        <f>IF(FN_MC!T629="","*",FN_MC!T629)</f>
        <v>*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*</v>
      </c>
      <c r="L588" s="303" t="str">
        <f>IF(FN_MC!N629="","*",FN_MC!N629)</f>
        <v>*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*</v>
      </c>
      <c r="E589" s="109" t="str">
        <f>IF(FN_MC!T630="","*",FN_MC!T630)</f>
        <v>*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*</v>
      </c>
      <c r="L589" s="303" t="str">
        <f>IF(FN_MC!N630="","*",FN_MC!N630)</f>
        <v>*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*</v>
      </c>
      <c r="E590" s="109" t="str">
        <f>IF(FN_MC!T631="","*",FN_MC!T631)</f>
        <v>*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*</v>
      </c>
      <c r="L590" s="303" t="str">
        <f>IF(FN_MC!N631="","*",FN_MC!N631)</f>
        <v>*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*</v>
      </c>
      <c r="E591" s="109" t="str">
        <f>IF(FN_MC!T632="","*",FN_MC!T632)</f>
        <v>*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*</v>
      </c>
      <c r="L591" s="303" t="str">
        <f>IF(FN_MC!N632="","*",FN_MC!N632)</f>
        <v>*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*</v>
      </c>
      <c r="E592" s="109" t="str">
        <f>IF(FN_MC!T633="","*",FN_MC!T633)</f>
        <v>*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*</v>
      </c>
      <c r="L592" s="303" t="str">
        <f>IF(FN_MC!N633="","*",FN_MC!N633)</f>
        <v>*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*</v>
      </c>
      <c r="E593" s="109" t="str">
        <f>IF(FN_MC!T634="","*",FN_MC!T634)</f>
        <v>*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*</v>
      </c>
      <c r="L593" s="303" t="str">
        <f>IF(FN_MC!N634="","*",FN_MC!N634)</f>
        <v>*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*</v>
      </c>
      <c r="E594" s="109" t="str">
        <f>IF(FN_MC!T635="","*",FN_MC!T635)</f>
        <v>*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*</v>
      </c>
      <c r="L594" s="303" t="str">
        <f>IF(FN_MC!N635="","*",FN_MC!N635)</f>
        <v>*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*</v>
      </c>
      <c r="E595" s="109" t="str">
        <f>IF(FN_MC!T636="","*",FN_MC!T636)</f>
        <v>*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*</v>
      </c>
      <c r="L595" s="303" t="str">
        <f>IF(FN_MC!N636="","*",FN_MC!N636)</f>
        <v>*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*</v>
      </c>
      <c r="E596" s="109" t="str">
        <f>IF(FN_MC!T637="","*",FN_MC!T637)</f>
        <v>*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*</v>
      </c>
      <c r="L596" s="303" t="str">
        <f>IF(FN_MC!N637="","*",FN_MC!N637)</f>
        <v>*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*</v>
      </c>
      <c r="E597" s="109" t="str">
        <f>IF(FN_MC!T638="","*",FN_MC!T638)</f>
        <v>*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*</v>
      </c>
      <c r="L597" s="303" t="str">
        <f>IF(FN_MC!N638="","*",FN_MC!N638)</f>
        <v>*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*</v>
      </c>
      <c r="E598" s="109" t="str">
        <f>IF(FN_MC!T639="","*",FN_MC!T639)</f>
        <v>*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*</v>
      </c>
      <c r="L598" s="303" t="str">
        <f>IF(FN_MC!N639="","*",FN_MC!N639)</f>
        <v>*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*</v>
      </c>
      <c r="E599" s="109" t="str">
        <f>IF(FN_MC!T640="","*",FN_MC!T640)</f>
        <v>*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*</v>
      </c>
      <c r="L599" s="303" t="str">
        <f>IF(FN_MC!N640="","*",FN_MC!N640)</f>
        <v>*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*</v>
      </c>
      <c r="E600" s="109" t="str">
        <f>IF(FN_MC!T641="","*",FN_MC!T641)</f>
        <v>*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*</v>
      </c>
      <c r="L600" s="303" t="str">
        <f>IF(FN_MC!N641="","*",FN_MC!N641)</f>
        <v>*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*</v>
      </c>
      <c r="E601" s="109" t="str">
        <f>IF(FN_MC!T642="","*",FN_MC!T642)</f>
        <v>*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*</v>
      </c>
      <c r="L601" s="303" t="str">
        <f>IF(FN_MC!N642="","*",FN_MC!N642)</f>
        <v>*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*</v>
      </c>
      <c r="E602" s="109" t="str">
        <f>IF(FN_MC!T643="","*",FN_MC!T643)</f>
        <v>*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*</v>
      </c>
      <c r="L602" s="303" t="str">
        <f>IF(FN_MC!N643="","*",FN_MC!N643)</f>
        <v>*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*</v>
      </c>
      <c r="E603" s="109" t="str">
        <f>IF(FN_MC!T644="","*",FN_MC!T644)</f>
        <v>*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*</v>
      </c>
      <c r="L603" s="303" t="str">
        <f>IF(FN_MC!N644="","*",FN_MC!N644)</f>
        <v>*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*</v>
      </c>
      <c r="E604" s="109" t="str">
        <f>IF(FN_MC!T645="","*",FN_MC!T645)</f>
        <v>*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*</v>
      </c>
      <c r="L604" s="303" t="str">
        <f>IF(FN_MC!N645="","*",FN_MC!N645)</f>
        <v>*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*</v>
      </c>
      <c r="E605" s="109" t="str">
        <f>IF(FN_MC!T646="","*",FN_MC!T646)</f>
        <v>*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*</v>
      </c>
      <c r="L605" s="303" t="str">
        <f>IF(FN_MC!N646="","*",FN_MC!N646)</f>
        <v>*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*</v>
      </c>
      <c r="E606" s="109" t="str">
        <f>IF(FN_MC!T647="","*",FN_MC!T647)</f>
        <v>*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*</v>
      </c>
      <c r="L606" s="303" t="str">
        <f>IF(FN_MC!N647="","*",FN_MC!N647)</f>
        <v>*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*</v>
      </c>
      <c r="E607" s="109" t="str">
        <f>IF(FN_MC!T648="","*",FN_MC!T648)</f>
        <v>*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*</v>
      </c>
      <c r="L607" s="303" t="str">
        <f>IF(FN_MC!N648="","*",FN_MC!N648)</f>
        <v>*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*</v>
      </c>
      <c r="E608" s="109" t="str">
        <f>IF(FN_MC!T649="","*",FN_MC!T649)</f>
        <v>*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*</v>
      </c>
      <c r="L608" s="303" t="str">
        <f>IF(FN_MC!N649="","*",FN_MC!N649)</f>
        <v>*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*</v>
      </c>
      <c r="E609" s="109" t="str">
        <f>IF(FN_MC!T650="","*",FN_MC!T650)</f>
        <v>*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*</v>
      </c>
      <c r="L609" s="303" t="str">
        <f>IF(FN_MC!N650="","*",FN_MC!N650)</f>
        <v>*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1984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1985</v>
      </c>
      <c r="C2" s="95" t="s">
        <v>1164</v>
      </c>
      <c r="D2" s="95" t="s">
        <v>1166</v>
      </c>
      <c r="E2" s="95" t="s">
        <v>1986</v>
      </c>
      <c r="F2" s="95" t="s">
        <v>1987</v>
      </c>
      <c r="G2" s="95" t="s">
        <v>1988</v>
      </c>
      <c r="H2" s="95" t="s">
        <v>1989</v>
      </c>
      <c r="I2" s="95" t="s">
        <v>1990</v>
      </c>
      <c r="J2" s="95" t="s">
        <v>1991</v>
      </c>
      <c r="K2" s="130" t="s">
        <v>1992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e">
        <f>IF(FN_MC!#REF!="","*",FN_MC!#REF!)</f>
        <v>#REF!</v>
      </c>
      <c r="C575" s="120" t="e">
        <f>IF(FN_MC!#REF!="","*",FN_MC!#REF!)</f>
        <v>#REF!</v>
      </c>
      <c r="D575" s="120" t="e">
        <f>IF(FN_MC!#REF!="","*",FN_MC!#REF!)</f>
        <v>#REF!</v>
      </c>
      <c r="E575" s="120" t="e">
        <f>IF(FN_MC!#REF!="","*",FN_MC!#REF!)</f>
        <v>#REF!</v>
      </c>
      <c r="F575" s="136" t="e">
        <f>IF(FN_MC!#REF!="","*",FN_MC!#REF!)</f>
        <v>#REF!</v>
      </c>
      <c r="G575" s="120" t="e">
        <f>IF(FN_MC!#REF!="","*",FN_MC!#REF!)</f>
        <v>#REF!</v>
      </c>
      <c r="H575" s="120" t="e">
        <f>IF(FN_MC!#REF!="","*",FN_MC!#REF!)</f>
        <v>#REF!</v>
      </c>
      <c r="I575" s="120" t="e">
        <f>IF(FN_MC!#REF!="","*",FN_MC!#REF!)</f>
        <v>#REF!</v>
      </c>
      <c r="J575" s="121" t="e">
        <f>IF(FN_MC!#REF!="","*",FN_MC!#REF!)</f>
        <v>#REF!</v>
      </c>
      <c r="K575" s="133" t="e">
        <f>IF(FN_MC!#REF!="","*",FN_MC!#REF!)</f>
        <v>#REF!</v>
      </c>
    </row>
    <row r="576" spans="2:11" s="122" customFormat="1" hidden="1">
      <c r="B576" s="119" t="str">
        <f>IF(FN_MC!Y470="","*",FN_MC!Y470)</f>
        <v>OPORTUNIDADE</v>
      </c>
      <c r="C576" s="120">
        <f>IF(FN_MC!B470="","*",FN_MC!B470)</f>
        <v>46051</v>
      </c>
      <c r="D576" s="120" t="str">
        <f>IF(FN_MC!D470="","*",FN_MC!D470)</f>
        <v>V86</v>
      </c>
      <c r="E576" s="120" t="str">
        <f>IF(FN_MC!H470="","*",FN_MC!H470)</f>
        <v>TSF</v>
      </c>
      <c r="F576" s="136" t="str">
        <f>IF(FN_MC!M470="","*",FN_MC!M470)</f>
        <v>TSF-TRO</v>
      </c>
      <c r="G576" s="120" t="str">
        <f>IF(FN_MC!I470="","*",FN_MC!I470)</f>
        <v>TSF</v>
      </c>
      <c r="H576" s="120" t="str">
        <f>IF(FN_MC!AB470="","*",FN_MC!AB470)</f>
        <v>FIXO</v>
      </c>
      <c r="I576" s="120" t="str">
        <f>IF(FN_MC!AC470="","*",FN_MC!AC470)</f>
        <v>*</v>
      </c>
      <c r="J576" s="121">
        <f>IF(FN_MC!AA470="","*",FN_MC!AA470)</f>
        <v>1</v>
      </c>
      <c r="K576" s="133" t="str">
        <f>IF(FN_MC!AD470="","*",FN_MC!AD470)</f>
        <v>*</v>
      </c>
    </row>
    <row r="577" spans="2:11" s="122" customFormat="1">
      <c r="B577" s="119" t="str">
        <f>IF(FN_MC!Y472="","*",FN_MC!Y472)</f>
        <v>OPORTUNIDADE</v>
      </c>
      <c r="C577" s="120">
        <f>IF(FN_MC!B472="","*",FN_MC!B472)</f>
        <v>46051</v>
      </c>
      <c r="D577" s="120" t="str">
        <f>IF(FN_MC!D472="","*",FN_MC!D472)</f>
        <v>E46</v>
      </c>
      <c r="E577" s="120" t="str">
        <f>IF(FN_MC!H472="","*",FN_MC!H472)</f>
        <v>TGR2</v>
      </c>
      <c r="F577" s="136" t="str">
        <f>IF(FN_MC!M472="","*",FN_MC!M472)</f>
        <v>TBE-TRM</v>
      </c>
      <c r="G577" s="120" t="str">
        <f>IF(FN_MC!I472="","*",FN_MC!I472)</f>
        <v>TCS/TIN</v>
      </c>
      <c r="H577" s="120" t="str">
        <f>IF(FN_MC!AB472="","*",FN_MC!AB472)</f>
        <v>ESCALA</v>
      </c>
      <c r="I577" s="120" t="str">
        <f>IF(FN_MC!AC472="","*",FN_MC!AC472)</f>
        <v>*</v>
      </c>
      <c r="J577" s="121">
        <f>IF(FN_MC!AA472="","*",FN_MC!AA472)</f>
        <v>2</v>
      </c>
      <c r="K577" s="133" t="str">
        <f>IF(FN_MC!AD472="","*",FN_MC!AD472)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IF(FN_MC!Y473="","*",FN_MC!Y473)</f>
        <v>OPORTUNIDADE</v>
      </c>
      <c r="C580" s="120">
        <f>IF(FN_MC!B473="","*",FN_MC!B473)</f>
        <v>46051</v>
      </c>
      <c r="D580" s="120" t="str">
        <f>IF(FN_MC!D473="","*",FN_MC!D473)</f>
        <v>ELSON (TF-526)</v>
      </c>
      <c r="E580" s="120" t="str">
        <f>IF(FN_MC!H473="","*",FN_MC!H473)</f>
        <v>TMT1</v>
      </c>
      <c r="F580" s="136" t="str">
        <f>IF(FN_MC!M473="","*",FN_MC!M473)</f>
        <v>TMT</v>
      </c>
      <c r="G580" s="120" t="str">
        <f>IF(FN_MC!I473="","*",FN_MC!I473)</f>
        <v>-</v>
      </c>
      <c r="H580" s="120" t="str">
        <f>IF(FN_MC!AB473="","*",FN_MC!AB473)</f>
        <v>*</v>
      </c>
      <c r="I580" s="120" t="str">
        <f>IF(FN_MC!AC473="","*",FN_MC!AC473)</f>
        <v>*</v>
      </c>
      <c r="J580" s="121" t="str">
        <f>IF(FN_MC!AA473="","*",FN_MC!AA473)</f>
        <v>-</v>
      </c>
      <c r="K580" s="133" t="str">
        <f>IF(FN_MC!AD473="","*",FN_MC!AD473)</f>
        <v>*</v>
      </c>
    </row>
    <row r="581" spans="2:11" s="122" customFormat="1" hidden="1">
      <c r="B581" s="119" t="str">
        <f>IF(FN_MC!Y474="","*",FN_MC!Y474)</f>
        <v>*</v>
      </c>
      <c r="C581" s="120" t="str">
        <f>IF(FN_MC!B474="","*",FN_MC!B474)</f>
        <v>*</v>
      </c>
      <c r="D581" s="120" t="str">
        <f>IF(FN_MC!D474="","*",FN_MC!D474)</f>
        <v>*</v>
      </c>
      <c r="E581" s="120" t="str">
        <f>IF(FN_MC!H474="","*",FN_MC!H474)</f>
        <v>*</v>
      </c>
      <c r="F581" s="136" t="str">
        <f>IF(FN_MC!M474="","*",FN_MC!M474)</f>
        <v>-</v>
      </c>
      <c r="G581" s="120" t="str">
        <f>IF(FN_MC!I474="","*",FN_MC!I474)</f>
        <v>*</v>
      </c>
      <c r="H581" s="120" t="str">
        <f>IF(FN_MC!AB474="","*",FN_MC!AB474)</f>
        <v>*</v>
      </c>
      <c r="I581" s="120" t="str">
        <f>IF(FN_MC!AC474="","*",FN_MC!AC474)</f>
        <v>*</v>
      </c>
      <c r="J581" s="121" t="str">
        <f>IF(FN_MC!AA474="","*",FN_MC!AA474)</f>
        <v>*</v>
      </c>
      <c r="K581" s="133" t="str">
        <f>IF(FN_MC!AD474="","*",FN_MC!AD474)</f>
        <v>*</v>
      </c>
    </row>
    <row r="582" spans="2:11" s="122" customFormat="1" hidden="1">
      <c r="B582" s="119" t="str">
        <f>IF(FN_MC!Y475="","*",FN_MC!Y475)</f>
        <v>*</v>
      </c>
      <c r="C582" s="120" t="str">
        <f>IF(FN_MC!B475="","*",FN_MC!B475)</f>
        <v>*</v>
      </c>
      <c r="D582" s="120" t="str">
        <f>IF(FN_MC!D475="","*",FN_MC!D475)</f>
        <v>*</v>
      </c>
      <c r="E582" s="120" t="str">
        <f>IF(FN_MC!H475="","*",FN_MC!H475)</f>
        <v>*</v>
      </c>
      <c r="F582" s="136" t="str">
        <f>IF(FN_MC!M475="","*",FN_MC!M475)</f>
        <v>*</v>
      </c>
      <c r="G582" s="120" t="str">
        <f>IF(FN_MC!I475="","*",FN_MC!I475)</f>
        <v>*</v>
      </c>
      <c r="H582" s="120" t="str">
        <f>IF(FN_MC!AB475="","*",FN_MC!AB475)</f>
        <v>*</v>
      </c>
      <c r="I582" s="120" t="str">
        <f>IF(FN_MC!AC475="","*",FN_MC!AC475)</f>
        <v>*</v>
      </c>
      <c r="J582" s="121" t="str">
        <f>IF(FN_MC!AA475="","*",FN_MC!AA475)</f>
        <v>*</v>
      </c>
      <c r="K582" s="133" t="str">
        <f>IF(FN_MC!AD475="","*",FN_MC!AD475)</f>
        <v>*</v>
      </c>
    </row>
    <row r="583" spans="2:11" s="122" customFormat="1" hidden="1">
      <c r="B583" s="119" t="str">
        <f>IF(FN_MC!Y476="","*",FN_MC!Y476)</f>
        <v>OPORTUNIDADE</v>
      </c>
      <c r="C583" s="120">
        <f>IF(FN_MC!B476="","*",FN_MC!B476)</f>
        <v>46051</v>
      </c>
      <c r="D583" s="120" t="str">
        <f>IF(FN_MC!D476="","*",FN_MC!D476)</f>
        <v>W50</v>
      </c>
      <c r="E583" s="120" t="str">
        <f>IF(FN_MC!H476="","*",FN_MC!H476)</f>
        <v>TCS</v>
      </c>
      <c r="F583" s="136" t="str">
        <f>IF(FN_MC!M476="","*",FN_MC!M476)</f>
        <v>TVI-TJA</v>
      </c>
      <c r="G583" s="120" t="str">
        <f>IF(FN_MC!I476="","*",FN_MC!I476)</f>
        <v>TCS</v>
      </c>
      <c r="H583" s="120" t="str">
        <f>IF(FN_MC!AB476="","*",FN_MC!AB476)</f>
        <v>FIXO</v>
      </c>
      <c r="I583" s="120" t="str">
        <f>IF(FN_MC!AC476="","*",FN_MC!AC476)</f>
        <v>*</v>
      </c>
      <c r="J583" s="121" t="str">
        <f>IF(FN_MC!AA476="","*",FN_MC!AA476)</f>
        <v>2(Maicon e Eder)</v>
      </c>
      <c r="K583" s="133" t="str">
        <f>IF(FN_MC!AD476="","*",FN_MC!AD476)</f>
        <v>*</v>
      </c>
    </row>
    <row r="584" spans="2:11" s="122" customFormat="1" hidden="1">
      <c r="B584" s="119" t="e">
        <f>IF(FN_MC!#REF!="","*",FN_MC!#REF!)</f>
        <v>#REF!</v>
      </c>
      <c r="C584" s="120" t="e">
        <f>IF(FN_MC!#REF!="","*",FN_MC!#REF!)</f>
        <v>#REF!</v>
      </c>
      <c r="D584" s="120" t="e">
        <f>IF(FN_MC!#REF!="","*",FN_MC!#REF!)</f>
        <v>#REF!</v>
      </c>
      <c r="E584" s="120" t="e">
        <f>IF(FN_MC!#REF!="","*",FN_MC!#REF!)</f>
        <v>#REF!</v>
      </c>
      <c r="F584" s="136" t="e">
        <f>IF(FN_MC!#REF!="","*",FN_MC!#REF!)</f>
        <v>#REF!</v>
      </c>
      <c r="G584" s="120" t="e">
        <f>IF(FN_MC!#REF!="","*",FN_MC!#REF!)</f>
        <v>#REF!</v>
      </c>
      <c r="H584" s="120" t="e">
        <f>IF(FN_MC!#REF!="","*",FN_MC!#REF!)</f>
        <v>#REF!</v>
      </c>
      <c r="I584" s="120" t="e">
        <f>IF(FN_MC!#REF!="","*",FN_MC!#REF!)</f>
        <v>#REF!</v>
      </c>
      <c r="J584" s="121" t="e">
        <f>IF(FN_MC!#REF!="","*",FN_MC!#REF!)</f>
        <v>#REF!</v>
      </c>
      <c r="K584" s="133" t="e">
        <f>IF(FN_MC!#REF!="","*",FN_MC!#REF!)</f>
        <v>#REF!</v>
      </c>
    </row>
    <row r="585" spans="2:11" s="122" customFormat="1" hidden="1">
      <c r="B585" s="119" t="str">
        <f>IF(FN_MC!Y477="","*",FN_MC!Y477)</f>
        <v>OPORTUNIDADE</v>
      </c>
      <c r="C585" s="120">
        <f>IF(FN_MC!B477="","*",FN_MC!B477)</f>
        <v>46051</v>
      </c>
      <c r="D585" s="120" t="str">
        <f>IF(FN_MC!D477="","*",FN_MC!D477)</f>
        <v>A62</v>
      </c>
      <c r="E585" s="120" t="str">
        <f>IF(FN_MC!H477="","*",FN_MC!H477)</f>
        <v>TIN</v>
      </c>
      <c r="F585" s="136" t="str">
        <f>IF(FN_MC!M477="","*",FN_MC!M477)</f>
        <v>TIN</v>
      </c>
      <c r="G585" s="120" t="str">
        <f>IF(FN_MC!I477="","*",FN_MC!I477)</f>
        <v>TVI</v>
      </c>
      <c r="H585" s="120" t="str">
        <f>IF(FN_MC!AB477="","*",FN_MC!AB477)</f>
        <v>FIXO</v>
      </c>
      <c r="I585" s="120" t="str">
        <f>IF(FN_MC!AC477="","*",FN_MC!AC477)</f>
        <v>*</v>
      </c>
      <c r="J585" s="121">
        <f>IF(FN_MC!AA477="","*",FN_MC!AA477)</f>
        <v>1</v>
      </c>
      <c r="K585" s="133" t="str">
        <f>IF(FN_MC!AD477="","*",FN_MC!AD477)</f>
        <v>*</v>
      </c>
    </row>
    <row r="586" spans="2:11" s="122" customFormat="1" hidden="1">
      <c r="B586" s="119" t="e">
        <f>IF(FN_MC!#REF!="","*",FN_MC!#REF!)</f>
        <v>#REF!</v>
      </c>
      <c r="C586" s="120" t="e">
        <f>IF(FN_MC!#REF!="","*",FN_MC!#REF!)</f>
        <v>#REF!</v>
      </c>
      <c r="D586" s="120" t="e">
        <f>IF(FN_MC!#REF!="","*",FN_MC!#REF!)</f>
        <v>#REF!</v>
      </c>
      <c r="E586" s="120" t="e">
        <f>IF(FN_MC!#REF!="","*",FN_MC!#REF!)</f>
        <v>#REF!</v>
      </c>
      <c r="F586" s="136" t="e">
        <f>IF(FN_MC!#REF!="","*",FN_MC!#REF!)</f>
        <v>#REF!</v>
      </c>
      <c r="G586" s="120" t="e">
        <f>IF(FN_MC!#REF!="","*",FN_MC!#REF!)</f>
        <v>#REF!</v>
      </c>
      <c r="H586" s="120" t="e">
        <f>IF(FN_MC!#REF!="","*",FN_MC!#REF!)</f>
        <v>#REF!</v>
      </c>
      <c r="I586" s="120" t="e">
        <f>IF(FN_MC!#REF!="","*",FN_MC!#REF!)</f>
        <v>#REF!</v>
      </c>
      <c r="J586" s="121" t="e">
        <f>IF(FN_MC!#REF!="","*",FN_MC!#REF!)</f>
        <v>#REF!</v>
      </c>
      <c r="K586" s="133" t="e">
        <f>IF(FN_MC!#REF!="","*",FN_MC!#REF!)</f>
        <v>#REF!</v>
      </c>
    </row>
    <row r="587" spans="2:11" s="122" customFormat="1" hidden="1">
      <c r="B587" s="119" t="str">
        <f>IF(FN_MC!Y478="","*",FN_MC!Y478)</f>
        <v>OPORTUNIDADE</v>
      </c>
      <c r="C587" s="120">
        <f>IF(FN_MC!B478="","*",FN_MC!B478)</f>
        <v>46051</v>
      </c>
      <c r="D587" s="120" t="str">
        <f>IF(FN_MC!D478="","*",FN_MC!D478)</f>
        <v>W94</v>
      </c>
      <c r="E587" s="120" t="str">
        <f>IF(FN_MC!H478="","*",FN_MC!H478)</f>
        <v>PPR1</v>
      </c>
      <c r="F587" s="136" t="str">
        <f>IF(FN_MC!M478="","*",FN_MC!M478)</f>
        <v>PPR-PIT</v>
      </c>
      <c r="G587" s="120" t="str">
        <f>IF(FN_MC!I478="","*",FN_MC!I478)</f>
        <v>PIT2</v>
      </c>
      <c r="H587" s="120" t="str">
        <f>IF(FN_MC!AB478="","*",FN_MC!AB478)</f>
        <v>FIXO</v>
      </c>
      <c r="I587" s="120" t="str">
        <f>IF(FN_MC!AC478="","*",FN_MC!AC478)</f>
        <v>*</v>
      </c>
      <c r="J587" s="121">
        <f>IF(FN_MC!AA478="","*",FN_MC!AA478)</f>
        <v>1</v>
      </c>
      <c r="K587" s="133" t="str">
        <f>IF(FN_MC!AD478="","*",FN_MC!AD478)</f>
        <v>*</v>
      </c>
    </row>
    <row r="588" spans="2:11" s="122" customFormat="1" hidden="1">
      <c r="B588" s="119" t="str">
        <f>IF(FN_MC!Y479="","*",FN_MC!Y479)</f>
        <v>OPORTUNIDADE</v>
      </c>
      <c r="C588" s="120">
        <f>IF(FN_MC!B479="","*",FN_MC!B479)</f>
        <v>46051</v>
      </c>
      <c r="D588" s="120" t="str">
        <f>IF(FN_MC!D479="","*",FN_MC!D479)</f>
        <v>A88</v>
      </c>
      <c r="E588" s="120" t="str">
        <f>IF(FN_MC!H479="","*",FN_MC!H479)</f>
        <v>ZIQ</v>
      </c>
      <c r="F588" s="136" t="str">
        <f>IF(FN_MC!M479="","*",FN_MC!M479)</f>
        <v>ZQY-ZFH</v>
      </c>
      <c r="G588" s="120" t="str">
        <f>IF(FN_MC!I479="","*",FN_MC!I479)</f>
        <v>ZFH2</v>
      </c>
      <c r="H588" s="120" t="str">
        <f>IF(FN_MC!AB479="","*",FN_MC!AB479)</f>
        <v>*</v>
      </c>
      <c r="I588" s="120" t="str">
        <f>IF(FN_MC!AC479="","*",FN_MC!AC479)</f>
        <v>*</v>
      </c>
      <c r="J588" s="121" t="str">
        <f>IF(FN_MC!AA479="","*",FN_MC!AA479)</f>
        <v>*</v>
      </c>
      <c r="K588" s="133" t="str">
        <f>IF(FN_MC!AD479="","*",FN_MC!AD479)</f>
        <v>*</v>
      </c>
    </row>
    <row r="589" spans="2:11" s="122" customFormat="1" hidden="1">
      <c r="B589" s="119" t="e">
        <f>IF(FN_MC!#REF!="","*",FN_MC!#REF!)</f>
        <v>#REF!</v>
      </c>
      <c r="C589" s="120" t="e">
        <f>IF(FN_MC!#REF!="","*",FN_MC!#REF!)</f>
        <v>#REF!</v>
      </c>
      <c r="D589" s="120" t="e">
        <f>IF(FN_MC!#REF!="","*",FN_MC!#REF!)</f>
        <v>#REF!</v>
      </c>
      <c r="E589" s="120" t="e">
        <f>IF(FN_MC!#REF!="","*",FN_MC!#REF!)</f>
        <v>#REF!</v>
      </c>
      <c r="F589" s="136" t="e">
        <f>IF(FN_MC!#REF!="","*",FN_MC!#REF!)</f>
        <v>#REF!</v>
      </c>
      <c r="G589" s="120" t="e">
        <f>IF(FN_MC!#REF!="","*",FN_MC!#REF!)</f>
        <v>#REF!</v>
      </c>
      <c r="H589" s="120" t="e">
        <f>IF(FN_MC!#REF!="","*",FN_MC!#REF!)</f>
        <v>#REF!</v>
      </c>
      <c r="I589" s="120" t="e">
        <f>IF(FN_MC!#REF!="","*",FN_MC!#REF!)</f>
        <v>#REF!</v>
      </c>
      <c r="J589" s="121" t="e">
        <f>IF(FN_MC!#REF!="","*",FN_MC!#REF!)</f>
        <v>#REF!</v>
      </c>
      <c r="K589" s="133" t="e">
        <f>IF(FN_MC!#REF!="","*",FN_MC!#REF!)</f>
        <v>#REF!</v>
      </c>
    </row>
    <row r="590" spans="2:11" s="122" customFormat="1" hidden="1">
      <c r="B590" s="119" t="str">
        <f>IF(FN_MC!Y480="","*",FN_MC!Y480)</f>
        <v>OPORTUNIDADE</v>
      </c>
      <c r="C590" s="120">
        <f>IF(FN_MC!B480="","*",FN_MC!B480)</f>
        <v>46051</v>
      </c>
      <c r="D590" s="120" t="str">
        <f>IF(FN_MC!D480="","*",FN_MC!D480)</f>
        <v>N48</v>
      </c>
      <c r="E590" s="120" t="str">
        <f>IF(FN_MC!H480="","*",FN_MC!H480)</f>
        <v>ZTP</v>
      </c>
      <c r="F590" s="136" t="str">
        <f>IF(FN_MC!M480="","*",FN_MC!M480)</f>
        <v>ZTP-ZTO</v>
      </c>
      <c r="G590" s="120" t="str">
        <f>IF(FN_MC!I480="","*",FN_MC!I480)</f>
        <v>ZTO</v>
      </c>
      <c r="H590" s="120" t="str">
        <f>IF(FN_MC!AB480="","*",FN_MC!AB480)</f>
        <v>FIXO</v>
      </c>
      <c r="I590" s="120" t="str">
        <f>IF(FN_MC!AC480="","*",FN_MC!AC480)</f>
        <v>*</v>
      </c>
      <c r="J590" s="121" t="str">
        <f>IF(FN_MC!AA480="","*",FN_MC!AA480)</f>
        <v>1 (Edson)</v>
      </c>
      <c r="K590" s="133" t="str">
        <f>IF(FN_MC!AD480="","*",FN_MC!AD480)</f>
        <v>*</v>
      </c>
    </row>
    <row r="591" spans="2:11" s="122" customFormat="1" hidden="1">
      <c r="B591" s="119" t="str">
        <f>IF(FN_MC!Y481="","*",FN_MC!Y481)</f>
        <v>*</v>
      </c>
      <c r="C591" s="120" t="str">
        <f>IF(FN_MC!B481="","*",FN_MC!B481)</f>
        <v>*</v>
      </c>
      <c r="D591" s="120" t="str">
        <f>IF(FN_MC!D481="","*",FN_MC!D481)</f>
        <v>*</v>
      </c>
      <c r="E591" s="120" t="str">
        <f>IF(FN_MC!H481="","*",FN_MC!H481)</f>
        <v>*</v>
      </c>
      <c r="F591" s="136" t="str">
        <f>IF(FN_MC!M481="","*",FN_MC!M481)</f>
        <v>-</v>
      </c>
      <c r="G591" s="120" t="str">
        <f>IF(FN_MC!I481="","*",FN_MC!I481)</f>
        <v>*</v>
      </c>
      <c r="H591" s="120" t="str">
        <f>IF(FN_MC!AB481="","*",FN_MC!AB481)</f>
        <v>*</v>
      </c>
      <c r="I591" s="120" t="str">
        <f>IF(FN_MC!AC481="","*",FN_MC!AC481)</f>
        <v>*</v>
      </c>
      <c r="J591" s="121" t="str">
        <f>IF(FN_MC!AA481="","*",FN_MC!AA481)</f>
        <v>*</v>
      </c>
      <c r="K591" s="133" t="str">
        <f>IF(FN_MC!AD481="","*",FN_MC!AD481)</f>
        <v>*</v>
      </c>
    </row>
    <row r="592" spans="2:11" s="122" customFormat="1" hidden="1">
      <c r="B592" s="119" t="str">
        <f>IF(FN_MC!Y482="","*",FN_MC!Y482)</f>
        <v>*</v>
      </c>
      <c r="C592" s="120" t="str">
        <f>IF(FN_MC!B482="","*",FN_MC!B482)</f>
        <v>*</v>
      </c>
      <c r="D592" s="120" t="str">
        <f>IF(FN_MC!D482="","*",FN_MC!D482)</f>
        <v>*</v>
      </c>
      <c r="E592" s="120" t="str">
        <f>IF(FN_MC!H482="","*",FN_MC!H482)</f>
        <v>*</v>
      </c>
      <c r="F592" s="136" t="str">
        <f>IF(FN_MC!M482="","*",FN_MC!M482)</f>
        <v>-</v>
      </c>
      <c r="G592" s="120" t="str">
        <f>IF(FN_MC!I482="","*",FN_MC!I482)</f>
        <v>*</v>
      </c>
      <c r="H592" s="120" t="str">
        <f>IF(FN_MC!AB482="","*",FN_MC!AB482)</f>
        <v>*</v>
      </c>
      <c r="I592" s="120" t="str">
        <f>IF(FN_MC!AC482="","*",FN_MC!AC482)</f>
        <v>*</v>
      </c>
      <c r="J592" s="121" t="str">
        <f>IF(FN_MC!AA482="","*",FN_MC!AA482)</f>
        <v>*</v>
      </c>
      <c r="K592" s="133" t="str">
        <f>IF(FN_MC!AD482="","*",FN_MC!AD482)</f>
        <v>*</v>
      </c>
    </row>
    <row r="593" spans="2:11" s="122" customFormat="1" hidden="1">
      <c r="B593" s="119" t="str">
        <f>IF(FN_MC!Y483="","*",FN_MC!Y483)</f>
        <v>*</v>
      </c>
      <c r="C593" s="120" t="str">
        <f>IF(FN_MC!B483="","*",FN_MC!B483)</f>
        <v>*</v>
      </c>
      <c r="D593" s="120" t="str">
        <f>IF(FN_MC!D483="","*",FN_MC!D483)</f>
        <v>*</v>
      </c>
      <c r="E593" s="120" t="str">
        <f>IF(FN_MC!H483="","*",FN_MC!H483)</f>
        <v>*</v>
      </c>
      <c r="F593" s="136" t="str">
        <f>IF(FN_MC!M483="","*",FN_MC!M483)</f>
        <v>-</v>
      </c>
      <c r="G593" s="120" t="str">
        <f>IF(FN_MC!I483="","*",FN_MC!I483)</f>
        <v>*</v>
      </c>
      <c r="H593" s="120" t="str">
        <f>IF(FN_MC!AB483="","*",FN_MC!AB483)</f>
        <v>*</v>
      </c>
      <c r="I593" s="120" t="str">
        <f>IF(FN_MC!AC483="","*",FN_MC!AC483)</f>
        <v>*</v>
      </c>
      <c r="J593" s="121" t="str">
        <f>IF(FN_MC!AA483="","*",FN_MC!AA483)</f>
        <v>*</v>
      </c>
      <c r="K593" s="133" t="str">
        <f>IF(FN_MC!AD483="","*",FN_MC!AD483)</f>
        <v>*</v>
      </c>
    </row>
    <row r="594" spans="2:11" s="122" customFormat="1" hidden="1">
      <c r="B594" s="119" t="str">
        <f>IF(FN_MC!Y484="","*",FN_MC!Y484)</f>
        <v>OPORTUNIDADE</v>
      </c>
      <c r="C594" s="120">
        <f>IF(FN_MC!B484="","*",FN_MC!B484)</f>
        <v>46052</v>
      </c>
      <c r="D594" s="120" t="str">
        <f>IF(FN_MC!D484="","*",FN_MC!D484)</f>
        <v>A80</v>
      </c>
      <c r="E594" s="120" t="str">
        <f>IF(FN_MC!H484="","*",FN_MC!H484)</f>
        <v>TRO</v>
      </c>
      <c r="F594" s="136" t="str">
        <f>IF(FN_MC!M484="","*",FN_MC!M484)</f>
        <v>TRO-TIQ</v>
      </c>
      <c r="G594" s="120" t="str">
        <f>IF(FN_MC!I484="","*",FN_MC!I484)</f>
        <v>TIQ</v>
      </c>
      <c r="H594" s="120" t="str">
        <f>IF(FN_MC!AB484="","*",FN_MC!AB484)</f>
        <v>*</v>
      </c>
      <c r="I594" s="120" t="str">
        <f>IF(FN_MC!AC484="","*",FN_MC!AC484)</f>
        <v>*</v>
      </c>
      <c r="J594" s="121" t="str">
        <f>IF(FN_MC!AA484="","*",FN_MC!AA484)</f>
        <v>*</v>
      </c>
      <c r="K594" s="133" t="str">
        <f>IF(FN_MC!AD484="","*",FN_MC!AD484)</f>
        <v>*</v>
      </c>
    </row>
    <row r="595" spans="2:11" s="122" customFormat="1" hidden="1">
      <c r="B595" s="119" t="str">
        <f>IF(FN_MC!Y485="","*",FN_MC!Y485)</f>
        <v>*</v>
      </c>
      <c r="C595" s="120" t="str">
        <f>IF(FN_MC!B485="","*",FN_MC!B485)</f>
        <v>*</v>
      </c>
      <c r="D595" s="120" t="str">
        <f>IF(FN_MC!D485="","*",FN_MC!D485)</f>
        <v>*</v>
      </c>
      <c r="E595" s="120" t="str">
        <f>IF(FN_MC!H485="","*",FN_MC!H485)</f>
        <v>*</v>
      </c>
      <c r="F595" s="136" t="str">
        <f>IF(FN_MC!M485="","*",FN_MC!M485)</f>
        <v>-</v>
      </c>
      <c r="G595" s="120" t="str">
        <f>IF(FN_MC!I485="","*",FN_MC!I485)</f>
        <v>*</v>
      </c>
      <c r="H595" s="120" t="str">
        <f>IF(FN_MC!AB485="","*",FN_MC!AB485)</f>
        <v>*</v>
      </c>
      <c r="I595" s="120" t="str">
        <f>IF(FN_MC!AC485="","*",FN_MC!AC485)</f>
        <v>*</v>
      </c>
      <c r="J595" s="121" t="str">
        <f>IF(FN_MC!AA485="","*",FN_MC!AA485)</f>
        <v>*</v>
      </c>
      <c r="K595" s="133" t="str">
        <f>IF(FN_MC!AD485="","*",FN_MC!AD485)</f>
        <v>*</v>
      </c>
    </row>
    <row r="596" spans="2:11" s="122" customFormat="1" hidden="1">
      <c r="B596" s="119" t="str">
        <f>IF(FN_MC!Y486="","*",FN_MC!Y486)</f>
        <v>*</v>
      </c>
      <c r="C596" s="120">
        <f>IF(FN_MC!B486="","*",FN_MC!B486)</f>
        <v>46052</v>
      </c>
      <c r="D596" s="120" t="str">
        <f>IF(FN_MC!D486="","*",FN_MC!D486)</f>
        <v>V86</v>
      </c>
      <c r="E596" s="120" t="str">
        <f>IF(FN_MC!H486="","*",FN_MC!H486)</f>
        <v>TSF</v>
      </c>
      <c r="F596" s="136" t="str">
        <f>IF(FN_MC!M486="","*",FN_MC!M486)</f>
        <v>TAL-TSF</v>
      </c>
      <c r="G596" s="120" t="str">
        <f>IF(FN_MC!I486="","*",FN_MC!I486)</f>
        <v>TSF</v>
      </c>
      <c r="H596" s="120" t="str">
        <f>IF(FN_MC!AB486="","*",FN_MC!AB486)</f>
        <v>*</v>
      </c>
      <c r="I596" s="120" t="str">
        <f>IF(FN_MC!AC486="","*",FN_MC!AC486)</f>
        <v>*</v>
      </c>
      <c r="J596" s="121" t="str">
        <f>IF(FN_MC!AA486="","*",FN_MC!AA486)</f>
        <v>*</v>
      </c>
      <c r="K596" s="133" t="str">
        <f>IF(FN_MC!AD486="","*",FN_MC!AD486)</f>
        <v>*</v>
      </c>
    </row>
    <row r="597" spans="2:11" s="122" customFormat="1" hidden="1">
      <c r="B597" s="119" t="str">
        <f>IF(FN_MC!Y487="","*",FN_MC!Y487)</f>
        <v>*</v>
      </c>
      <c r="C597" s="120">
        <f>IF(FN_MC!B487="","*",FN_MC!B487)</f>
        <v>46052</v>
      </c>
      <c r="D597" s="120" t="str">
        <f>IF(FN_MC!D487="","*",FN_MC!D487)</f>
        <v>BRUNO (TF-525)</v>
      </c>
      <c r="E597" s="120" t="str">
        <f>IF(FN_MC!H487="","*",FN_MC!H487)</f>
        <v>TBE539</v>
      </c>
      <c r="F597" s="136" t="str">
        <f>IF(FN_MC!M487="","*",FN_MC!M487)</f>
        <v>TBE-TRM</v>
      </c>
      <c r="G597" s="120" t="str">
        <f>IF(FN_MC!I487="","*",FN_MC!I487)</f>
        <v>*</v>
      </c>
      <c r="H597" s="120" t="str">
        <f>IF(FN_MC!AB487="","*",FN_MC!AB487)</f>
        <v>*</v>
      </c>
      <c r="I597" s="120" t="str">
        <f>IF(FN_MC!AC487="","*",FN_MC!AC487)</f>
        <v>*</v>
      </c>
      <c r="J597" s="121" t="str">
        <f>IF(FN_MC!AA487="","*",FN_MC!AA487)</f>
        <v>*</v>
      </c>
      <c r="K597" s="133" t="str">
        <f>IF(FN_MC!AD487="","*",FN_MC!AD487)</f>
        <v>*</v>
      </c>
    </row>
    <row r="598" spans="2:11" s="122" customFormat="1" hidden="1">
      <c r="B598" s="119" t="str">
        <f>IF(FN_MC!Y488="","*",FN_MC!Y488)</f>
        <v>*</v>
      </c>
      <c r="C598" s="120" t="str">
        <f>IF(FN_MC!B488="","*",FN_MC!B488)</f>
        <v>*</v>
      </c>
      <c r="D598" s="120" t="str">
        <f>IF(FN_MC!D488="","*",FN_MC!D488)</f>
        <v>W70</v>
      </c>
      <c r="E598" s="120" t="str">
        <f>IF(FN_MC!H488="","*",FN_MC!H488)</f>
        <v>TGR2</v>
      </c>
      <c r="F598" s="136" t="str">
        <f>IF(FN_MC!M488="","*",FN_MC!M488)</f>
        <v>TGR-TBE</v>
      </c>
      <c r="G598" s="120" t="str">
        <f>IF(FN_MC!I488="","*",FN_MC!I488)</f>
        <v>TRO</v>
      </c>
      <c r="H598" s="120" t="str">
        <f>IF(FN_MC!AB488="","*",FN_MC!AB488)</f>
        <v>*</v>
      </c>
      <c r="I598" s="120" t="str">
        <f>IF(FN_MC!AC488="","*",FN_MC!AC488)</f>
        <v>*</v>
      </c>
      <c r="J598" s="121" t="str">
        <f>IF(FN_MC!AA488="","*",FN_MC!AA488)</f>
        <v>*</v>
      </c>
      <c r="K598" s="133" t="str">
        <f>IF(FN_MC!AD488="","*",FN_MC!AD488)</f>
        <v>*</v>
      </c>
    </row>
    <row r="599" spans="2:11" s="122" customFormat="1" hidden="1">
      <c r="B599" s="119" t="str">
        <f>IF(FN_MC!Y532="","*",FN_MC!Y532)</f>
        <v>*</v>
      </c>
      <c r="C599" s="120" t="str">
        <f>IF(FN_MC!B532="","*",FN_MC!B532)</f>
        <v>*</v>
      </c>
      <c r="D599" s="120" t="str">
        <f>IF(FN_MC!D532="","*",FN_MC!D532)</f>
        <v>*</v>
      </c>
      <c r="E599" s="120" t="str">
        <f>IF(FN_MC!H532="","*",FN_MC!H532)</f>
        <v>*</v>
      </c>
      <c r="F599" s="136" t="str">
        <f>IF(FN_MC!M532="","*",FN_MC!M532)</f>
        <v>*</v>
      </c>
      <c r="G599" s="120" t="str">
        <f>IF(FN_MC!I532="","*",FN_MC!I532)</f>
        <v>*</v>
      </c>
      <c r="H599" s="120" t="str">
        <f>IF(FN_MC!AB532="","*",FN_MC!AB532)</f>
        <v>*</v>
      </c>
      <c r="I599" s="120" t="str">
        <f>IF(FN_MC!AC532="","*",FN_MC!AC532)</f>
        <v>*</v>
      </c>
      <c r="J599" s="121" t="str">
        <f>IF(FN_MC!AA532="","*",FN_MC!AA532)</f>
        <v>*</v>
      </c>
      <c r="K599" s="133" t="str">
        <f>IF(FN_MC!AD532="","*",FN_MC!AD532)</f>
        <v>*</v>
      </c>
    </row>
    <row r="600" spans="2:11" s="122" customFormat="1" hidden="1">
      <c r="B600" s="119" t="str">
        <f>IF(FN_MC!Y533="","*",FN_MC!Y533)</f>
        <v>*</v>
      </c>
      <c r="C600" s="120" t="str">
        <f>IF(FN_MC!B533="","*",FN_MC!B533)</f>
        <v>*</v>
      </c>
      <c r="D600" s="120" t="str">
        <f>IF(FN_MC!D533="","*",FN_MC!D533)</f>
        <v>*</v>
      </c>
      <c r="E600" s="120" t="str">
        <f>IF(FN_MC!H533="","*",FN_MC!H533)</f>
        <v>*</v>
      </c>
      <c r="F600" s="136" t="str">
        <f>IF(FN_MC!M533="","*",FN_MC!M533)</f>
        <v>*</v>
      </c>
      <c r="G600" s="120" t="str">
        <f>IF(FN_MC!I533="","*",FN_MC!I533)</f>
        <v>*</v>
      </c>
      <c r="H600" s="120" t="str">
        <f>IF(FN_MC!AB533="","*",FN_MC!AB533)</f>
        <v>*</v>
      </c>
      <c r="I600" s="120" t="str">
        <f>IF(FN_MC!AC533="","*",FN_MC!AC533)</f>
        <v>*</v>
      </c>
      <c r="J600" s="121" t="str">
        <f>IF(FN_MC!AA533="","*",FN_MC!AA533)</f>
        <v>*</v>
      </c>
      <c r="K600" s="133" t="str">
        <f>IF(FN_MC!AD533="","*",FN_MC!AD533)</f>
        <v>*</v>
      </c>
    </row>
    <row r="601" spans="2:11" s="122" customFormat="1" hidden="1">
      <c r="B601" s="119" t="str">
        <f>IF(FN_MC!Y534="","*",FN_MC!Y534)</f>
        <v>*</v>
      </c>
      <c r="C601" s="120" t="str">
        <f>IF(FN_MC!B534="","*",FN_MC!B534)</f>
        <v>*</v>
      </c>
      <c r="D601" s="120" t="str">
        <f>IF(FN_MC!D534="","*",FN_MC!D534)</f>
        <v>*</v>
      </c>
      <c r="E601" s="120" t="str">
        <f>IF(FN_MC!H534="","*",FN_MC!H534)</f>
        <v>*</v>
      </c>
      <c r="F601" s="136" t="str">
        <f>IF(FN_MC!M534="","*",FN_MC!M534)</f>
        <v>*</v>
      </c>
      <c r="G601" s="120" t="str">
        <f>IF(FN_MC!I534="","*",FN_MC!I534)</f>
        <v>*</v>
      </c>
      <c r="H601" s="120" t="str">
        <f>IF(FN_MC!AB534="","*",FN_MC!AB534)</f>
        <v>*</v>
      </c>
      <c r="I601" s="120" t="str">
        <f>IF(FN_MC!AC534="","*",FN_MC!AC534)</f>
        <v>*</v>
      </c>
      <c r="J601" s="121" t="str">
        <f>IF(FN_MC!AA534="","*",FN_MC!AA534)</f>
        <v>*</v>
      </c>
      <c r="K601" s="133" t="str">
        <f>IF(FN_MC!AD534="","*",FN_MC!AD534)</f>
        <v>*</v>
      </c>
    </row>
    <row r="602" spans="2:11" s="122" customFormat="1" hidden="1">
      <c r="B602" s="119" t="str">
        <f>IF(FN_MC!Y535="","*",FN_MC!Y535)</f>
        <v>*</v>
      </c>
      <c r="C602" s="120" t="str">
        <f>IF(FN_MC!B535="","*",FN_MC!B535)</f>
        <v>*</v>
      </c>
      <c r="D602" s="120" t="str">
        <f>IF(FN_MC!D535="","*",FN_MC!D535)</f>
        <v>*</v>
      </c>
      <c r="E602" s="120" t="str">
        <f>IF(FN_MC!H535="","*",FN_MC!H535)</f>
        <v>*</v>
      </c>
      <c r="F602" s="136" t="str">
        <f>IF(FN_MC!M535="","*",FN_MC!M535)</f>
        <v>*</v>
      </c>
      <c r="G602" s="120" t="str">
        <f>IF(FN_MC!I535="","*",FN_MC!I535)</f>
        <v>*</v>
      </c>
      <c r="H602" s="120" t="str">
        <f>IF(FN_MC!AB535="","*",FN_MC!AB535)</f>
        <v>*</v>
      </c>
      <c r="I602" s="120" t="str">
        <f>IF(FN_MC!AC535="","*",FN_MC!AC535)</f>
        <v>*</v>
      </c>
      <c r="J602" s="121" t="str">
        <f>IF(FN_MC!AA535="","*",FN_MC!AA535)</f>
        <v>*</v>
      </c>
      <c r="K602" s="133" t="str">
        <f>IF(FN_MC!AD535="","*",FN_MC!AD535)</f>
        <v>*</v>
      </c>
    </row>
    <row r="603" spans="2:11" s="122" customFormat="1" hidden="1">
      <c r="B603" s="119" t="str">
        <f>IF(FN_MC!Y536="","*",FN_MC!Y536)</f>
        <v>*</v>
      </c>
      <c r="C603" s="120" t="str">
        <f>IF(FN_MC!B536="","*",FN_MC!B536)</f>
        <v>*</v>
      </c>
      <c r="D603" s="120" t="str">
        <f>IF(FN_MC!D536="","*",FN_MC!D536)</f>
        <v>*</v>
      </c>
      <c r="E603" s="120" t="str">
        <f>IF(FN_MC!H536="","*",FN_MC!H536)</f>
        <v>*</v>
      </c>
      <c r="F603" s="136" t="str">
        <f>IF(FN_MC!M536="","*",FN_MC!M536)</f>
        <v>*</v>
      </c>
      <c r="G603" s="120" t="str">
        <f>IF(FN_MC!I536="","*",FN_MC!I536)</f>
        <v>*</v>
      </c>
      <c r="H603" s="120" t="str">
        <f>IF(FN_MC!AB536="","*",FN_MC!AB536)</f>
        <v>*</v>
      </c>
      <c r="I603" s="120" t="str">
        <f>IF(FN_MC!AC536="","*",FN_MC!AC536)</f>
        <v>*</v>
      </c>
      <c r="J603" s="121" t="str">
        <f>IF(FN_MC!AA536="","*",FN_MC!AA536)</f>
        <v>*</v>
      </c>
      <c r="K603" s="133" t="str">
        <f>IF(FN_MC!AD536="","*",FN_MC!AD536)</f>
        <v>*</v>
      </c>
    </row>
    <row r="604" spans="2:11" s="122" customFormat="1" hidden="1">
      <c r="B604" s="119" t="str">
        <f>IF(FN_MC!Y537="","*",FN_MC!Y537)</f>
        <v>*</v>
      </c>
      <c r="C604" s="120" t="str">
        <f>IF(FN_MC!B537="","*",FN_MC!B537)</f>
        <v>*</v>
      </c>
      <c r="D604" s="120" t="str">
        <f>IF(FN_MC!D537="","*",FN_MC!D537)</f>
        <v>*</v>
      </c>
      <c r="E604" s="120" t="str">
        <f>IF(FN_MC!H537="","*",FN_MC!H537)</f>
        <v>*</v>
      </c>
      <c r="F604" s="136" t="str">
        <f>IF(FN_MC!M537="","*",FN_MC!M537)</f>
        <v>*</v>
      </c>
      <c r="G604" s="120" t="str">
        <f>IF(FN_MC!I537="","*",FN_MC!I537)</f>
        <v>*</v>
      </c>
      <c r="H604" s="120" t="str">
        <f>IF(FN_MC!AB537="","*",FN_MC!AB537)</f>
        <v>*</v>
      </c>
      <c r="I604" s="120" t="str">
        <f>IF(FN_MC!AC537="","*",FN_MC!AC537)</f>
        <v>*</v>
      </c>
      <c r="J604" s="121" t="str">
        <f>IF(FN_MC!AA537="","*",FN_MC!AA537)</f>
        <v>*</v>
      </c>
      <c r="K604" s="133" t="str">
        <f>IF(FN_MC!AD537="","*",FN_MC!AD537)</f>
        <v>*</v>
      </c>
    </row>
    <row r="605" spans="2:11" s="122" customFormat="1" hidden="1">
      <c r="B605" s="119" t="str">
        <f>IF(FN_MC!Y538="","*",FN_MC!Y538)</f>
        <v>*</v>
      </c>
      <c r="C605" s="120" t="str">
        <f>IF(FN_MC!B538="","*",FN_MC!B538)</f>
        <v>*</v>
      </c>
      <c r="D605" s="120" t="str">
        <f>IF(FN_MC!D538="","*",FN_MC!D538)</f>
        <v>*</v>
      </c>
      <c r="E605" s="120" t="str">
        <f>IF(FN_MC!H538="","*",FN_MC!H538)</f>
        <v>*</v>
      </c>
      <c r="F605" s="136" t="str">
        <f>IF(FN_MC!M538="","*",FN_MC!M538)</f>
        <v>*</v>
      </c>
      <c r="G605" s="120" t="str">
        <f>IF(FN_MC!I538="","*",FN_MC!I538)</f>
        <v>*</v>
      </c>
      <c r="H605" s="120" t="str">
        <f>IF(FN_MC!AB538="","*",FN_MC!AB538)</f>
        <v>*</v>
      </c>
      <c r="I605" s="120" t="str">
        <f>IF(FN_MC!AC538="","*",FN_MC!AC538)</f>
        <v>*</v>
      </c>
      <c r="J605" s="121" t="str">
        <f>IF(FN_MC!AA538="","*",FN_MC!AA538)</f>
        <v>*</v>
      </c>
      <c r="K605" s="133" t="str">
        <f>IF(FN_MC!AD538="","*",FN_MC!AD538)</f>
        <v>*</v>
      </c>
    </row>
    <row r="606" spans="2:11" s="122" customFormat="1" hidden="1">
      <c r="B606" s="119" t="str">
        <f>IF(FN_MC!Y539="","*",FN_MC!Y539)</f>
        <v>*</v>
      </c>
      <c r="C606" s="120" t="str">
        <f>IF(FN_MC!B539="","*",FN_MC!B539)</f>
        <v>*</v>
      </c>
      <c r="D606" s="120" t="str">
        <f>IF(FN_MC!D539="","*",FN_MC!D539)</f>
        <v>*</v>
      </c>
      <c r="E606" s="120" t="str">
        <f>IF(FN_MC!H539="","*",FN_MC!H539)</f>
        <v>*</v>
      </c>
      <c r="F606" s="136" t="str">
        <f>IF(FN_MC!M539="","*",FN_MC!M539)</f>
        <v>*</v>
      </c>
      <c r="G606" s="120" t="str">
        <f>IF(FN_MC!I539="","*",FN_MC!I539)</f>
        <v>*</v>
      </c>
      <c r="H606" s="120" t="str">
        <f>IF(FN_MC!AB539="","*",FN_MC!AB539)</f>
        <v>*</v>
      </c>
      <c r="I606" s="120" t="str">
        <f>IF(FN_MC!AC539="","*",FN_MC!AC539)</f>
        <v>*</v>
      </c>
      <c r="J606" s="121" t="str">
        <f>IF(FN_MC!AA539="","*",FN_MC!AA539)</f>
        <v>*</v>
      </c>
      <c r="K606" s="133" t="str">
        <f>IF(FN_MC!AD539="","*",FN_MC!AD539)</f>
        <v>*</v>
      </c>
    </row>
    <row r="607" spans="2:11" s="122" customFormat="1" hidden="1">
      <c r="B607" s="119" t="str">
        <f>IF(FN_MC!Y540="","*",FN_MC!Y540)</f>
        <v>*</v>
      </c>
      <c r="C607" s="120" t="str">
        <f>IF(FN_MC!B540="","*",FN_MC!B540)</f>
        <v>*</v>
      </c>
      <c r="D607" s="120" t="str">
        <f>IF(FN_MC!D540="","*",FN_MC!D540)</f>
        <v>*</v>
      </c>
      <c r="E607" s="120" t="str">
        <f>IF(FN_MC!H540="","*",FN_MC!H540)</f>
        <v>*</v>
      </c>
      <c r="F607" s="136" t="str">
        <f>IF(FN_MC!M540="","*",FN_MC!M540)</f>
        <v>*</v>
      </c>
      <c r="G607" s="120" t="str">
        <f>IF(FN_MC!I540="","*",FN_MC!I540)</f>
        <v>*</v>
      </c>
      <c r="H607" s="120" t="str">
        <f>IF(FN_MC!AB540="","*",FN_MC!AB540)</f>
        <v>*</v>
      </c>
      <c r="I607" s="120" t="str">
        <f>IF(FN_MC!AC540="","*",FN_MC!AC540)</f>
        <v>*</v>
      </c>
      <c r="J607" s="121" t="str">
        <f>IF(FN_MC!AA540="","*",FN_MC!AA540)</f>
        <v>*</v>
      </c>
      <c r="K607" s="133" t="str">
        <f>IF(FN_MC!AD540="","*",FN_MC!AD540)</f>
        <v>*</v>
      </c>
    </row>
    <row r="608" spans="2:11" s="122" customFormat="1" hidden="1">
      <c r="B608" s="119" t="str">
        <f>IF(FN_MC!Y541="","*",FN_MC!Y541)</f>
        <v>*</v>
      </c>
      <c r="C608" s="120" t="str">
        <f>IF(FN_MC!B541="","*",FN_MC!B541)</f>
        <v>*</v>
      </c>
      <c r="D608" s="120" t="str">
        <f>IF(FN_MC!D541="","*",FN_MC!D541)</f>
        <v>*</v>
      </c>
      <c r="E608" s="120" t="str">
        <f>IF(FN_MC!H541="","*",FN_MC!H541)</f>
        <v>*</v>
      </c>
      <c r="F608" s="136" t="str">
        <f>IF(FN_MC!M541="","*",FN_MC!M541)</f>
        <v>*</v>
      </c>
      <c r="G608" s="120" t="str">
        <f>IF(FN_MC!I541="","*",FN_MC!I541)</f>
        <v>*</v>
      </c>
      <c r="H608" s="120" t="str">
        <f>IF(FN_MC!AB541="","*",FN_MC!AB541)</f>
        <v>*</v>
      </c>
      <c r="I608" s="120" t="str">
        <f>IF(FN_MC!AC541="","*",FN_MC!AC541)</f>
        <v>*</v>
      </c>
      <c r="J608" s="121" t="str">
        <f>IF(FN_MC!AA541="","*",FN_MC!AA541)</f>
        <v>*</v>
      </c>
      <c r="K608" s="133" t="str">
        <f>IF(FN_MC!AD541="","*",FN_MC!AD541)</f>
        <v>*</v>
      </c>
    </row>
    <row r="609" spans="2:11" s="122" customFormat="1" hidden="1">
      <c r="B609" s="119" t="str">
        <f>IF(FN_MC!Y542="","*",FN_MC!Y542)</f>
        <v>*</v>
      </c>
      <c r="C609" s="120" t="str">
        <f>IF(FN_MC!B542="","*",FN_MC!B542)</f>
        <v>*</v>
      </c>
      <c r="D609" s="120" t="str">
        <f>IF(FN_MC!D542="","*",FN_MC!D542)</f>
        <v>*</v>
      </c>
      <c r="E609" s="120" t="str">
        <f>IF(FN_MC!H542="","*",FN_MC!H542)</f>
        <v>*</v>
      </c>
      <c r="F609" s="136" t="str">
        <f>IF(FN_MC!M542="","*",FN_MC!M542)</f>
        <v>*</v>
      </c>
      <c r="G609" s="120" t="str">
        <f>IF(FN_MC!I542="","*",FN_MC!I542)</f>
        <v>*</v>
      </c>
      <c r="H609" s="120" t="str">
        <f>IF(FN_MC!AB542="","*",FN_MC!AB542)</f>
        <v>*</v>
      </c>
      <c r="I609" s="120" t="str">
        <f>IF(FN_MC!AC542="","*",FN_MC!AC542)</f>
        <v>*</v>
      </c>
      <c r="J609" s="121" t="str">
        <f>IF(FN_MC!AA542="","*",FN_MC!AA542)</f>
        <v>*</v>
      </c>
      <c r="K609" s="133" t="str">
        <f>IF(FN_MC!AD542="","*",FN_MC!AD542)</f>
        <v>*</v>
      </c>
    </row>
    <row r="610" spans="2:11" s="122" customFormat="1" hidden="1">
      <c r="B610" s="119" t="str">
        <f>IF(FN_MC!Y543="","*",FN_MC!Y543)</f>
        <v>*</v>
      </c>
      <c r="C610" s="120" t="str">
        <f>IF(FN_MC!B543="","*",FN_MC!B543)</f>
        <v>*</v>
      </c>
      <c r="D610" s="120" t="str">
        <f>IF(FN_MC!D543="","*",FN_MC!D543)</f>
        <v>*</v>
      </c>
      <c r="E610" s="120" t="str">
        <f>IF(FN_MC!H543="","*",FN_MC!H543)</f>
        <v>*</v>
      </c>
      <c r="F610" s="136" t="str">
        <f>IF(FN_MC!M543="","*",FN_MC!M543)</f>
        <v>*</v>
      </c>
      <c r="G610" s="120" t="str">
        <f>IF(FN_MC!I543="","*",FN_MC!I543)</f>
        <v>*</v>
      </c>
      <c r="H610" s="120" t="str">
        <f>IF(FN_MC!AB543="","*",FN_MC!AB543)</f>
        <v>*</v>
      </c>
      <c r="I610" s="120" t="str">
        <f>IF(FN_MC!AC543="","*",FN_MC!AC543)</f>
        <v>*</v>
      </c>
      <c r="J610" s="121" t="str">
        <f>IF(FN_MC!AA543="","*",FN_MC!AA543)</f>
        <v>*</v>
      </c>
      <c r="K610" s="133" t="str">
        <f>IF(FN_MC!AD543="","*",FN_MC!AD543)</f>
        <v>*</v>
      </c>
    </row>
    <row r="611" spans="2:11" s="122" customFormat="1" hidden="1">
      <c r="B611" s="119" t="str">
        <f>IF(FN_MC!Y544="","*",FN_MC!Y544)</f>
        <v>*</v>
      </c>
      <c r="C611" s="120" t="str">
        <f>IF(FN_MC!B544="","*",FN_MC!B544)</f>
        <v>*</v>
      </c>
      <c r="D611" s="120" t="str">
        <f>IF(FN_MC!D544="","*",FN_MC!D544)</f>
        <v>*</v>
      </c>
      <c r="E611" s="120" t="str">
        <f>IF(FN_MC!H544="","*",FN_MC!H544)</f>
        <v>*</v>
      </c>
      <c r="F611" s="136" t="str">
        <f>IF(FN_MC!M544="","*",FN_MC!M544)</f>
        <v>*</v>
      </c>
      <c r="G611" s="120" t="str">
        <f>IF(FN_MC!I544="","*",FN_MC!I544)</f>
        <v>*</v>
      </c>
      <c r="H611" s="120" t="str">
        <f>IF(FN_MC!AB544="","*",FN_MC!AB544)</f>
        <v>*</v>
      </c>
      <c r="I611" s="120" t="str">
        <f>IF(FN_MC!AC544="","*",FN_MC!AC544)</f>
        <v>*</v>
      </c>
      <c r="J611" s="121" t="str">
        <f>IF(FN_MC!AA544="","*",FN_MC!AA544)</f>
        <v>*</v>
      </c>
      <c r="K611" s="133" t="str">
        <f>IF(FN_MC!AD544="","*",FN_MC!AD544)</f>
        <v>*</v>
      </c>
    </row>
    <row r="612" spans="2:11" s="122" customFormat="1" hidden="1">
      <c r="B612" s="119" t="str">
        <f>IF(FN_MC!Y545="","*",FN_MC!Y545)</f>
        <v>*</v>
      </c>
      <c r="C612" s="120" t="str">
        <f>IF(FN_MC!B545="","*",FN_MC!B545)</f>
        <v>*</v>
      </c>
      <c r="D612" s="120" t="str">
        <f>IF(FN_MC!D545="","*",FN_MC!D545)</f>
        <v>*</v>
      </c>
      <c r="E612" s="120" t="str">
        <f>IF(FN_MC!H545="","*",FN_MC!H545)</f>
        <v>*</v>
      </c>
      <c r="F612" s="136" t="str">
        <f>IF(FN_MC!M545="","*",FN_MC!M545)</f>
        <v>*</v>
      </c>
      <c r="G612" s="120" t="str">
        <f>IF(FN_MC!I545="","*",FN_MC!I545)</f>
        <v>*</v>
      </c>
      <c r="H612" s="120" t="str">
        <f>IF(FN_MC!AB545="","*",FN_MC!AB545)</f>
        <v>*</v>
      </c>
      <c r="I612" s="120" t="str">
        <f>IF(FN_MC!AC545="","*",FN_MC!AC545)</f>
        <v>*</v>
      </c>
      <c r="J612" s="121" t="str">
        <f>IF(FN_MC!AA545="","*",FN_MC!AA545)</f>
        <v>*</v>
      </c>
      <c r="K612" s="133" t="str">
        <f>IF(FN_MC!AD545="","*",FN_MC!AD545)</f>
        <v>*</v>
      </c>
    </row>
    <row r="613" spans="2:11" s="122" customFormat="1" hidden="1">
      <c r="B613" s="119" t="str">
        <f>IF(FN_MC!Y546="","*",FN_MC!Y546)</f>
        <v>*</v>
      </c>
      <c r="C613" s="120" t="str">
        <f>IF(FN_MC!B546="","*",FN_MC!B546)</f>
        <v>*</v>
      </c>
      <c r="D613" s="120" t="str">
        <f>IF(FN_MC!D546="","*",FN_MC!D546)</f>
        <v>*</v>
      </c>
      <c r="E613" s="120" t="str">
        <f>IF(FN_MC!H546="","*",FN_MC!H546)</f>
        <v>*</v>
      </c>
      <c r="F613" s="136" t="str">
        <f>IF(FN_MC!M546="","*",FN_MC!M546)</f>
        <v>*</v>
      </c>
      <c r="G613" s="120" t="str">
        <f>IF(FN_MC!I546="","*",FN_MC!I546)</f>
        <v>*</v>
      </c>
      <c r="H613" s="120" t="str">
        <f>IF(FN_MC!AB546="","*",FN_MC!AB546)</f>
        <v>*</v>
      </c>
      <c r="I613" s="120" t="str">
        <f>IF(FN_MC!AC546="","*",FN_MC!AC546)</f>
        <v>*</v>
      </c>
      <c r="J613" s="121" t="str">
        <f>IF(FN_MC!AA546="","*",FN_MC!AA546)</f>
        <v>*</v>
      </c>
      <c r="K613" s="133" t="str">
        <f>IF(FN_MC!AD546="","*",FN_MC!AD546)</f>
        <v>*</v>
      </c>
    </row>
    <row r="614" spans="2:11" s="122" customFormat="1" hidden="1">
      <c r="B614" s="119" t="str">
        <f>IF(FN_MC!Y547="","*",FN_MC!Y547)</f>
        <v>*</v>
      </c>
      <c r="C614" s="120" t="str">
        <f>IF(FN_MC!B547="","*",FN_MC!B547)</f>
        <v>*</v>
      </c>
      <c r="D614" s="120" t="str">
        <f>IF(FN_MC!D547="","*",FN_MC!D547)</f>
        <v>*</v>
      </c>
      <c r="E614" s="120" t="str">
        <f>IF(FN_MC!H547="","*",FN_MC!H547)</f>
        <v>*</v>
      </c>
      <c r="F614" s="136" t="str">
        <f>IF(FN_MC!M547="","*",FN_MC!M547)</f>
        <v>*</v>
      </c>
      <c r="G614" s="120" t="str">
        <f>IF(FN_MC!I547="","*",FN_MC!I547)</f>
        <v>*</v>
      </c>
      <c r="H614" s="120" t="str">
        <f>IF(FN_MC!AB547="","*",FN_MC!AB547)</f>
        <v>*</v>
      </c>
      <c r="I614" s="120" t="str">
        <f>IF(FN_MC!AC547="","*",FN_MC!AC547)</f>
        <v>*</v>
      </c>
      <c r="J614" s="121" t="str">
        <f>IF(FN_MC!AA547="","*",FN_MC!AA547)</f>
        <v>*</v>
      </c>
      <c r="K614" s="133" t="str">
        <f>IF(FN_MC!AD547="","*",FN_MC!AD547)</f>
        <v>*</v>
      </c>
    </row>
    <row r="615" spans="2:11" s="122" customFormat="1" hidden="1">
      <c r="B615" s="119" t="str">
        <f>IF(FN_MC!Y548="","*",FN_MC!Y548)</f>
        <v>*</v>
      </c>
      <c r="C615" s="120" t="str">
        <f>IF(FN_MC!B548="","*",FN_MC!B548)</f>
        <v>*</v>
      </c>
      <c r="D615" s="120" t="str">
        <f>IF(FN_MC!D548="","*",FN_MC!D548)</f>
        <v>*</v>
      </c>
      <c r="E615" s="120" t="str">
        <f>IF(FN_MC!H548="","*",FN_MC!H548)</f>
        <v>*</v>
      </c>
      <c r="F615" s="136" t="str">
        <f>IF(FN_MC!M548="","*",FN_MC!M548)</f>
        <v>*</v>
      </c>
      <c r="G615" s="120" t="str">
        <f>IF(FN_MC!I548="","*",FN_MC!I548)</f>
        <v>*</v>
      </c>
      <c r="H615" s="120" t="str">
        <f>IF(FN_MC!AB548="","*",FN_MC!AB548)</f>
        <v>*</v>
      </c>
      <c r="I615" s="120" t="str">
        <f>IF(FN_MC!AC548="","*",FN_MC!AC548)</f>
        <v>*</v>
      </c>
      <c r="J615" s="121" t="str">
        <f>IF(FN_MC!AA548="","*",FN_MC!AA548)</f>
        <v>*</v>
      </c>
      <c r="K615" s="133" t="str">
        <f>IF(FN_MC!AD548="","*",FN_MC!AD548)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*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*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*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*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*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*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*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*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*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*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*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*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*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*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*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*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*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*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*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*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*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*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*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*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*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*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*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*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*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*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*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*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*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*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*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*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*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*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*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*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*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*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*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*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*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*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*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*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*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*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*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*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*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*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*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*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*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*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*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*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*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*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*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*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*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*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*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*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*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*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*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*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*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*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*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*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*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*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*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*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*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*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*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*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*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*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*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*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*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*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*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*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*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*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*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*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*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*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*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*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*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*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962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7" t="s">
        <v>1993</v>
      </c>
      <c r="D5" s="378"/>
      <c r="E5" s="378"/>
      <c r="F5" s="378"/>
      <c r="G5" s="378"/>
      <c r="H5" s="378"/>
      <c r="I5" s="378"/>
      <c r="J5" s="379"/>
      <c r="K5" s="380" t="s">
        <v>1994</v>
      </c>
      <c r="L5" s="381"/>
      <c r="M5" s="381"/>
      <c r="N5" s="381"/>
      <c r="O5" s="382" t="s">
        <v>1995</v>
      </c>
      <c r="P5" s="383"/>
      <c r="Q5" s="384"/>
    </row>
    <row r="6" spans="1:17" s="93" customFormat="1" ht="15.75" customHeight="1">
      <c r="A6" s="87" t="s">
        <v>1982</v>
      </c>
      <c r="B6" s="94" t="s">
        <v>1981</v>
      </c>
      <c r="C6" s="95" t="s">
        <v>1179</v>
      </c>
      <c r="D6" s="96" t="s">
        <v>1180</v>
      </c>
      <c r="E6" s="95" t="s">
        <v>1996</v>
      </c>
      <c r="F6" s="95" t="s">
        <v>1170</v>
      </c>
      <c r="G6" s="95" t="s">
        <v>1174</v>
      </c>
      <c r="H6" s="148" t="s">
        <v>628</v>
      </c>
      <c r="I6" s="130" t="s">
        <v>1175</v>
      </c>
      <c r="J6" s="130" t="s">
        <v>1176</v>
      </c>
      <c r="K6" s="138" t="s">
        <v>1170</v>
      </c>
      <c r="L6" s="138" t="s">
        <v>1997</v>
      </c>
      <c r="M6" s="138" t="s">
        <v>628</v>
      </c>
      <c r="N6" s="139" t="s">
        <v>1174</v>
      </c>
      <c r="O6" s="233" t="s">
        <v>1217</v>
      </c>
      <c r="P6" s="152"/>
      <c r="Q6" s="182" t="s">
        <v>1998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1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Previsão de MC1 as 14h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1</v>
      </c>
      <c r="P567" s="90"/>
      <c r="Q567" s="144" t="str">
        <f>IF($A$2=1,IF(FN_MC!BJ476="","*",FN_MC!BJ476),IF(FN_MC!BK476="","*",FN_MC!BK476))</f>
        <v>Intervalo as 11:35h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1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0.10416666666666667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 t="str">
        <f>IF(FN_MC!BH478="","*",FN_MC!BH478)</f>
        <v>*</v>
      </c>
      <c r="P571" s="90"/>
      <c r="Q571" s="144" t="str">
        <f>IF($A$2=1,IF(FN_MC!BJ478="","*",FN_MC!BJ478),IF(FN_MC!BK478="","*",FN_MC!BK478))</f>
        <v>MC1 as 09:38 - Licença as 09:54h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1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1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 t="str">
        <f>IF(FN_MC!BH484="","*",FN_MC!BH484)</f>
        <v>*</v>
      </c>
      <c r="P578" s="90"/>
      <c r="Q578" s="144" t="str">
        <f>IF($A$2=1,IF(FN_MC!BJ484="","*",FN_MC!BJ484),IF(FN_MC!BK484="","*",FN_MC!BK484))</f>
        <v>*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*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 t="str">
        <f>IF(FN_MC!BH486="","*",FN_MC!BH486)</f>
        <v>*</v>
      </c>
      <c r="P580" s="90"/>
      <c r="Q580" s="144" t="str">
        <f>IF($A$2=1,IF(FN_MC!BJ486="","*",FN_MC!BJ486),IF(FN_MC!BK486="","*",FN_MC!BK486))</f>
        <v>*</v>
      </c>
    </row>
    <row r="581" spans="1:17" hidden="1">
      <c r="A581" s="97">
        <f>IF(FN_MC!B487="","*",FN_MC!B487)</f>
        <v>46052</v>
      </c>
      <c r="B581" s="98" t="str">
        <f>IF(FN_MC!X487="","*",FN_MC!X487)</f>
        <v>*</v>
      </c>
      <c r="C581" s="99" t="str">
        <f>IF(FN_MC!S487="","*",FN_MC!S487)</f>
        <v>FERRONORTE</v>
      </c>
      <c r="D581" s="99" t="str">
        <f>IF(FN_MC!T487="","*",FN_MC!T487)</f>
        <v>TGR-TRO</v>
      </c>
      <c r="E581" s="99" t="str">
        <f>IF(FN_MC!D487="","*",FN_MC!D487)</f>
        <v>BRUNO (TF-525)</v>
      </c>
      <c r="F581" s="99" t="str">
        <f>IF(FN_MC!H487="","*",FN_MC!H487)</f>
        <v>TBE539</v>
      </c>
      <c r="G581" s="99" t="str">
        <f>IF(FN_MC!M487="","*",FN_MC!M487)</f>
        <v>TBE-TRM</v>
      </c>
      <c r="H581" s="149">
        <f>IF(FN_MC!K487="","*",FN_MC!K487)</f>
        <v>538.24</v>
      </c>
      <c r="I581" s="131">
        <f>IF(FN_MC!O487="","*",FN_MC!O487)</f>
        <v>0.41666666666666669</v>
      </c>
      <c r="J581" s="131">
        <f>IF(FN_MC!P487="","*",FN_MC!P487)</f>
        <v>8.3333333333333329E-2</v>
      </c>
      <c r="K581" s="140" t="str">
        <f>IF(FN_MC!AK487="","*",FN_MC!AK487)</f>
        <v>TBE539</v>
      </c>
      <c r="L581" s="140" t="str">
        <f>IF(FN_MC!AM487="","*",FN_MC!AM487)</f>
        <v>TBE-TRM</v>
      </c>
      <c r="M581" s="140">
        <f>IF(FN_MC!AP487="","*",FN_MC!AP487)</f>
        <v>538.24</v>
      </c>
      <c r="N581" s="140" t="str">
        <f>IF(FN_MC!AM487="","*",FN_MC!AM487)</f>
        <v>TBE-TRM</v>
      </c>
      <c r="O581" s="168" t="str">
        <f>IF(FN_MC!BH487="","*",FN_MC!BH487)</f>
        <v>*</v>
      </c>
      <c r="P581" s="90"/>
      <c r="Q581" s="144" t="str">
        <f>IF($A$2=1,IF(FN_MC!BJ487="","*",FN_MC!BJ487),IF(FN_MC!BK487="","*",FN_MC!BK487))</f>
        <v>*</v>
      </c>
    </row>
    <row r="582" spans="1:17" hidden="1">
      <c r="A582" s="97" t="str">
        <f>IF(FN_MC!B488="","*",FN_MC!B488)</f>
        <v>*</v>
      </c>
      <c r="B582" s="98" t="str">
        <f>IF(FN_MC!X488="","*",FN_MC!X488)</f>
        <v>*</v>
      </c>
      <c r="C582" s="99" t="str">
        <f>IF(FN_MC!S488="","*",FN_MC!S488)</f>
        <v>FERRONORTE</v>
      </c>
      <c r="D582" s="99" t="str">
        <f>IF(FN_MC!T488="","*",FN_MC!T488)</f>
        <v>TGR-TRO</v>
      </c>
      <c r="E582" s="99" t="str">
        <f>IF(FN_MC!D488="","*",FN_MC!D488)</f>
        <v>W70</v>
      </c>
      <c r="F582" s="99" t="str">
        <f>IF(FN_MC!H488="","*",FN_MC!H488)</f>
        <v>TGR2</v>
      </c>
      <c r="G582" s="99" t="str">
        <f>IF(FN_MC!M488="","*",FN_MC!M488)</f>
        <v>TGR-TBE</v>
      </c>
      <c r="H582" s="149">
        <f>IF(FN_MC!K488="","*",FN_MC!K488)</f>
        <v>502</v>
      </c>
      <c r="I582" s="131">
        <f>IF(FN_MC!O488="","*",FN_MC!O488)</f>
        <v>0.45833333333333331</v>
      </c>
      <c r="J582" s="131">
        <f>IF(FN_MC!P488="","*",FN_MC!P488)</f>
        <v>4.1666666666666664E-2</v>
      </c>
      <c r="K582" s="140" t="str">
        <f>IF(FN_MC!AK488="","*",FN_MC!AK488)</f>
        <v>TGR2</v>
      </c>
      <c r="L582" s="140" t="str">
        <f>IF(FN_MC!AM488="","*",FN_MC!AM488)</f>
        <v>TGR-TBE</v>
      </c>
      <c r="M582" s="140">
        <f>IF(FN_MC!AP488="","*",FN_MC!AP488)</f>
        <v>502</v>
      </c>
      <c r="N582" s="140" t="str">
        <f>IF(FN_MC!AM488="","*",FN_MC!AM488)</f>
        <v>TGR-TBE</v>
      </c>
      <c r="O582" s="168" t="str">
        <f>IF(FN_MC!BH488="","*",FN_MC!BH488)</f>
        <v>*</v>
      </c>
      <c r="P582" s="90"/>
      <c r="Q582" s="144" t="str">
        <f>IF($A$2=1,IF(FN_MC!BJ488="","*",FN_MC!BJ488),IF(FN_MC!BK488="","*",FN_MC!BK488))</f>
        <v>*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*</v>
      </c>
      <c r="D583" s="99" t="str">
        <f>IF(FN_MC!T532="","*",FN_MC!T532)</f>
        <v>*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*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*</v>
      </c>
      <c r="L583" s="140" t="str">
        <f>IF(FN_MC!AM532="","*",FN_MC!AM532)</f>
        <v>*</v>
      </c>
      <c r="M583" s="140" t="str">
        <f>IF(FN_MC!AP532="","*",FN_MC!AP532)</f>
        <v>*</v>
      </c>
      <c r="N583" s="140" t="str">
        <f>IF(FN_MC!AM532="","*",FN_MC!AM532)</f>
        <v>*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*</v>
      </c>
      <c r="D584" s="99" t="str">
        <f>IF(FN_MC!T533="","*",FN_MC!T533)</f>
        <v>*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*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*</v>
      </c>
      <c r="L584" s="140" t="str">
        <f>IF(FN_MC!AM533="","*",FN_MC!AM533)</f>
        <v>*</v>
      </c>
      <c r="M584" s="140" t="str">
        <f>IF(FN_MC!AP533="","*",FN_MC!AP533)</f>
        <v>*</v>
      </c>
      <c r="N584" s="140" t="str">
        <f>IF(FN_MC!AM533="","*",FN_MC!AM533)</f>
        <v>*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*</v>
      </c>
      <c r="D585" s="99" t="str">
        <f>IF(FN_MC!T534="","*",FN_MC!T534)</f>
        <v>*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*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*</v>
      </c>
      <c r="L585" s="140" t="str">
        <f>IF(FN_MC!AM534="","*",FN_MC!AM534)</f>
        <v>*</v>
      </c>
      <c r="M585" s="140" t="str">
        <f>IF(FN_MC!AP534="","*",FN_MC!AP534)</f>
        <v>*</v>
      </c>
      <c r="N585" s="140" t="str">
        <f>IF(FN_MC!AM534="","*",FN_MC!AM534)</f>
        <v>*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*</v>
      </c>
      <c r="D586" s="99" t="str">
        <f>IF(FN_MC!T535="","*",FN_MC!T535)</f>
        <v>*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*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*</v>
      </c>
      <c r="L586" s="140" t="str">
        <f>IF(FN_MC!AM535="","*",FN_MC!AM535)</f>
        <v>*</v>
      </c>
      <c r="M586" s="140" t="str">
        <f>IF(FN_MC!AP535="","*",FN_MC!AP535)</f>
        <v>*</v>
      </c>
      <c r="N586" s="140" t="str">
        <f>IF(FN_MC!AM535="","*",FN_MC!AM535)</f>
        <v>*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*</v>
      </c>
      <c r="D587" s="99" t="str">
        <f>IF(FN_MC!T536="","*",FN_MC!T536)</f>
        <v>*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*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*</v>
      </c>
      <c r="L587" s="140" t="str">
        <f>IF(FN_MC!AM536="","*",FN_MC!AM536)</f>
        <v>*</v>
      </c>
      <c r="M587" s="140" t="str">
        <f>IF(FN_MC!AP536="","*",FN_MC!AP536)</f>
        <v>*</v>
      </c>
      <c r="N587" s="140" t="str">
        <f>IF(FN_MC!AM536="","*",FN_MC!AM536)</f>
        <v>*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*</v>
      </c>
      <c r="D588" s="99" t="str">
        <f>IF(FN_MC!T537="","*",FN_MC!T537)</f>
        <v>*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*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*</v>
      </c>
      <c r="L588" s="140" t="str">
        <f>IF(FN_MC!AM537="","*",FN_MC!AM537)</f>
        <v>*</v>
      </c>
      <c r="M588" s="140" t="str">
        <f>IF(FN_MC!AP537="","*",FN_MC!AP537)</f>
        <v>*</v>
      </c>
      <c r="N588" s="140" t="str">
        <f>IF(FN_MC!AM537="","*",FN_MC!AM537)</f>
        <v>*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*</v>
      </c>
      <c r="D589" s="99" t="str">
        <f>IF(FN_MC!T538="","*",FN_MC!T538)</f>
        <v>*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*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*</v>
      </c>
      <c r="L589" s="140" t="str">
        <f>IF(FN_MC!AM538="","*",FN_MC!AM538)</f>
        <v>*</v>
      </c>
      <c r="M589" s="140" t="str">
        <f>IF(FN_MC!AP538="","*",FN_MC!AP538)</f>
        <v>*</v>
      </c>
      <c r="N589" s="140" t="str">
        <f>IF(FN_MC!AM538="","*",FN_MC!AM538)</f>
        <v>*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*</v>
      </c>
      <c r="D590" s="99" t="str">
        <f>IF(FN_MC!T539="","*",FN_MC!T539)</f>
        <v>*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*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*</v>
      </c>
      <c r="L590" s="140" t="str">
        <f>IF(FN_MC!AM539="","*",FN_MC!AM539)</f>
        <v>*</v>
      </c>
      <c r="M590" s="140" t="str">
        <f>IF(FN_MC!AP539="","*",FN_MC!AP539)</f>
        <v>*</v>
      </c>
      <c r="N590" s="140" t="str">
        <f>IF(FN_MC!AM539="","*",FN_MC!AM539)</f>
        <v>*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*</v>
      </c>
      <c r="D591" s="99" t="str">
        <f>IF(FN_MC!T540="","*",FN_MC!T540)</f>
        <v>*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*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*</v>
      </c>
      <c r="L591" s="140" t="str">
        <f>IF(FN_MC!AM540="","*",FN_MC!AM540)</f>
        <v>*</v>
      </c>
      <c r="M591" s="140" t="str">
        <f>IF(FN_MC!AP540="","*",FN_MC!AP540)</f>
        <v>*</v>
      </c>
      <c r="N591" s="140" t="str">
        <f>IF(FN_MC!AM540="","*",FN_MC!AM540)</f>
        <v>*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*</v>
      </c>
      <c r="D592" s="99" t="str">
        <f>IF(FN_MC!T541="","*",FN_MC!T541)</f>
        <v>*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*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*</v>
      </c>
      <c r="L592" s="140" t="str">
        <f>IF(FN_MC!AM541="","*",FN_MC!AM541)</f>
        <v>*</v>
      </c>
      <c r="M592" s="140" t="str">
        <f>IF(FN_MC!AP541="","*",FN_MC!AP541)</f>
        <v>*</v>
      </c>
      <c r="N592" s="140" t="str">
        <f>IF(FN_MC!AM541="","*",FN_MC!AM541)</f>
        <v>*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*</v>
      </c>
      <c r="D593" s="99" t="str">
        <f>IF(FN_MC!T542="","*",FN_MC!T542)</f>
        <v>*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*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*</v>
      </c>
      <c r="L593" s="140" t="str">
        <f>IF(FN_MC!AM542="","*",FN_MC!AM542)</f>
        <v>*</v>
      </c>
      <c r="M593" s="140" t="str">
        <f>IF(FN_MC!AP542="","*",FN_MC!AP542)</f>
        <v>*</v>
      </c>
      <c r="N593" s="140" t="str">
        <f>IF(FN_MC!AM542="","*",FN_MC!AM542)</f>
        <v>*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*</v>
      </c>
      <c r="D594" s="99" t="str">
        <f>IF(FN_MC!T543="","*",FN_MC!T543)</f>
        <v>*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*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*</v>
      </c>
      <c r="L594" s="140" t="str">
        <f>IF(FN_MC!AM543="","*",FN_MC!AM543)</f>
        <v>*</v>
      </c>
      <c r="M594" s="140" t="str">
        <f>IF(FN_MC!AP543="","*",FN_MC!AP543)</f>
        <v>*</v>
      </c>
      <c r="N594" s="140" t="str">
        <f>IF(FN_MC!AM543="","*",FN_MC!AM543)</f>
        <v>*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*</v>
      </c>
      <c r="D595" s="99" t="str">
        <f>IF(FN_MC!T544="","*",FN_MC!T544)</f>
        <v>*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*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*</v>
      </c>
      <c r="L595" s="140" t="str">
        <f>IF(FN_MC!AM544="","*",FN_MC!AM544)</f>
        <v>*</v>
      </c>
      <c r="M595" s="140" t="str">
        <f>IF(FN_MC!AP544="","*",FN_MC!AP544)</f>
        <v>*</v>
      </c>
      <c r="N595" s="140" t="str">
        <f>IF(FN_MC!AM544="","*",FN_MC!AM544)</f>
        <v>*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*</v>
      </c>
      <c r="D596" s="99" t="str">
        <f>IF(FN_MC!T545="","*",FN_MC!T545)</f>
        <v>*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*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*</v>
      </c>
      <c r="L596" s="140" t="str">
        <f>IF(FN_MC!AM545="","*",FN_MC!AM545)</f>
        <v>*</v>
      </c>
      <c r="M596" s="140" t="str">
        <f>IF(FN_MC!AP545="","*",FN_MC!AP545)</f>
        <v>*</v>
      </c>
      <c r="N596" s="140" t="str">
        <f>IF(FN_MC!AM545="","*",FN_MC!AM545)</f>
        <v>*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*</v>
      </c>
      <c r="D597" s="99" t="str">
        <f>IF(FN_MC!T546="","*",FN_MC!T546)</f>
        <v>*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*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*</v>
      </c>
      <c r="L597" s="140" t="str">
        <f>IF(FN_MC!AM546="","*",FN_MC!AM546)</f>
        <v>*</v>
      </c>
      <c r="M597" s="140" t="str">
        <f>IF(FN_MC!AP546="","*",FN_MC!AP546)</f>
        <v>*</v>
      </c>
      <c r="N597" s="140" t="str">
        <f>IF(FN_MC!AM546="","*",FN_MC!AM546)</f>
        <v>*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*</v>
      </c>
      <c r="D598" s="99" t="str">
        <f>IF(FN_MC!T547="","*",FN_MC!T547)</f>
        <v>*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*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*</v>
      </c>
      <c r="L598" s="140" t="str">
        <f>IF(FN_MC!AM547="","*",FN_MC!AM547)</f>
        <v>*</v>
      </c>
      <c r="M598" s="140" t="str">
        <f>IF(FN_MC!AP547="","*",FN_MC!AP547)</f>
        <v>*</v>
      </c>
      <c r="N598" s="140" t="str">
        <f>IF(FN_MC!AM547="","*",FN_MC!AM547)</f>
        <v>*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*</v>
      </c>
      <c r="D599" s="99" t="str">
        <f>IF(FN_MC!T548="","*",FN_MC!T548)</f>
        <v>*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*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*</v>
      </c>
      <c r="L599" s="140" t="str">
        <f>IF(FN_MC!AM548="","*",FN_MC!AM548)</f>
        <v>*</v>
      </c>
      <c r="M599" s="140" t="str">
        <f>IF(FN_MC!AP548="","*",FN_MC!AP548)</f>
        <v>*</v>
      </c>
      <c r="N599" s="140" t="str">
        <f>IF(FN_MC!AM548="","*",FN_MC!AM548)</f>
        <v>*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*</v>
      </c>
      <c r="D600" s="99" t="str">
        <f>IF(FN_MC!T549="","*",FN_MC!T549)</f>
        <v>*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*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*</v>
      </c>
      <c r="L600" s="140" t="str">
        <f>IF(FN_MC!AM549="","*",FN_MC!AM549)</f>
        <v>*</v>
      </c>
      <c r="M600" s="140" t="str">
        <f>IF(FN_MC!AP549="","*",FN_MC!AP549)</f>
        <v>*</v>
      </c>
      <c r="N600" s="140" t="str">
        <f>IF(FN_MC!AM549="","*",FN_MC!AM549)</f>
        <v>*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*</v>
      </c>
      <c r="D601" s="99" t="str">
        <f>IF(FN_MC!T550="","*",FN_MC!T550)</f>
        <v>*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*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*</v>
      </c>
      <c r="L601" s="140" t="str">
        <f>IF(FN_MC!AM550="","*",FN_MC!AM550)</f>
        <v>*</v>
      </c>
      <c r="M601" s="140" t="str">
        <f>IF(FN_MC!AP550="","*",FN_MC!AP550)</f>
        <v>*</v>
      </c>
      <c r="N601" s="140" t="str">
        <f>IF(FN_MC!AM550="","*",FN_MC!AM550)</f>
        <v>*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*</v>
      </c>
      <c r="D602" s="99" t="str">
        <f>IF(FN_MC!T551="","*",FN_MC!T551)</f>
        <v>*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*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*</v>
      </c>
      <c r="L602" s="140" t="str">
        <f>IF(FN_MC!AM551="","*",FN_MC!AM551)</f>
        <v>*</v>
      </c>
      <c r="M602" s="140" t="str">
        <f>IF(FN_MC!AP551="","*",FN_MC!AP551)</f>
        <v>*</v>
      </c>
      <c r="N602" s="140" t="str">
        <f>IF(FN_MC!AM551="","*",FN_MC!AM551)</f>
        <v>*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*</v>
      </c>
      <c r="D603" s="99" t="str">
        <f>IF(FN_MC!T552="","*",FN_MC!T552)</f>
        <v>*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*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*</v>
      </c>
      <c r="L603" s="140" t="str">
        <f>IF(FN_MC!AM552="","*",FN_MC!AM552)</f>
        <v>*</v>
      </c>
      <c r="M603" s="140" t="str">
        <f>IF(FN_MC!AP552="","*",FN_MC!AP552)</f>
        <v>*</v>
      </c>
      <c r="N603" s="140" t="str">
        <f>IF(FN_MC!AM552="","*",FN_MC!AM552)</f>
        <v>*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*</v>
      </c>
      <c r="D604" s="99" t="str">
        <f>IF(FN_MC!T553="","*",FN_MC!T553)</f>
        <v>*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*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*</v>
      </c>
      <c r="L604" s="140" t="str">
        <f>IF(FN_MC!AM553="","*",FN_MC!AM553)</f>
        <v>*</v>
      </c>
      <c r="M604" s="140" t="str">
        <f>IF(FN_MC!AP553="","*",FN_MC!AP553)</f>
        <v>*</v>
      </c>
      <c r="N604" s="140" t="str">
        <f>IF(FN_MC!AM553="","*",FN_MC!AM553)</f>
        <v>*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*</v>
      </c>
      <c r="D605" s="99" t="str">
        <f>IF(FN_MC!T554="","*",FN_MC!T554)</f>
        <v>*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*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*</v>
      </c>
      <c r="L605" s="140" t="str">
        <f>IF(FN_MC!AM554="","*",FN_MC!AM554)</f>
        <v>*</v>
      </c>
      <c r="M605" s="140" t="str">
        <f>IF(FN_MC!AP554="","*",FN_MC!AP554)</f>
        <v>*</v>
      </c>
      <c r="N605" s="140" t="str">
        <f>IF(FN_MC!AM554="","*",FN_MC!AM554)</f>
        <v>*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*</v>
      </c>
      <c r="D606" s="99" t="str">
        <f>IF(FN_MC!T555="","*",FN_MC!T555)</f>
        <v>*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*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*</v>
      </c>
      <c r="L606" s="140" t="str">
        <f>IF(FN_MC!AM555="","*",FN_MC!AM555)</f>
        <v>*</v>
      </c>
      <c r="M606" s="140" t="str">
        <f>IF(FN_MC!AP555="","*",FN_MC!AP555)</f>
        <v>*</v>
      </c>
      <c r="N606" s="140" t="str">
        <f>IF(FN_MC!AM555="","*",FN_MC!AM555)</f>
        <v>*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*</v>
      </c>
      <c r="D607" s="99" t="str">
        <f>IF(FN_MC!T556="","*",FN_MC!T556)</f>
        <v>*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*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*</v>
      </c>
      <c r="L607" s="140" t="str">
        <f>IF(FN_MC!AM556="","*",FN_MC!AM556)</f>
        <v>*</v>
      </c>
      <c r="M607" s="140" t="str">
        <f>IF(FN_MC!AP556="","*",FN_MC!AP556)</f>
        <v>*</v>
      </c>
      <c r="N607" s="140" t="str">
        <f>IF(FN_MC!AM556="","*",FN_MC!AM556)</f>
        <v>*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*</v>
      </c>
      <c r="D608" s="99" t="str">
        <f>IF(FN_MC!T557="","*",FN_MC!T557)</f>
        <v>*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*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*</v>
      </c>
      <c r="L608" s="140" t="str">
        <f>IF(FN_MC!AM557="","*",FN_MC!AM557)</f>
        <v>*</v>
      </c>
      <c r="M608" s="140" t="str">
        <f>IF(FN_MC!AP557="","*",FN_MC!AP557)</f>
        <v>*</v>
      </c>
      <c r="N608" s="140" t="str">
        <f>IF(FN_MC!AM557="","*",FN_MC!AM557)</f>
        <v>*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*</v>
      </c>
      <c r="D609" s="99" t="str">
        <f>IF(FN_MC!T558="","*",FN_MC!T558)</f>
        <v>*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*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*</v>
      </c>
      <c r="L609" s="140" t="str">
        <f>IF(FN_MC!AM558="","*",FN_MC!AM558)</f>
        <v>*</v>
      </c>
      <c r="M609" s="140" t="str">
        <f>IF(FN_MC!AP558="","*",FN_MC!AP558)</f>
        <v>*</v>
      </c>
      <c r="N609" s="140" t="str">
        <f>IF(FN_MC!AM558="","*",FN_MC!AM558)</f>
        <v>*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*</v>
      </c>
      <c r="D610" s="99" t="str">
        <f>IF(FN_MC!T559="","*",FN_MC!T559)</f>
        <v>*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*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*</v>
      </c>
      <c r="L610" s="140" t="str">
        <f>IF(FN_MC!AM559="","*",FN_MC!AM559)</f>
        <v>*</v>
      </c>
      <c r="M610" s="140" t="str">
        <f>IF(FN_MC!AP559="","*",FN_MC!AP559)</f>
        <v>*</v>
      </c>
      <c r="N610" s="140" t="str">
        <f>IF(FN_MC!AM559="","*",FN_MC!AM559)</f>
        <v>*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*</v>
      </c>
      <c r="D611" s="99" t="str">
        <f>IF(FN_MC!T560="","*",FN_MC!T560)</f>
        <v>*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*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*</v>
      </c>
      <c r="L611" s="140" t="str">
        <f>IF(FN_MC!AM560="","*",FN_MC!AM560)</f>
        <v>*</v>
      </c>
      <c r="M611" s="140" t="str">
        <f>IF(FN_MC!AP560="","*",FN_MC!AP560)</f>
        <v>*</v>
      </c>
      <c r="N611" s="140" t="str">
        <f>IF(FN_MC!AM560="","*",FN_MC!AM560)</f>
        <v>*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*</v>
      </c>
      <c r="D612" s="99" t="str">
        <f>IF(FN_MC!T561="","*",FN_MC!T561)</f>
        <v>*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*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*</v>
      </c>
      <c r="L612" s="140" t="str">
        <f>IF(FN_MC!AM561="","*",FN_MC!AM561)</f>
        <v>*</v>
      </c>
      <c r="M612" s="140" t="str">
        <f>IF(FN_MC!AP561="","*",FN_MC!AP561)</f>
        <v>*</v>
      </c>
      <c r="N612" s="140" t="str">
        <f>IF(FN_MC!AM561="","*",FN_MC!AM561)</f>
        <v>*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*</v>
      </c>
      <c r="D613" s="99" t="str">
        <f>IF(FN_MC!T562="","*",FN_MC!T562)</f>
        <v>*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*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*</v>
      </c>
      <c r="L613" s="140" t="str">
        <f>IF(FN_MC!AM562="","*",FN_MC!AM562)</f>
        <v>*</v>
      </c>
      <c r="M613" s="140" t="str">
        <f>IF(FN_MC!AP562="","*",FN_MC!AP562)</f>
        <v>*</v>
      </c>
      <c r="N613" s="140" t="str">
        <f>IF(FN_MC!AM562="","*",FN_MC!AM562)</f>
        <v>*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*</v>
      </c>
      <c r="D614" s="99" t="str">
        <f>IF(FN_MC!T563="","*",FN_MC!T563)</f>
        <v>*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*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*</v>
      </c>
      <c r="L614" s="140" t="str">
        <f>IF(FN_MC!AM563="","*",FN_MC!AM563)</f>
        <v>*</v>
      </c>
      <c r="M614" s="140" t="str">
        <f>IF(FN_MC!AP563="","*",FN_MC!AP563)</f>
        <v>*</v>
      </c>
      <c r="N614" s="140" t="str">
        <f>IF(FN_MC!AM563="","*",FN_MC!AM563)</f>
        <v>*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*</v>
      </c>
      <c r="D615" s="99" t="str">
        <f>IF(FN_MC!T564="","*",FN_MC!T564)</f>
        <v>*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*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*</v>
      </c>
      <c r="L615" s="140" t="str">
        <f>IF(FN_MC!AM564="","*",FN_MC!AM564)</f>
        <v>*</v>
      </c>
      <c r="M615" s="140" t="str">
        <f>IF(FN_MC!AP564="","*",FN_MC!AP564)</f>
        <v>*</v>
      </c>
      <c r="N615" s="140" t="str">
        <f>IF(FN_MC!AM564="","*",FN_MC!AM564)</f>
        <v>*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*</v>
      </c>
      <c r="D616" s="99" t="str">
        <f>IF(FN_MC!T565="","*",FN_MC!T565)</f>
        <v>*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*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*</v>
      </c>
      <c r="L616" s="140" t="str">
        <f>IF(FN_MC!AM565="","*",FN_MC!AM565)</f>
        <v>*</v>
      </c>
      <c r="M616" s="140" t="str">
        <f>IF(FN_MC!AP565="","*",FN_MC!AP565)</f>
        <v>*</v>
      </c>
      <c r="N616" s="140" t="str">
        <f>IF(FN_MC!AM565="","*",FN_MC!AM565)</f>
        <v>*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*</v>
      </c>
      <c r="D617" s="99" t="str">
        <f>IF(FN_MC!T566="","*",FN_MC!T566)</f>
        <v>*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*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*</v>
      </c>
      <c r="L617" s="140" t="str">
        <f>IF(FN_MC!AM566="","*",FN_MC!AM566)</f>
        <v>*</v>
      </c>
      <c r="M617" s="140" t="str">
        <f>IF(FN_MC!AP566="","*",FN_MC!AP566)</f>
        <v>*</v>
      </c>
      <c r="N617" s="140" t="str">
        <f>IF(FN_MC!AM566="","*",FN_MC!AM566)</f>
        <v>*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*</v>
      </c>
      <c r="D618" s="99" t="str">
        <f>IF(FN_MC!T567="","*",FN_MC!T567)</f>
        <v>*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*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*</v>
      </c>
      <c r="L618" s="140" t="str">
        <f>IF(FN_MC!AM567="","*",FN_MC!AM567)</f>
        <v>*</v>
      </c>
      <c r="M618" s="140" t="str">
        <f>IF(FN_MC!AP567="","*",FN_MC!AP567)</f>
        <v>*</v>
      </c>
      <c r="N618" s="140" t="str">
        <f>IF(FN_MC!AM567="","*",FN_MC!AM567)</f>
        <v>*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*</v>
      </c>
      <c r="D619" s="99" t="str">
        <f>IF(FN_MC!T568="","*",FN_MC!T568)</f>
        <v>*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*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*</v>
      </c>
      <c r="L619" s="140" t="str">
        <f>IF(FN_MC!AM568="","*",FN_MC!AM568)</f>
        <v>*</v>
      </c>
      <c r="M619" s="140" t="str">
        <f>IF(FN_MC!AP568="","*",FN_MC!AP568)</f>
        <v>*</v>
      </c>
      <c r="N619" s="140" t="str">
        <f>IF(FN_MC!AM568="","*",FN_MC!AM568)</f>
        <v>*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*</v>
      </c>
      <c r="D620" s="99" t="str">
        <f>IF(FN_MC!T569="","*",FN_MC!T569)</f>
        <v>*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*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*</v>
      </c>
      <c r="L620" s="140" t="str">
        <f>IF(FN_MC!AM569="","*",FN_MC!AM569)</f>
        <v>*</v>
      </c>
      <c r="M620" s="140" t="str">
        <f>IF(FN_MC!AP569="","*",FN_MC!AP569)</f>
        <v>*</v>
      </c>
      <c r="N620" s="140" t="str">
        <f>IF(FN_MC!AM569="","*",FN_MC!AM569)</f>
        <v>*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*</v>
      </c>
      <c r="D621" s="99" t="str">
        <f>IF(FN_MC!T570="","*",FN_MC!T570)</f>
        <v>*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*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*</v>
      </c>
      <c r="L621" s="140" t="str">
        <f>IF(FN_MC!AM570="","*",FN_MC!AM570)</f>
        <v>*</v>
      </c>
      <c r="M621" s="140" t="str">
        <f>IF(FN_MC!AP570="","*",FN_MC!AP570)</f>
        <v>*</v>
      </c>
      <c r="N621" s="140" t="str">
        <f>IF(FN_MC!AM570="","*",FN_MC!AM570)</f>
        <v>*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*</v>
      </c>
      <c r="D622" s="99" t="str">
        <f>IF(FN_MC!T571="","*",FN_MC!T571)</f>
        <v>*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*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*</v>
      </c>
      <c r="L622" s="140" t="str">
        <f>IF(FN_MC!AM571="","*",FN_MC!AM571)</f>
        <v>*</v>
      </c>
      <c r="M622" s="140" t="str">
        <f>IF(FN_MC!AP571="","*",FN_MC!AP571)</f>
        <v>*</v>
      </c>
      <c r="N622" s="140" t="str">
        <f>IF(FN_MC!AM571="","*",FN_MC!AM571)</f>
        <v>*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*</v>
      </c>
      <c r="D623" s="99" t="str">
        <f>IF(FN_MC!T572="","*",FN_MC!T572)</f>
        <v>*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*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*</v>
      </c>
      <c r="L623" s="140" t="str">
        <f>IF(FN_MC!AM572="","*",FN_MC!AM572)</f>
        <v>*</v>
      </c>
      <c r="M623" s="140" t="str">
        <f>IF(FN_MC!AP572="","*",FN_MC!AP572)</f>
        <v>*</v>
      </c>
      <c r="N623" s="140" t="str">
        <f>IF(FN_MC!AM572="","*",FN_MC!AM572)</f>
        <v>*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*</v>
      </c>
      <c r="D624" s="99" t="str">
        <f>IF(FN_MC!T573="","*",FN_MC!T573)</f>
        <v>*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*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*</v>
      </c>
      <c r="L624" s="140" t="str">
        <f>IF(FN_MC!AM573="","*",FN_MC!AM573)</f>
        <v>*</v>
      </c>
      <c r="M624" s="140" t="str">
        <f>IF(FN_MC!AP573="","*",FN_MC!AP573)</f>
        <v>*</v>
      </c>
      <c r="N624" s="140" t="str">
        <f>IF(FN_MC!AM573="","*",FN_MC!AM573)</f>
        <v>*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*</v>
      </c>
      <c r="D625" s="99" t="str">
        <f>IF(FN_MC!T574="","*",FN_MC!T574)</f>
        <v>*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*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*</v>
      </c>
      <c r="L625" s="140" t="str">
        <f>IF(FN_MC!AM574="","*",FN_MC!AM574)</f>
        <v>*</v>
      </c>
      <c r="M625" s="140" t="str">
        <f>IF(FN_MC!AP574="","*",FN_MC!AP574)</f>
        <v>*</v>
      </c>
      <c r="N625" s="140" t="str">
        <f>IF(FN_MC!AM574="","*",FN_MC!AM574)</f>
        <v>*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*</v>
      </c>
      <c r="D626" s="99" t="str">
        <f>IF(FN_MC!T575="","*",FN_MC!T575)</f>
        <v>*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*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*</v>
      </c>
      <c r="L626" s="140" t="str">
        <f>IF(FN_MC!AM575="","*",FN_MC!AM575)</f>
        <v>*</v>
      </c>
      <c r="M626" s="140" t="str">
        <f>IF(FN_MC!AP575="","*",FN_MC!AP575)</f>
        <v>*</v>
      </c>
      <c r="N626" s="140" t="str">
        <f>IF(FN_MC!AM575="","*",FN_MC!AM575)</f>
        <v>*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*</v>
      </c>
      <c r="D627" s="99" t="str">
        <f>IF(FN_MC!T576="","*",FN_MC!T576)</f>
        <v>*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*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*</v>
      </c>
      <c r="L627" s="140" t="str">
        <f>IF(FN_MC!AM576="","*",FN_MC!AM576)</f>
        <v>*</v>
      </c>
      <c r="M627" s="140" t="str">
        <f>IF(FN_MC!AP576="","*",FN_MC!AP576)</f>
        <v>*</v>
      </c>
      <c r="N627" s="140" t="str">
        <f>IF(FN_MC!AM576="","*",FN_MC!AM576)</f>
        <v>*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*</v>
      </c>
      <c r="D628" s="99" t="str">
        <f>IF(FN_MC!T577="","*",FN_MC!T577)</f>
        <v>*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*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*</v>
      </c>
      <c r="L628" s="140" t="str">
        <f>IF(FN_MC!AM577="","*",FN_MC!AM577)</f>
        <v>*</v>
      </c>
      <c r="M628" s="140" t="str">
        <f>IF(FN_MC!AP577="","*",FN_MC!AP577)</f>
        <v>*</v>
      </c>
      <c r="N628" s="140" t="str">
        <f>IF(FN_MC!AM577="","*",FN_MC!AM577)</f>
        <v>*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*</v>
      </c>
      <c r="D629" s="99" t="str">
        <f>IF(FN_MC!T578="","*",FN_MC!T578)</f>
        <v>*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*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*</v>
      </c>
      <c r="L629" s="140" t="str">
        <f>IF(FN_MC!AM578="","*",FN_MC!AM578)</f>
        <v>*</v>
      </c>
      <c r="M629" s="140" t="str">
        <f>IF(FN_MC!AP578="","*",FN_MC!AP578)</f>
        <v>*</v>
      </c>
      <c r="N629" s="140" t="str">
        <f>IF(FN_MC!AM578="","*",FN_MC!AM578)</f>
        <v>*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*</v>
      </c>
      <c r="D630" s="99" t="str">
        <f>IF(FN_MC!T579="","*",FN_MC!T579)</f>
        <v>*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*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*</v>
      </c>
      <c r="L630" s="140" t="str">
        <f>IF(FN_MC!AM579="","*",FN_MC!AM579)</f>
        <v>*</v>
      </c>
      <c r="M630" s="140" t="str">
        <f>IF(FN_MC!AP579="","*",FN_MC!AP579)</f>
        <v>*</v>
      </c>
      <c r="N630" s="140" t="str">
        <f>IF(FN_MC!AM579="","*",FN_MC!AM579)</f>
        <v>*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*</v>
      </c>
      <c r="D631" s="99" t="str">
        <f>IF(FN_MC!T580="","*",FN_MC!T580)</f>
        <v>*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*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*</v>
      </c>
      <c r="L631" s="140" t="str">
        <f>IF(FN_MC!AM580="","*",FN_MC!AM580)</f>
        <v>*</v>
      </c>
      <c r="M631" s="140" t="str">
        <f>IF(FN_MC!AP580="","*",FN_MC!AP580)</f>
        <v>*</v>
      </c>
      <c r="N631" s="140" t="str">
        <f>IF(FN_MC!AM580="","*",FN_MC!AM580)</f>
        <v>*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*</v>
      </c>
      <c r="D632" s="99" t="str">
        <f>IF(FN_MC!T581="","*",FN_MC!T581)</f>
        <v>*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*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*</v>
      </c>
      <c r="L632" s="140" t="str">
        <f>IF(FN_MC!AM581="","*",FN_MC!AM581)</f>
        <v>*</v>
      </c>
      <c r="M632" s="140" t="str">
        <f>IF(FN_MC!AP581="","*",FN_MC!AP581)</f>
        <v>*</v>
      </c>
      <c r="N632" s="140" t="str">
        <f>IF(FN_MC!AM581="","*",FN_MC!AM581)</f>
        <v>*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*</v>
      </c>
      <c r="D633" s="99" t="str">
        <f>IF(FN_MC!T582="","*",FN_MC!T582)</f>
        <v>*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*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*</v>
      </c>
      <c r="L633" s="140" t="str">
        <f>IF(FN_MC!AM582="","*",FN_MC!AM582)</f>
        <v>*</v>
      </c>
      <c r="M633" s="140" t="str">
        <f>IF(FN_MC!AP582="","*",FN_MC!AP582)</f>
        <v>*</v>
      </c>
      <c r="N633" s="140" t="str">
        <f>IF(FN_MC!AM582="","*",FN_MC!AM582)</f>
        <v>*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*</v>
      </c>
      <c r="D634" s="99" t="str">
        <f>IF(FN_MC!T583="","*",FN_MC!T583)</f>
        <v>*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*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*</v>
      </c>
      <c r="L634" s="140" t="str">
        <f>IF(FN_MC!AM583="","*",FN_MC!AM583)</f>
        <v>*</v>
      </c>
      <c r="M634" s="140" t="str">
        <f>IF(FN_MC!AP583="","*",FN_MC!AP583)</f>
        <v>*</v>
      </c>
      <c r="N634" s="140" t="str">
        <f>IF(FN_MC!AM583="","*",FN_MC!AM583)</f>
        <v>*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*</v>
      </c>
      <c r="D635" s="99" t="str">
        <f>IF(FN_MC!T584="","*",FN_MC!T584)</f>
        <v>*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*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*</v>
      </c>
      <c r="L635" s="140" t="str">
        <f>IF(FN_MC!AM584="","*",FN_MC!AM584)</f>
        <v>*</v>
      </c>
      <c r="M635" s="140" t="str">
        <f>IF(FN_MC!AP584="","*",FN_MC!AP584)</f>
        <v>*</v>
      </c>
      <c r="N635" s="140" t="str">
        <f>IF(FN_MC!AM584="","*",FN_MC!AM584)</f>
        <v>*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*</v>
      </c>
      <c r="D636" s="99" t="str">
        <f>IF(FN_MC!T585="","*",FN_MC!T585)</f>
        <v>*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*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*</v>
      </c>
      <c r="L636" s="140" t="str">
        <f>IF(FN_MC!AM585="","*",FN_MC!AM585)</f>
        <v>*</v>
      </c>
      <c r="M636" s="140" t="str">
        <f>IF(FN_MC!AP585="","*",FN_MC!AP585)</f>
        <v>*</v>
      </c>
      <c r="N636" s="140" t="str">
        <f>IF(FN_MC!AM585="","*",FN_MC!AM585)</f>
        <v>*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*</v>
      </c>
      <c r="D637" s="99" t="str">
        <f>IF(FN_MC!T586="","*",FN_MC!T586)</f>
        <v>*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*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*</v>
      </c>
      <c r="L637" s="140" t="str">
        <f>IF(FN_MC!AM586="","*",FN_MC!AM586)</f>
        <v>*</v>
      </c>
      <c r="M637" s="140" t="str">
        <f>IF(FN_MC!AP586="","*",FN_MC!AP586)</f>
        <v>*</v>
      </c>
      <c r="N637" s="140" t="str">
        <f>IF(FN_MC!AM586="","*",FN_MC!AM586)</f>
        <v>*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*</v>
      </c>
      <c r="D638" s="99" t="str">
        <f>IF(FN_MC!T587="","*",FN_MC!T587)</f>
        <v>*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*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*</v>
      </c>
      <c r="L638" s="140" t="str">
        <f>IF(FN_MC!AM587="","*",FN_MC!AM587)</f>
        <v>*</v>
      </c>
      <c r="M638" s="140" t="str">
        <f>IF(FN_MC!AP587="","*",FN_MC!AP587)</f>
        <v>*</v>
      </c>
      <c r="N638" s="140" t="str">
        <f>IF(FN_MC!AM587="","*",FN_MC!AM587)</f>
        <v>*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*</v>
      </c>
      <c r="D639" s="99" t="str">
        <f>IF(FN_MC!T588="","*",FN_MC!T588)</f>
        <v>*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*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*</v>
      </c>
      <c r="L639" s="140" t="str">
        <f>IF(FN_MC!AM588="","*",FN_MC!AM588)</f>
        <v>*</v>
      </c>
      <c r="M639" s="140" t="str">
        <f>IF(FN_MC!AP588="","*",FN_MC!AP588)</f>
        <v>*</v>
      </c>
      <c r="N639" s="140" t="str">
        <f>IF(FN_MC!AM588="","*",FN_MC!AM588)</f>
        <v>*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*</v>
      </c>
      <c r="D640" s="99" t="str">
        <f>IF(FN_MC!T589="","*",FN_MC!T589)</f>
        <v>*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*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*</v>
      </c>
      <c r="L640" s="140" t="str">
        <f>IF(FN_MC!AM589="","*",FN_MC!AM589)</f>
        <v>*</v>
      </c>
      <c r="M640" s="140" t="str">
        <f>IF(FN_MC!AP589="","*",FN_MC!AP589)</f>
        <v>*</v>
      </c>
      <c r="N640" s="140" t="str">
        <f>IF(FN_MC!AM589="","*",FN_MC!AM589)</f>
        <v>*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*</v>
      </c>
      <c r="D641" s="99" t="str">
        <f>IF(FN_MC!T590="","*",FN_MC!T590)</f>
        <v>*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*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*</v>
      </c>
      <c r="L641" s="140" t="str">
        <f>IF(FN_MC!AM590="","*",FN_MC!AM590)</f>
        <v>*</v>
      </c>
      <c r="M641" s="140" t="str">
        <f>IF(FN_MC!AP590="","*",FN_MC!AP590)</f>
        <v>*</v>
      </c>
      <c r="N641" s="140" t="str">
        <f>IF(FN_MC!AM590="","*",FN_MC!AM590)</f>
        <v>*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*</v>
      </c>
      <c r="D642" s="99" t="str">
        <f>IF(FN_MC!T591="","*",FN_MC!T591)</f>
        <v>*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*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*</v>
      </c>
      <c r="L642" s="140" t="str">
        <f>IF(FN_MC!AM591="","*",FN_MC!AM591)</f>
        <v>*</v>
      </c>
      <c r="M642" s="140" t="str">
        <f>IF(FN_MC!AP591="","*",FN_MC!AP591)</f>
        <v>*</v>
      </c>
      <c r="N642" s="140" t="str">
        <f>IF(FN_MC!AM591="","*",FN_MC!AM591)</f>
        <v>*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*</v>
      </c>
      <c r="D643" s="99" t="str">
        <f>IF(FN_MC!T592="","*",FN_MC!T592)</f>
        <v>*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*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*</v>
      </c>
      <c r="L643" s="140" t="str">
        <f>IF(FN_MC!AM592="","*",FN_MC!AM592)</f>
        <v>*</v>
      </c>
      <c r="M643" s="140" t="str">
        <f>IF(FN_MC!AP592="","*",FN_MC!AP592)</f>
        <v>*</v>
      </c>
      <c r="N643" s="140" t="str">
        <f>IF(FN_MC!AM592="","*",FN_MC!AM592)</f>
        <v>*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*</v>
      </c>
      <c r="D644" s="99" t="str">
        <f>IF(FN_MC!T593="","*",FN_MC!T593)</f>
        <v>*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*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*</v>
      </c>
      <c r="L644" s="140" t="str">
        <f>IF(FN_MC!AM593="","*",FN_MC!AM593)</f>
        <v>*</v>
      </c>
      <c r="M644" s="140" t="str">
        <f>IF(FN_MC!AP593="","*",FN_MC!AP593)</f>
        <v>*</v>
      </c>
      <c r="N644" s="140" t="str">
        <f>IF(FN_MC!AM593="","*",FN_MC!AM593)</f>
        <v>*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*</v>
      </c>
      <c r="D645" s="99" t="str">
        <f>IF(FN_MC!T594="","*",FN_MC!T594)</f>
        <v>*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*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*</v>
      </c>
      <c r="L645" s="140" t="str">
        <f>IF(FN_MC!AM594="","*",FN_MC!AM594)</f>
        <v>*</v>
      </c>
      <c r="M645" s="140" t="str">
        <f>IF(FN_MC!AP594="","*",FN_MC!AP594)</f>
        <v>*</v>
      </c>
      <c r="N645" s="140" t="str">
        <f>IF(FN_MC!AM594="","*",FN_MC!AM594)</f>
        <v>*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*</v>
      </c>
      <c r="D646" s="99" t="str">
        <f>IF(FN_MC!T595="","*",FN_MC!T595)</f>
        <v>*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*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*</v>
      </c>
      <c r="L646" s="140" t="str">
        <f>IF(FN_MC!AM595="","*",FN_MC!AM595)</f>
        <v>*</v>
      </c>
      <c r="M646" s="140" t="str">
        <f>IF(FN_MC!AP595="","*",FN_MC!AP595)</f>
        <v>*</v>
      </c>
      <c r="N646" s="140" t="str">
        <f>IF(FN_MC!AM595="","*",FN_MC!AM595)</f>
        <v>*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*</v>
      </c>
      <c r="D647" s="99" t="str">
        <f>IF(FN_MC!T596="","*",FN_MC!T596)</f>
        <v>*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*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*</v>
      </c>
      <c r="L647" s="140" t="str">
        <f>IF(FN_MC!AM596="","*",FN_MC!AM596)</f>
        <v>*</v>
      </c>
      <c r="M647" s="140" t="str">
        <f>IF(FN_MC!AP596="","*",FN_MC!AP596)</f>
        <v>*</v>
      </c>
      <c r="N647" s="140" t="str">
        <f>IF(FN_MC!AM596="","*",FN_MC!AM596)</f>
        <v>*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*</v>
      </c>
      <c r="D648" s="99" t="str">
        <f>IF(FN_MC!T597="","*",FN_MC!T597)</f>
        <v>*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*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*</v>
      </c>
      <c r="L648" s="140" t="str">
        <f>IF(FN_MC!AM597="","*",FN_MC!AM597)</f>
        <v>*</v>
      </c>
      <c r="M648" s="140" t="str">
        <f>IF(FN_MC!AP597="","*",FN_MC!AP597)</f>
        <v>*</v>
      </c>
      <c r="N648" s="140" t="str">
        <f>IF(FN_MC!AM597="","*",FN_MC!AM597)</f>
        <v>*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*</v>
      </c>
      <c r="D649" s="99" t="str">
        <f>IF(FN_MC!T598="","*",FN_MC!T598)</f>
        <v>*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*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*</v>
      </c>
      <c r="L649" s="140" t="str">
        <f>IF(FN_MC!AM598="","*",FN_MC!AM598)</f>
        <v>*</v>
      </c>
      <c r="M649" s="140" t="str">
        <f>IF(FN_MC!AP598="","*",FN_MC!AP598)</f>
        <v>*</v>
      </c>
      <c r="N649" s="140" t="str">
        <f>IF(FN_MC!AM598="","*",FN_MC!AM598)</f>
        <v>*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*</v>
      </c>
      <c r="D650" s="99" t="str">
        <f>IF(FN_MC!T599="","*",FN_MC!T599)</f>
        <v>*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*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*</v>
      </c>
      <c r="L650" s="140" t="str">
        <f>IF(FN_MC!AM599="","*",FN_MC!AM599)</f>
        <v>*</v>
      </c>
      <c r="M650" s="140" t="str">
        <f>IF(FN_MC!AP599="","*",FN_MC!AP599)</f>
        <v>*</v>
      </c>
      <c r="N650" s="140" t="str">
        <f>IF(FN_MC!AM599="","*",FN_MC!AM599)</f>
        <v>*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*</v>
      </c>
      <c r="D651" s="99" t="str">
        <f>IF(FN_MC!T600="","*",FN_MC!T600)</f>
        <v>*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*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*</v>
      </c>
      <c r="L651" s="140" t="str">
        <f>IF(FN_MC!AM600="","*",FN_MC!AM600)</f>
        <v>*</v>
      </c>
      <c r="M651" s="140" t="str">
        <f>IF(FN_MC!AP600="","*",FN_MC!AP600)</f>
        <v>*</v>
      </c>
      <c r="N651" s="140" t="str">
        <f>IF(FN_MC!AM600="","*",FN_MC!AM600)</f>
        <v>*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*</v>
      </c>
      <c r="D652" s="99" t="str">
        <f>IF(FN_MC!T601="","*",FN_MC!T601)</f>
        <v>*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*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*</v>
      </c>
      <c r="L652" s="140" t="str">
        <f>IF(FN_MC!AM601="","*",FN_MC!AM601)</f>
        <v>*</v>
      </c>
      <c r="M652" s="140" t="str">
        <f>IF(FN_MC!AP601="","*",FN_MC!AP601)</f>
        <v>*</v>
      </c>
      <c r="N652" s="140" t="str">
        <f>IF(FN_MC!AM601="","*",FN_MC!AM601)</f>
        <v>*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*</v>
      </c>
      <c r="D653" s="99" t="str">
        <f>IF(FN_MC!T602="","*",FN_MC!T602)</f>
        <v>*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*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*</v>
      </c>
      <c r="L653" s="140" t="str">
        <f>IF(FN_MC!AM602="","*",FN_MC!AM602)</f>
        <v>*</v>
      </c>
      <c r="M653" s="140" t="str">
        <f>IF(FN_MC!AP602="","*",FN_MC!AP602)</f>
        <v>*</v>
      </c>
      <c r="N653" s="140" t="str">
        <f>IF(FN_MC!AM602="","*",FN_MC!AM602)</f>
        <v>*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*</v>
      </c>
      <c r="D654" s="99" t="str">
        <f>IF(FN_MC!T603="","*",FN_MC!T603)</f>
        <v>*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*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*</v>
      </c>
      <c r="L654" s="140" t="str">
        <f>IF(FN_MC!AM603="","*",FN_MC!AM603)</f>
        <v>*</v>
      </c>
      <c r="M654" s="140" t="str">
        <f>IF(FN_MC!AP603="","*",FN_MC!AP603)</f>
        <v>*</v>
      </c>
      <c r="N654" s="140" t="str">
        <f>IF(FN_MC!AM603="","*",FN_MC!AM603)</f>
        <v>*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*</v>
      </c>
      <c r="D655" s="99" t="str">
        <f>IF(FN_MC!T604="","*",FN_MC!T604)</f>
        <v>*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*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*</v>
      </c>
      <c r="L655" s="140" t="str">
        <f>IF(FN_MC!AM604="","*",FN_MC!AM604)</f>
        <v>*</v>
      </c>
      <c r="M655" s="140" t="str">
        <f>IF(FN_MC!AP604="","*",FN_MC!AP604)</f>
        <v>*</v>
      </c>
      <c r="N655" s="140" t="str">
        <f>IF(FN_MC!AM604="","*",FN_MC!AM604)</f>
        <v>*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*</v>
      </c>
      <c r="D656" s="99" t="str">
        <f>IF(FN_MC!T605="","*",FN_MC!T605)</f>
        <v>*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*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*</v>
      </c>
      <c r="L656" s="140" t="str">
        <f>IF(FN_MC!AM605="","*",FN_MC!AM605)</f>
        <v>*</v>
      </c>
      <c r="M656" s="140" t="str">
        <f>IF(FN_MC!AP605="","*",FN_MC!AP605)</f>
        <v>*</v>
      </c>
      <c r="N656" s="140" t="str">
        <f>IF(FN_MC!AM605="","*",FN_MC!AM605)</f>
        <v>*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*</v>
      </c>
      <c r="D657" s="99" t="str">
        <f>IF(FN_MC!T606="","*",FN_MC!T606)</f>
        <v>*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*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*</v>
      </c>
      <c r="L657" s="140" t="str">
        <f>IF(FN_MC!AM606="","*",FN_MC!AM606)</f>
        <v>*</v>
      </c>
      <c r="M657" s="140" t="str">
        <f>IF(FN_MC!AP606="","*",FN_MC!AP606)</f>
        <v>*</v>
      </c>
      <c r="N657" s="140" t="str">
        <f>IF(FN_MC!AM606="","*",FN_MC!AM606)</f>
        <v>*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*</v>
      </c>
      <c r="D658" s="99" t="str">
        <f>IF(FN_MC!T607="","*",FN_MC!T607)</f>
        <v>*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*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*</v>
      </c>
      <c r="L658" s="140" t="str">
        <f>IF(FN_MC!AM607="","*",FN_MC!AM607)</f>
        <v>*</v>
      </c>
      <c r="M658" s="140" t="str">
        <f>IF(FN_MC!AP607="","*",FN_MC!AP607)</f>
        <v>*</v>
      </c>
      <c r="N658" s="140" t="str">
        <f>IF(FN_MC!AM607="","*",FN_MC!AM607)</f>
        <v>*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*</v>
      </c>
      <c r="D659" s="99" t="str">
        <f>IF(FN_MC!T608="","*",FN_MC!T608)</f>
        <v>*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*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*</v>
      </c>
      <c r="L659" s="140" t="str">
        <f>IF(FN_MC!AM608="","*",FN_MC!AM608)</f>
        <v>*</v>
      </c>
      <c r="M659" s="140" t="str">
        <f>IF(FN_MC!AP608="","*",FN_MC!AP608)</f>
        <v>*</v>
      </c>
      <c r="N659" s="140" t="str">
        <f>IF(FN_MC!AM608="","*",FN_MC!AM608)</f>
        <v>*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*</v>
      </c>
      <c r="D660" s="99" t="str">
        <f>IF(FN_MC!T609="","*",FN_MC!T609)</f>
        <v>*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*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*</v>
      </c>
      <c r="L660" s="140" t="str">
        <f>IF(FN_MC!AM609="","*",FN_MC!AM609)</f>
        <v>*</v>
      </c>
      <c r="M660" s="140" t="str">
        <f>IF(FN_MC!AP609="","*",FN_MC!AP609)</f>
        <v>*</v>
      </c>
      <c r="N660" s="140" t="str">
        <f>IF(FN_MC!AM609="","*",FN_MC!AM609)</f>
        <v>*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*</v>
      </c>
      <c r="D661" s="99" t="str">
        <f>IF(FN_MC!T610="","*",FN_MC!T610)</f>
        <v>*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*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*</v>
      </c>
      <c r="L661" s="140" t="str">
        <f>IF(FN_MC!AM610="","*",FN_MC!AM610)</f>
        <v>*</v>
      </c>
      <c r="M661" s="140" t="str">
        <f>IF(FN_MC!AP610="","*",FN_MC!AP610)</f>
        <v>*</v>
      </c>
      <c r="N661" s="140" t="str">
        <f>IF(FN_MC!AM610="","*",FN_MC!AM610)</f>
        <v>*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*</v>
      </c>
      <c r="D662" s="99" t="str">
        <f>IF(FN_MC!T611="","*",FN_MC!T611)</f>
        <v>*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*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*</v>
      </c>
      <c r="L662" s="140" t="str">
        <f>IF(FN_MC!AM611="","*",FN_MC!AM611)</f>
        <v>*</v>
      </c>
      <c r="M662" s="140" t="str">
        <f>IF(FN_MC!AP611="","*",FN_MC!AP611)</f>
        <v>*</v>
      </c>
      <c r="N662" s="140" t="str">
        <f>IF(FN_MC!AM611="","*",FN_MC!AM611)</f>
        <v>*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*</v>
      </c>
      <c r="D663" s="99" t="str">
        <f>IF(FN_MC!T612="","*",FN_MC!T612)</f>
        <v>*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*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*</v>
      </c>
      <c r="L663" s="140" t="str">
        <f>IF(FN_MC!AM612="","*",FN_MC!AM612)</f>
        <v>*</v>
      </c>
      <c r="M663" s="140" t="str">
        <f>IF(FN_MC!AP612="","*",FN_MC!AP612)</f>
        <v>*</v>
      </c>
      <c r="N663" s="140" t="str">
        <f>IF(FN_MC!AM612="","*",FN_MC!AM612)</f>
        <v>*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*</v>
      </c>
      <c r="D664" s="99" t="str">
        <f>IF(FN_MC!T613="","*",FN_MC!T613)</f>
        <v>*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*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*</v>
      </c>
      <c r="L664" s="140" t="str">
        <f>IF(FN_MC!AM613="","*",FN_MC!AM613)</f>
        <v>*</v>
      </c>
      <c r="M664" s="140" t="str">
        <f>IF(FN_MC!AP613="","*",FN_MC!AP613)</f>
        <v>*</v>
      </c>
      <c r="N664" s="140" t="str">
        <f>IF(FN_MC!AM613="","*",FN_MC!AM613)</f>
        <v>*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*</v>
      </c>
      <c r="D665" s="99" t="str">
        <f>IF(FN_MC!T614="","*",FN_MC!T614)</f>
        <v>*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*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*</v>
      </c>
      <c r="L665" s="140" t="str">
        <f>IF(FN_MC!AM614="","*",FN_MC!AM614)</f>
        <v>*</v>
      </c>
      <c r="M665" s="140" t="str">
        <f>IF(FN_MC!AP614="","*",FN_MC!AP614)</f>
        <v>*</v>
      </c>
      <c r="N665" s="140" t="str">
        <f>IF(FN_MC!AM614="","*",FN_MC!AM614)</f>
        <v>*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*</v>
      </c>
      <c r="D666" s="99" t="str">
        <f>IF(FN_MC!T615="","*",FN_MC!T615)</f>
        <v>*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*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*</v>
      </c>
      <c r="L666" s="140" t="str">
        <f>IF(FN_MC!AM615="","*",FN_MC!AM615)</f>
        <v>*</v>
      </c>
      <c r="M666" s="140" t="str">
        <f>IF(FN_MC!AP615="","*",FN_MC!AP615)</f>
        <v>*</v>
      </c>
      <c r="N666" s="140" t="str">
        <f>IF(FN_MC!AM615="","*",FN_MC!AM615)</f>
        <v>*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*</v>
      </c>
      <c r="D667" s="99" t="str">
        <f>IF(FN_MC!T616="","*",FN_MC!T616)</f>
        <v>*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*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*</v>
      </c>
      <c r="L667" s="140" t="str">
        <f>IF(FN_MC!AM616="","*",FN_MC!AM616)</f>
        <v>*</v>
      </c>
      <c r="M667" s="140" t="str">
        <f>IF(FN_MC!AP616="","*",FN_MC!AP616)</f>
        <v>*</v>
      </c>
      <c r="N667" s="140" t="str">
        <f>IF(FN_MC!AM616="","*",FN_MC!AM616)</f>
        <v>*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*</v>
      </c>
      <c r="D668" s="99" t="str">
        <f>IF(FN_MC!T617="","*",FN_MC!T617)</f>
        <v>*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*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*</v>
      </c>
      <c r="L668" s="140" t="str">
        <f>IF(FN_MC!AM617="","*",FN_MC!AM617)</f>
        <v>*</v>
      </c>
      <c r="M668" s="140" t="str">
        <f>IF(FN_MC!AP617="","*",FN_MC!AP617)</f>
        <v>*</v>
      </c>
      <c r="N668" s="140" t="str">
        <f>IF(FN_MC!AM617="","*",FN_MC!AM617)</f>
        <v>*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*</v>
      </c>
      <c r="D669" s="99" t="str">
        <f>IF(FN_MC!T618="","*",FN_MC!T618)</f>
        <v>*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*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*</v>
      </c>
      <c r="L669" s="140" t="str">
        <f>IF(FN_MC!AM618="","*",FN_MC!AM618)</f>
        <v>*</v>
      </c>
      <c r="M669" s="140" t="str">
        <f>IF(FN_MC!AP618="","*",FN_MC!AP618)</f>
        <v>*</v>
      </c>
      <c r="N669" s="140" t="str">
        <f>IF(FN_MC!AM618="","*",FN_MC!AM618)</f>
        <v>*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*</v>
      </c>
      <c r="D670" s="99" t="str">
        <f>IF(FN_MC!T619="","*",FN_MC!T619)</f>
        <v>*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*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*</v>
      </c>
      <c r="L670" s="140" t="str">
        <f>IF(FN_MC!AM619="","*",FN_MC!AM619)</f>
        <v>*</v>
      </c>
      <c r="M670" s="140" t="str">
        <f>IF(FN_MC!AP619="","*",FN_MC!AP619)</f>
        <v>*</v>
      </c>
      <c r="N670" s="140" t="str">
        <f>IF(FN_MC!AM619="","*",FN_MC!AM619)</f>
        <v>*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*</v>
      </c>
      <c r="D671" s="99" t="str">
        <f>IF(FN_MC!T620="","*",FN_MC!T620)</f>
        <v>*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*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*</v>
      </c>
      <c r="L671" s="140" t="str">
        <f>IF(FN_MC!AM620="","*",FN_MC!AM620)</f>
        <v>*</v>
      </c>
      <c r="M671" s="140" t="str">
        <f>IF(FN_MC!AP620="","*",FN_MC!AP620)</f>
        <v>*</v>
      </c>
      <c r="N671" s="140" t="str">
        <f>IF(FN_MC!AM620="","*",FN_MC!AM620)</f>
        <v>*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*</v>
      </c>
      <c r="D672" s="99" t="str">
        <f>IF(FN_MC!T621="","*",FN_MC!T621)</f>
        <v>*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*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*</v>
      </c>
      <c r="L672" s="140" t="str">
        <f>IF(FN_MC!AM621="","*",FN_MC!AM621)</f>
        <v>*</v>
      </c>
      <c r="M672" s="140" t="str">
        <f>IF(FN_MC!AP621="","*",FN_MC!AP621)</f>
        <v>*</v>
      </c>
      <c r="N672" s="140" t="str">
        <f>IF(FN_MC!AM621="","*",FN_MC!AM621)</f>
        <v>*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*</v>
      </c>
      <c r="D673" s="99" t="str">
        <f>IF(FN_MC!T622="","*",FN_MC!T622)</f>
        <v>*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*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*</v>
      </c>
      <c r="L673" s="140" t="str">
        <f>IF(FN_MC!AM622="","*",FN_MC!AM622)</f>
        <v>*</v>
      </c>
      <c r="M673" s="140" t="str">
        <f>IF(FN_MC!AP622="","*",FN_MC!AP622)</f>
        <v>*</v>
      </c>
      <c r="N673" s="140" t="str">
        <f>IF(FN_MC!AM622="","*",FN_MC!AM622)</f>
        <v>*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*</v>
      </c>
      <c r="D674" s="99" t="str">
        <f>IF(FN_MC!T623="","*",FN_MC!T623)</f>
        <v>*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*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*</v>
      </c>
      <c r="L674" s="140" t="str">
        <f>IF(FN_MC!AM623="","*",FN_MC!AM623)</f>
        <v>*</v>
      </c>
      <c r="M674" s="140" t="str">
        <f>IF(FN_MC!AP623="","*",FN_MC!AP623)</f>
        <v>*</v>
      </c>
      <c r="N674" s="140" t="str">
        <f>IF(FN_MC!AM623="","*",FN_MC!AM623)</f>
        <v>*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*</v>
      </c>
      <c r="D675" s="99" t="str">
        <f>IF(FN_MC!T624="","*",FN_MC!T624)</f>
        <v>*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*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*</v>
      </c>
      <c r="L675" s="140" t="str">
        <f>IF(FN_MC!AM624="","*",FN_MC!AM624)</f>
        <v>*</v>
      </c>
      <c r="M675" s="140" t="str">
        <f>IF(FN_MC!AP624="","*",FN_MC!AP624)</f>
        <v>*</v>
      </c>
      <c r="N675" s="140" t="str">
        <f>IF(FN_MC!AM624="","*",FN_MC!AM624)</f>
        <v>*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*</v>
      </c>
      <c r="D676" s="99" t="str">
        <f>IF(FN_MC!T625="","*",FN_MC!T625)</f>
        <v>*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*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*</v>
      </c>
      <c r="L676" s="140" t="str">
        <f>IF(FN_MC!AM625="","*",FN_MC!AM625)</f>
        <v>*</v>
      </c>
      <c r="M676" s="140" t="str">
        <f>IF(FN_MC!AP625="","*",FN_MC!AP625)</f>
        <v>*</v>
      </c>
      <c r="N676" s="140" t="str">
        <f>IF(FN_MC!AM625="","*",FN_MC!AM625)</f>
        <v>*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*</v>
      </c>
      <c r="D677" s="99" t="str">
        <f>IF(FN_MC!T626="","*",FN_MC!T626)</f>
        <v>*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*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*</v>
      </c>
      <c r="L677" s="140" t="str">
        <f>IF(FN_MC!AM626="","*",FN_MC!AM626)</f>
        <v>*</v>
      </c>
      <c r="M677" s="140" t="str">
        <f>IF(FN_MC!AP626="","*",FN_MC!AP626)</f>
        <v>*</v>
      </c>
      <c r="N677" s="140" t="str">
        <f>IF(FN_MC!AM626="","*",FN_MC!AM626)</f>
        <v>*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*</v>
      </c>
      <c r="D678" s="99" t="str">
        <f>IF(FN_MC!T627="","*",FN_MC!T627)</f>
        <v>*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*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*</v>
      </c>
      <c r="L678" s="140" t="str">
        <f>IF(FN_MC!AM627="","*",FN_MC!AM627)</f>
        <v>*</v>
      </c>
      <c r="M678" s="140" t="str">
        <f>IF(FN_MC!AP627="","*",FN_MC!AP627)</f>
        <v>*</v>
      </c>
      <c r="N678" s="140" t="str">
        <f>IF(FN_MC!AM627="","*",FN_MC!AM627)</f>
        <v>*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*</v>
      </c>
      <c r="D679" s="99" t="str">
        <f>IF(FN_MC!T628="","*",FN_MC!T628)</f>
        <v>*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*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*</v>
      </c>
      <c r="L679" s="140" t="str">
        <f>IF(FN_MC!AM628="","*",FN_MC!AM628)</f>
        <v>*</v>
      </c>
      <c r="M679" s="140" t="str">
        <f>IF(FN_MC!AP628="","*",FN_MC!AP628)</f>
        <v>*</v>
      </c>
      <c r="N679" s="140" t="str">
        <f>IF(FN_MC!AM628="","*",FN_MC!AM628)</f>
        <v>*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*</v>
      </c>
      <c r="D680" s="99" t="str">
        <f>IF(FN_MC!T629="","*",FN_MC!T629)</f>
        <v>*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*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*</v>
      </c>
      <c r="L680" s="140" t="str">
        <f>IF(FN_MC!AM629="","*",FN_MC!AM629)</f>
        <v>*</v>
      </c>
      <c r="M680" s="140" t="str">
        <f>IF(FN_MC!AP629="","*",FN_MC!AP629)</f>
        <v>*</v>
      </c>
      <c r="N680" s="140" t="str">
        <f>IF(FN_MC!AM629="","*",FN_MC!AM629)</f>
        <v>*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*</v>
      </c>
      <c r="D681" s="99" t="str">
        <f>IF(FN_MC!T630="","*",FN_MC!T630)</f>
        <v>*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*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*</v>
      </c>
      <c r="L681" s="140" t="str">
        <f>IF(FN_MC!AM630="","*",FN_MC!AM630)</f>
        <v>*</v>
      </c>
      <c r="M681" s="140" t="str">
        <f>IF(FN_MC!AP630="","*",FN_MC!AP630)</f>
        <v>*</v>
      </c>
      <c r="N681" s="140" t="str">
        <f>IF(FN_MC!AM630="","*",FN_MC!AM630)</f>
        <v>*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*</v>
      </c>
      <c r="D682" s="99" t="str">
        <f>IF(FN_MC!T631="","*",FN_MC!T631)</f>
        <v>*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*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*</v>
      </c>
      <c r="L682" s="140" t="str">
        <f>IF(FN_MC!AM631="","*",FN_MC!AM631)</f>
        <v>*</v>
      </c>
      <c r="M682" s="140" t="str">
        <f>IF(FN_MC!AP631="","*",FN_MC!AP631)</f>
        <v>*</v>
      </c>
      <c r="N682" s="140" t="str">
        <f>IF(FN_MC!AM631="","*",FN_MC!AM631)</f>
        <v>*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*</v>
      </c>
      <c r="D683" s="99" t="str">
        <f>IF(FN_MC!T632="","*",FN_MC!T632)</f>
        <v>*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*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*</v>
      </c>
      <c r="L683" s="140" t="str">
        <f>IF(FN_MC!AM632="","*",FN_MC!AM632)</f>
        <v>*</v>
      </c>
      <c r="M683" s="140" t="str">
        <f>IF(FN_MC!AP632="","*",FN_MC!AP632)</f>
        <v>*</v>
      </c>
      <c r="N683" s="140" t="str">
        <f>IF(FN_MC!AM632="","*",FN_MC!AM632)</f>
        <v>*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*</v>
      </c>
      <c r="D684" s="99" t="str">
        <f>IF(FN_MC!T633="","*",FN_MC!T633)</f>
        <v>*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*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*</v>
      </c>
      <c r="L684" s="140" t="str">
        <f>IF(FN_MC!AM633="","*",FN_MC!AM633)</f>
        <v>*</v>
      </c>
      <c r="M684" s="140" t="str">
        <f>IF(FN_MC!AP633="","*",FN_MC!AP633)</f>
        <v>*</v>
      </c>
      <c r="N684" s="140" t="str">
        <f>IF(FN_MC!AM633="","*",FN_MC!AM633)</f>
        <v>*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*</v>
      </c>
      <c r="D685" s="99" t="str">
        <f>IF(FN_MC!T634="","*",FN_MC!T634)</f>
        <v>*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*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*</v>
      </c>
      <c r="L685" s="140" t="str">
        <f>IF(FN_MC!AM634="","*",FN_MC!AM634)</f>
        <v>*</v>
      </c>
      <c r="M685" s="140" t="str">
        <f>IF(FN_MC!AP634="","*",FN_MC!AP634)</f>
        <v>*</v>
      </c>
      <c r="N685" s="140" t="str">
        <f>IF(FN_MC!AM634="","*",FN_MC!AM634)</f>
        <v>*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*</v>
      </c>
      <c r="D686" s="99" t="str">
        <f>IF(FN_MC!T635="","*",FN_MC!T635)</f>
        <v>*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*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*</v>
      </c>
      <c r="L686" s="140" t="str">
        <f>IF(FN_MC!AM635="","*",FN_MC!AM635)</f>
        <v>*</v>
      </c>
      <c r="M686" s="140" t="str">
        <f>IF(FN_MC!AP635="","*",FN_MC!AP635)</f>
        <v>*</v>
      </c>
      <c r="N686" s="140" t="str">
        <f>IF(FN_MC!AM635="","*",FN_MC!AM635)</f>
        <v>*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*</v>
      </c>
      <c r="D687" s="99" t="str">
        <f>IF(FN_MC!T636="","*",FN_MC!T636)</f>
        <v>*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*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*</v>
      </c>
      <c r="L687" s="140" t="str">
        <f>IF(FN_MC!AM636="","*",FN_MC!AM636)</f>
        <v>*</v>
      </c>
      <c r="M687" s="140" t="str">
        <f>IF(FN_MC!AP636="","*",FN_MC!AP636)</f>
        <v>*</v>
      </c>
      <c r="N687" s="140" t="str">
        <f>IF(FN_MC!AM636="","*",FN_MC!AM636)</f>
        <v>*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*</v>
      </c>
      <c r="D688" s="99" t="str">
        <f>IF(FN_MC!T637="","*",FN_MC!T637)</f>
        <v>*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*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*</v>
      </c>
      <c r="L688" s="140" t="str">
        <f>IF(FN_MC!AM637="","*",FN_MC!AM637)</f>
        <v>*</v>
      </c>
      <c r="M688" s="140" t="str">
        <f>IF(FN_MC!AP637="","*",FN_MC!AP637)</f>
        <v>*</v>
      </c>
      <c r="N688" s="140" t="str">
        <f>IF(FN_MC!AM637="","*",FN_MC!AM637)</f>
        <v>*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*</v>
      </c>
      <c r="D689" s="99" t="str">
        <f>IF(FN_MC!T638="","*",FN_MC!T638)</f>
        <v>*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*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*</v>
      </c>
      <c r="L689" s="140" t="str">
        <f>IF(FN_MC!AM638="","*",FN_MC!AM638)</f>
        <v>*</v>
      </c>
      <c r="M689" s="140" t="str">
        <f>IF(FN_MC!AP638="","*",FN_MC!AP638)</f>
        <v>*</v>
      </c>
      <c r="N689" s="140" t="str">
        <f>IF(FN_MC!AM638="","*",FN_MC!AM638)</f>
        <v>*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*</v>
      </c>
      <c r="D690" s="99" t="str">
        <f>IF(FN_MC!T639="","*",FN_MC!T639)</f>
        <v>*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*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*</v>
      </c>
      <c r="L690" s="140" t="str">
        <f>IF(FN_MC!AM639="","*",FN_MC!AM639)</f>
        <v>*</v>
      </c>
      <c r="M690" s="140" t="str">
        <f>IF(FN_MC!AP639="","*",FN_MC!AP639)</f>
        <v>*</v>
      </c>
      <c r="N690" s="140" t="str">
        <f>IF(FN_MC!AM639="","*",FN_MC!AM639)</f>
        <v>*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*</v>
      </c>
      <c r="D691" s="99" t="str">
        <f>IF(FN_MC!T640="","*",FN_MC!T640)</f>
        <v>*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*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*</v>
      </c>
      <c r="L691" s="140" t="str">
        <f>IF(FN_MC!AM640="","*",FN_MC!AM640)</f>
        <v>*</v>
      </c>
      <c r="M691" s="140" t="str">
        <f>IF(FN_MC!AP640="","*",FN_MC!AP640)</f>
        <v>*</v>
      </c>
      <c r="N691" s="140" t="str">
        <f>IF(FN_MC!AM640="","*",FN_MC!AM640)</f>
        <v>*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*</v>
      </c>
      <c r="D692" s="99" t="str">
        <f>IF(FN_MC!T641="","*",FN_MC!T641)</f>
        <v>*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*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*</v>
      </c>
      <c r="L692" s="140" t="str">
        <f>IF(FN_MC!AM641="","*",FN_MC!AM641)</f>
        <v>*</v>
      </c>
      <c r="M692" s="140" t="str">
        <f>IF(FN_MC!AP641="","*",FN_MC!AP641)</f>
        <v>*</v>
      </c>
      <c r="N692" s="140" t="str">
        <f>IF(FN_MC!AM641="","*",FN_MC!AM641)</f>
        <v>*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*</v>
      </c>
      <c r="D693" s="99" t="str">
        <f>IF(FN_MC!T642="","*",FN_MC!T642)</f>
        <v>*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*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*</v>
      </c>
      <c r="L693" s="140" t="str">
        <f>IF(FN_MC!AM642="","*",FN_MC!AM642)</f>
        <v>*</v>
      </c>
      <c r="M693" s="140" t="str">
        <f>IF(FN_MC!AP642="","*",FN_MC!AP642)</f>
        <v>*</v>
      </c>
      <c r="N693" s="140" t="str">
        <f>IF(FN_MC!AM642="","*",FN_MC!AM642)</f>
        <v>*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*</v>
      </c>
      <c r="D694" s="99" t="str">
        <f>IF(FN_MC!T643="","*",FN_MC!T643)</f>
        <v>*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*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*</v>
      </c>
      <c r="L694" s="140" t="str">
        <f>IF(FN_MC!AM643="","*",FN_MC!AM643)</f>
        <v>*</v>
      </c>
      <c r="M694" s="140" t="str">
        <f>IF(FN_MC!AP643="","*",FN_MC!AP643)</f>
        <v>*</v>
      </c>
      <c r="N694" s="140" t="str">
        <f>IF(FN_MC!AM643="","*",FN_MC!AM643)</f>
        <v>*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*</v>
      </c>
      <c r="D695" s="99" t="str">
        <f>IF(FN_MC!T644="","*",FN_MC!T644)</f>
        <v>*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*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*</v>
      </c>
      <c r="L695" s="140" t="str">
        <f>IF(FN_MC!AM644="","*",FN_MC!AM644)</f>
        <v>*</v>
      </c>
      <c r="M695" s="140" t="str">
        <f>IF(FN_MC!AP644="","*",FN_MC!AP644)</f>
        <v>*</v>
      </c>
      <c r="N695" s="140" t="str">
        <f>IF(FN_MC!AM644="","*",FN_MC!AM644)</f>
        <v>*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*</v>
      </c>
      <c r="D696" s="99" t="str">
        <f>IF(FN_MC!T645="","*",FN_MC!T645)</f>
        <v>*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*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*</v>
      </c>
      <c r="L696" s="140" t="str">
        <f>IF(FN_MC!AM645="","*",FN_MC!AM645)</f>
        <v>*</v>
      </c>
      <c r="M696" s="140" t="str">
        <f>IF(FN_MC!AP645="","*",FN_MC!AP645)</f>
        <v>*</v>
      </c>
      <c r="N696" s="140" t="str">
        <f>IF(FN_MC!AM645="","*",FN_MC!AM645)</f>
        <v>*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*</v>
      </c>
      <c r="D697" s="99" t="str">
        <f>IF(FN_MC!T646="","*",FN_MC!T646)</f>
        <v>*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*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*</v>
      </c>
      <c r="L697" s="140" t="str">
        <f>IF(FN_MC!AM646="","*",FN_MC!AM646)</f>
        <v>*</v>
      </c>
      <c r="M697" s="140" t="str">
        <f>IF(FN_MC!AP646="","*",FN_MC!AP646)</f>
        <v>*</v>
      </c>
      <c r="N697" s="140" t="str">
        <f>IF(FN_MC!AM646="","*",FN_MC!AM646)</f>
        <v>*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*</v>
      </c>
      <c r="D698" s="99" t="str">
        <f>IF(FN_MC!T647="","*",FN_MC!T647)</f>
        <v>*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*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*</v>
      </c>
      <c r="L698" s="140" t="str">
        <f>IF(FN_MC!AM647="","*",FN_MC!AM647)</f>
        <v>*</v>
      </c>
      <c r="M698" s="140" t="str">
        <f>IF(FN_MC!AP647="","*",FN_MC!AP647)</f>
        <v>*</v>
      </c>
      <c r="N698" s="140" t="str">
        <f>IF(FN_MC!AM647="","*",FN_MC!AM647)</f>
        <v>*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*</v>
      </c>
      <c r="D699" s="99" t="str">
        <f>IF(FN_MC!T648="","*",FN_MC!T648)</f>
        <v>*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*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*</v>
      </c>
      <c r="L699" s="140" t="str">
        <f>IF(FN_MC!AM648="","*",FN_MC!AM648)</f>
        <v>*</v>
      </c>
      <c r="M699" s="140" t="str">
        <f>IF(FN_MC!AP648="","*",FN_MC!AP648)</f>
        <v>*</v>
      </c>
      <c r="N699" s="140" t="str">
        <f>IF(FN_MC!AM648="","*",FN_MC!AM648)</f>
        <v>*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*</v>
      </c>
      <c r="D700" s="99" t="str">
        <f>IF(FN_MC!T649="","*",FN_MC!T649)</f>
        <v>*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*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*</v>
      </c>
      <c r="L700" s="140" t="str">
        <f>IF(FN_MC!AM649="","*",FN_MC!AM649)</f>
        <v>*</v>
      </c>
      <c r="M700" s="140" t="str">
        <f>IF(FN_MC!AP649="","*",FN_MC!AP649)</f>
        <v>*</v>
      </c>
      <c r="N700" s="140" t="str">
        <f>IF(FN_MC!AM649="","*",FN_MC!AM649)</f>
        <v>*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*</v>
      </c>
      <c r="D701" s="99" t="str">
        <f>IF(FN_MC!T650="","*",FN_MC!T650)</f>
        <v>*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*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*</v>
      </c>
      <c r="L701" s="140" t="str">
        <f>IF(FN_MC!AM650="","*",FN_MC!AM650)</f>
        <v>*</v>
      </c>
      <c r="M701" s="140" t="str">
        <f>IF(FN_MC!AP650="","*",FN_MC!AP650)</f>
        <v>*</v>
      </c>
      <c r="N701" s="140" t="str">
        <f>IF(FN_MC!AM650="","*",FN_MC!AM650)</f>
        <v>*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1998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2026-01-29T17:47:18Z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