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39" documentId="8_{B6337239-1A00-434D-AAD0-422EA1FEB5AE}" xr6:coauthVersionLast="47" xr6:coauthVersionMax="47" xr10:uidLastSave="{F2164168-9EFC-4B80-B895-8AFA96B0D8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8" i="1" l="1" a="1"/>
  <c r="N558" i="1"/>
  <c r="N559" i="1" a="1"/>
  <c r="N559" i="1"/>
  <c r="N560" i="1" a="1"/>
  <c r="N560" i="1"/>
  <c r="N561" i="1" a="1"/>
  <c r="N561" i="1"/>
  <c r="N562" i="1" a="1"/>
  <c r="N562" i="1"/>
  <c r="N563" i="1" a="1"/>
  <c r="N563" i="1"/>
  <c r="N564" i="1" a="1"/>
  <c r="N564" i="1"/>
  <c r="N565" i="1" a="1"/>
  <c r="N565" i="1"/>
  <c r="N566" i="1" a="1"/>
  <c r="N566" i="1"/>
  <c r="N567" i="1" a="1"/>
  <c r="N567" i="1"/>
  <c r="N568" i="1" a="1"/>
  <c r="N568" i="1"/>
  <c r="N569" i="1" a="1"/>
  <c r="N569" i="1"/>
  <c r="N570" i="1" a="1"/>
  <c r="N570" i="1"/>
  <c r="N571" i="1" a="1"/>
  <c r="N571" i="1"/>
  <c r="N572" i="1" a="1"/>
  <c r="N572" i="1"/>
  <c r="N573" i="1" a="1"/>
  <c r="N573" i="1"/>
  <c r="N574" i="1" a="1"/>
  <c r="N574" i="1"/>
  <c r="N575" i="1" a="1"/>
  <c r="N575" i="1"/>
  <c r="N576" i="1" a="1"/>
  <c r="N576" i="1"/>
  <c r="N577" i="1" a="1"/>
  <c r="N577" i="1"/>
  <c r="N578" i="1" a="1"/>
  <c r="N578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S553" i="1" a="1"/>
  <c r="S553" i="1"/>
  <c r="T553" i="1" a="1"/>
  <c r="T553" i="1"/>
  <c r="S554" i="1" a="1"/>
  <c r="S554" i="1"/>
  <c r="T554" i="1" a="1"/>
  <c r="T554" i="1"/>
  <c r="S555" i="1" a="1"/>
  <c r="S555" i="1"/>
  <c r="T555" i="1" a="1"/>
  <c r="T555" i="1"/>
  <c r="S556" i="1" a="1"/>
  <c r="S556" i="1"/>
  <c r="T556" i="1" a="1"/>
  <c r="T556" i="1"/>
  <c r="S557" i="1" a="1"/>
  <c r="S557" i="1"/>
  <c r="T557" i="1" a="1"/>
  <c r="T557" i="1"/>
  <c r="S558" i="1" a="1"/>
  <c r="S558" i="1"/>
  <c r="T558" i="1" a="1"/>
  <c r="T558" i="1"/>
  <c r="S559" i="1" a="1"/>
  <c r="S559" i="1"/>
  <c r="T559" i="1" a="1"/>
  <c r="T559" i="1"/>
  <c r="S560" i="1" a="1"/>
  <c r="S560" i="1"/>
  <c r="T560" i="1" a="1"/>
  <c r="T560" i="1"/>
  <c r="S561" i="1" a="1"/>
  <c r="S561" i="1"/>
  <c r="T561" i="1" a="1"/>
  <c r="T561" i="1"/>
  <c r="S562" i="1" a="1"/>
  <c r="S562" i="1"/>
  <c r="T562" i="1" a="1"/>
  <c r="T562" i="1"/>
  <c r="S563" i="1" a="1"/>
  <c r="S563" i="1"/>
  <c r="T563" i="1" a="1"/>
  <c r="T563" i="1"/>
  <c r="S564" i="1" a="1"/>
  <c r="S564" i="1"/>
  <c r="T564" i="1" a="1"/>
  <c r="T564" i="1"/>
  <c r="S565" i="1" a="1"/>
  <c r="S565" i="1"/>
  <c r="T565" i="1" a="1"/>
  <c r="T565" i="1"/>
  <c r="S566" i="1" a="1"/>
  <c r="S566" i="1"/>
  <c r="T566" i="1" a="1"/>
  <c r="T566" i="1"/>
  <c r="S567" i="1" a="1"/>
  <c r="S567" i="1"/>
  <c r="T567" i="1" a="1"/>
  <c r="T567" i="1"/>
  <c r="S568" i="1" a="1"/>
  <c r="S568" i="1"/>
  <c r="T568" i="1" a="1"/>
  <c r="T568" i="1"/>
  <c r="S569" i="1" a="1"/>
  <c r="S569" i="1"/>
  <c r="T569" i="1" a="1"/>
  <c r="T569" i="1"/>
  <c r="S570" i="1" a="1"/>
  <c r="S570" i="1"/>
  <c r="T570" i="1" a="1"/>
  <c r="T570" i="1"/>
  <c r="S571" i="1" a="1"/>
  <c r="S571" i="1"/>
  <c r="T571" i="1" a="1"/>
  <c r="T571" i="1"/>
  <c r="S572" i="1" a="1"/>
  <c r="S572" i="1"/>
  <c r="T572" i="1" a="1"/>
  <c r="T572" i="1"/>
  <c r="S573" i="1" a="1"/>
  <c r="S573" i="1"/>
  <c r="T573" i="1" a="1"/>
  <c r="T573" i="1"/>
  <c r="S574" i="1" a="1"/>
  <c r="S574" i="1"/>
  <c r="T574" i="1" a="1"/>
  <c r="T574" i="1"/>
  <c r="S575" i="1" a="1"/>
  <c r="S575" i="1"/>
  <c r="T575" i="1" a="1"/>
  <c r="T575" i="1"/>
  <c r="S576" i="1" a="1"/>
  <c r="S576" i="1"/>
  <c r="T576" i="1" a="1"/>
  <c r="T576" i="1"/>
  <c r="S577" i="1" a="1"/>
  <c r="S577" i="1"/>
  <c r="T577" i="1" a="1"/>
  <c r="T577" i="1"/>
  <c r="S578" i="1" a="1"/>
  <c r="S578" i="1"/>
  <c r="T578" i="1" a="1"/>
  <c r="T578" i="1"/>
  <c r="S579" i="1" a="1"/>
  <c r="S579" i="1"/>
  <c r="T579" i="1" a="1"/>
  <c r="T579" i="1"/>
  <c r="S580" i="1" a="1"/>
  <c r="S580" i="1"/>
  <c r="T580" i="1" a="1"/>
  <c r="T580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M557" i="1" a="1"/>
  <c r="M557" i="1" s="1"/>
  <c r="N556" i="1" a="1"/>
  <c r="N556" i="1" s="1"/>
  <c r="M556" i="1" a="1"/>
  <c r="M556" i="1" s="1"/>
  <c r="N555" i="1" a="1"/>
  <c r="N555" i="1" s="1"/>
  <c r="M555" i="1" a="1"/>
  <c r="M555" i="1" s="1"/>
  <c r="N551" i="1" a="1"/>
  <c r="N551" i="1" s="1"/>
  <c r="M551" i="1" a="1"/>
  <c r="M551" i="1" s="1"/>
  <c r="N553" i="1" a="1"/>
  <c r="N553" i="1" s="1"/>
  <c r="M553" i="1" a="1"/>
  <c r="M553" i="1" s="1"/>
  <c r="N552" i="1" a="1"/>
  <c r="N552" i="1" s="1"/>
  <c r="M552" i="1" a="1"/>
  <c r="M552" i="1" s="1"/>
  <c r="N550" i="1" a="1"/>
  <c r="N550" i="1" s="1"/>
  <c r="M550" i="1" a="1"/>
  <c r="M550" i="1" s="1"/>
  <c r="N548" i="1" a="1"/>
  <c r="N548" i="1" s="1"/>
  <c r="M548" i="1" a="1"/>
  <c r="M548" i="1" s="1"/>
  <c r="H548" i="1" a="1"/>
  <c r="H548" i="1" s="1"/>
  <c r="N547" i="1" a="1"/>
  <c r="N547" i="1" s="1"/>
  <c r="M547" i="1" a="1"/>
  <c r="M547" i="1" s="1"/>
  <c r="N546" i="1" a="1"/>
  <c r="N546" i="1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53" i="1" l="1"/>
  <c r="AJ552" i="1"/>
  <c r="AJ549" i="1"/>
  <c r="AJ551" i="1"/>
  <c r="AJ550" i="1"/>
  <c r="AJ548" i="1"/>
  <c r="AJ547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<sst xmlns="http://schemas.openxmlformats.org/spreadsheetml/2006/main" count="11982" uniqueCount="1787">
  <si>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</si>
  <si>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</si>
  <si>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</si>
  <si>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</si>
  <si>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</si>
  <si>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</si>
  <si>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</si>
  <si>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</si>
  <si>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</si>
  <si>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</si>
  <si>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</si>
  <si>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</si>
  <si>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</si>
  <si>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</si>
  <si>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</si>
  <si>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</si>
  <si>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</si>
  <si>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</si>
  <si>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</si>
  <si>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</si>
  <si>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</si>
  <si>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</si>
  <si>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</si>
  <si>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</si>
  <si>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</si>
  <si>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</si>
  <si>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</si>
  <si>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</si>
  <si>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</si>
  <si>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</si>
  <si>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</si>
  <si>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</si>
  <si>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</si>
  <si>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</si>
  <si>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</si>
  <si>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</si>
  <si>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</si>
  <si>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</si>
  <si>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</si>
  <si>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</si>
  <si>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</si>
  <si>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</si>
  <si>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</si>
  <si>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</si>
  <si>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</si>
  <si>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</si>
  <si>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</si>
  <si>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</si>
  <si>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</si>
  <si>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</si>
  <si>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</si>
  <si>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</si>
  <si>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</si>
  <si>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</si>
  <si>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</si>
  <si>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</si>
  <si>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</si>
  <si>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</si>
  <si>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</si>
  <si>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</si>
  <si>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</si>
  <si>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</si>
  <si>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</si>
  <si>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</si>
  <si>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</si>
  <si>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</si>
  <si>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</si>
  <si>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</si>
  <si>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</si>
  <si>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</si>
  <si>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</si>
  <si>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</si>
  <si>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</si>
  <si>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</si>
  <si>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</si>
  <si>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</si>
  <si>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</si>
  <si>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</si>
  <si>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</si>
  <si>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</si>
  <si>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</si>
  <si>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</si>
  <si>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</si>
  <si>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</si>
  <si>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</si>
  <si>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</si>
  <si>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</si>
  <si>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</si>
  <si>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</si>
  <si>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</si>
  <si>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</si>
  <si>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</si>
  <si>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</si>
  <si>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</si>
  <si>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</si>
  <si>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</si>
  <si>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</si>
  <si>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</si>
  <si>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</si>
  <si>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</si>
  <si>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</si>
  <si>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</si>
  <si>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</si>
  <si>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</si>
  <si>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</si>
  <si>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</si>
  <si>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</si>
  <si>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</si>
  <si>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</si>
  <si>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</si>
  <si>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</si>
  <si>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</si>
  <si>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</si>
  <si>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</si>
  <si>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</si>
  <si>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</si>
  <si>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</si>
  <si>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</si>
  <si>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</si>
  <si>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</si>
  <si>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</si>
  <si>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</si>
  <si>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</si>
  <si>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</si>
  <si>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</si>
  <si>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</si>
  <si>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</si>
  <si>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</si>
  <si>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</si>
  <si>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</si>
  <si>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</si>
  <si>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</si>
  <si>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</si>
  <si>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</si>
  <si>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</si>
  <si>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</si>
  <si>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</si>
  <si>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</si>
  <si>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</si>
  <si>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</si>
  <si>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</si>
  <si>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</si>
  <si>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</si>
  <si>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</si>
  <si>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</si>
  <si>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</si>
  <si>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</si>
  <si>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</si>
  <si>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</si>
  <si>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</si>
  <si>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</si>
  <si>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</si>
  <si>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</si>
  <si>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</si>
  <si>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</si>
  <si>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</si>
  <si>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</si>
  <si>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</si>
  <si>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</si>
  <si>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</si>
  <si>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</si>
  <si>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</si>
  <si>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</si>
  <si>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</si>
  <si>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</si>
  <si>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</si>
  <si>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</si>
  <si>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</si>
  <si>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</si>
  <si>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</si>
  <si>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</si>
  <si>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</si>
  <si>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</si>
  <si>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</si>
  <si>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</si>
  <si>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</si>
  <si>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</si>
  <si>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</si>
  <si>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</si>
  <si>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</si>
  <si>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</si>
  <si>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</si>
  <si>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</si>
  <si>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</si>
  <si>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</si>
  <si>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</si>
  <si>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</si>
  <si>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</si>
  <si>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</si>
  <si>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</si>
  <si>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</si>
  <si>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</si>
  <si>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</si>
  <si>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</si>
  <si>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</si>
  <si>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</si>
  <si>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</si>
  <si>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</si>
  <si>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</si>
  <si>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</si>
  <si>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</si>
  <si>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</si>
  <si>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</si>
  <si>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</si>
  <si>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</si>
  <si>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</si>
  <si>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</si>
  <si>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</si>
  <si>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</si>
  <si>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</si>
  <si>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</si>
  <si>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</si>
  <si>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</si>
  <si>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</si>
  <si>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</si>
  <si>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</si>
  <si>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</si>
  <si>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</si>
  <si>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</si>
  <si>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</si>
  <si>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</si>
  <si>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</si>
  <si>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</si>
  <si>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</si>
  <si>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</si>
  <si>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</si>
  <si>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</si>
  <si>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</si>
  <si>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</si>
  <si>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</si>
  <si>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</si>
  <si>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</si>
  <si>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</si>
  <si>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</si>
  <si>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</si>
  <si>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</si>
  <si>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</si>
  <si>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</si>
  <si>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</si>
  <si>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</si>
  <si>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</si>
  <si>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</si>
  <si>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</si>
  <si>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</si>
  <si>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</si>
  <si>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</si>
  <si>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</si>
  <si>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</si>
  <si>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</si>
  <si>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</si>
  <si>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</si>
  <si>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</si>
  <si>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</si>
  <si>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</si>
  <si>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</si>
  <si>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</si>
  <si>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</si>
  <si>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</si>
  <si>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</si>
  <si>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</si>
  <si>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</si>
  <si>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</si>
  <si>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</si>
  <si>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</si>
  <si>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</si>
  <si>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</si>
  <si>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</si>
  <si>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</si>
  <si>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</si>
  <si>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</si>
  <si>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</si>
  <si>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</si>
  <si>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</si>
  <si>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</si>
  <si>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</si>
  <si>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</si>
  <si>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</si>
  <si>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</si>
  <si>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</si>
  <si>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</si>
  <si>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</si>
  <si>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</si>
  <si>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</si>
  <si>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</si>
  <si>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</si>
  <si>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</si>
  <si>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</si>
  <si>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</si>
  <si>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</si>
  <si>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</si>
  <si>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</si>
  <si>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</si>
  <si>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</si>
  <si>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</si>
  <si>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</si>
  <si>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</si>
  <si>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</si>
  <si>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</si>
  <si>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</si>
  <si>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</si>
  <si>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</si>
  <si>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</si>
  <si>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</si>
  <si>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</si>
  <si>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</si>
  <si>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</si>
  <si>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</si>
  <si>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</si>
  <si>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</si>
  <si>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</si>
  <si>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</si>
  <si>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</si>
  <si>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</si>
  <si>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</si>
  <si>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</si>
  <si>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</si>
  <si>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</si>
  <si>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</si>
  <si>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</si>
  <si>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</si>
  <si>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</si>
  <si>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</si>
  <si>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</si>
  <si>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</si>
  <si>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</si>
  <si>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</si>
  <si>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</si>
  <si>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</si>
  <si>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</si>
  <si>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</si>
  <si>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</si>
  <si>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</si>
  <si>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</si>
  <si>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</si>
  <si>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</si>
  <si>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</si>
  <si>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</si>
  <si>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</si>
  <si>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</si>
  <si>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</si>
  <si>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</si>
  <si>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</si>
  <si>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</si>
  <si>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</si>
  <si>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</si>
  <si>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</si>
  <si>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</si>
  <si>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</si>
  <si>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</si>
  <si>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</si>
  <si>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</si>
  <si>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</si>
  <si>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</si>
  <si>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</si>
  <si>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</si>
  <si>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</si>
  <si>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</si>
  <si>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</si>
  <si>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</si>
  <si>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</si>
  <si>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</si>
  <si>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</si>
  <si>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</si>
  <si>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</si>
  <si>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</si>
  <si>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</si>
  <si>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</si>
  <si>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</si>
  <si>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</si>
  <si>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</si>
  <si>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</si>
  <si>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</si>
  <si>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</si>
  <si>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</si>
  <si>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</si>
  <si>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</si>
  <si>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</si>
  <si>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</si>
  <si>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</si>
  <si>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</si>
  <si>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</si>
  <si>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</si>
  <si>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</si>
  <si>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</si>
  <si>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</si>
  <si>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</si>
  <si>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</si>
  <si>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</si>
  <si>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</si>
  <si>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</si>
  <si>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</si>
  <si>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</si>
  <si>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</si>
  <si>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</si>
  <si>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</si>
  <si>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</si>
  <si>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</si>
  <si>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</si>
  <si>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</si>
  <si>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</si>
  <si>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</si>
  <si>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</si>
  <si>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</si>
  <si>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</si>
  <si>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</si>
  <si>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</si>
  <si>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</si>
  <si>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</si>
  <si>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</si>
  <si>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</si>
  <si>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</si>
  <si>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</si>
  <si>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</si>
  <si>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</si>
  <si>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</si>
  <si>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</si>
  <si>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</si>
  <si>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</si>
  <si>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</si>
  <si>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</si>
  <si>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</si>
  <si>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</si>
  <si>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</si>
  <si>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</si>
  <si>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</si>
  <si>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</si>
  <si>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</si>
  <si>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</si>
  <si>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</si>
  <si>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</si>
  <si>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</si>
  <si>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</si>
  <si>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</si>
  <si>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</si>
  <si>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</si>
  <si>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</si>
  <si>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</si>
  <si>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</si>
  <si>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</si>
  <si>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</si>
  <si>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</si>
  <si>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</si>
  <si>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</si>
  <si>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</si>
  <si>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</si>
  <si>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</si>
  <si>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</si>
  <si>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</si>
  <si>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</si>
  <si>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</si>
  <si>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</si>
  <si>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</si>
  <si>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</si>
  <si>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</si>
  <si>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</si>
  <si>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</si>
  <si>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</si>
  <si>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</si>
  <si>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</si>
  <si>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</si>
  <si>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</si>
  <si>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</si>
  <si>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</si>
  <si>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</si>
  <si>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</si>
  <si>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</si>
  <si>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</si>
  <si>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</si>
  <si>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</si>
  <si>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</si>
  <si>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</si>
  <si>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</si>
  <si>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</si>
  <si>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</si>
  <si>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</si>
  <si>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</si>
  <si>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</si>
  <si>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</si>
  <si>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</si>
  <si>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</si>
  <si>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</si>
  <si>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</si>
  <si>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</si>
  <si>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</si>
  <si>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</si>
  <si>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</si>
  <si>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</si>
  <si>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</si>
  <si>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</si>
  <si>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</si>
  <si>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</si>
  <si>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</si>
  <si>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</si>
  <si>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</si>
  <si>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</si>
  <si>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</si>
  <si>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</si>
  <si>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</si>
  <si>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</si>
  <si>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</si>
  <si>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</si>
  <si>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</si>
  <si>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</si>
  <si>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</si>
  <si>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</si>
  <si>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</si>
  <si>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</si>
  <si>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</si>
  <si>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</si>
  <si>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</si>
  <si>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</si>
  <si>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</si>
  <si>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</si>
  <si>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</si>
  <si>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</si>
  <si>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</si>
  <si>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</si>
  <si>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</si>
  <si>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</si>
  <si>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</si>
  <si>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</si>
  <si>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</si>
  <si>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</si>
  <si>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</si>
  <si>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</si>
  <si>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</si>
  <si>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</si>
  <si>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</si>
  <si>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</si>
  <si>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</si>
  <si>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</si>
  <si>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</si>
  <si>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</si>
  <si>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</si>
  <si>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</si>
  <si>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</si>
  <si>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</si>
  <si>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</si>
  <si>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</si>
  <si>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</si>
  <si>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</si>
  <si>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</si>
  <si>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</si>
  <si>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</si>
  <si>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</si>
  <si>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</si>
  <si>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</si>
  <si>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</si>
  <si>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</si>
  <si>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</si>
  <si>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</si>
  <si>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</si>
  <si>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</si>
  <si>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</si>
  <si>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</si>
  <si>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</si>
  <si>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</si>
  <si>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</si>
  <si>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</si>
  <si>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</si>
  <si>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</si>
  <si>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</si>
  <si>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</si>
  <si>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</si>
  <si>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</si>
  <si>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</si>
  <si>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</si>
  <si>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</si>
  <si>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</si>
  <si>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</si>
  <si>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</si>
  <si>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</si>
  <si>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</si>
  <si>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</si>
  <si>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</si>
  <si>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</si>
  <si>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</si>
  <si>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</si>
  <si>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</si>
  <si>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</si>
  <si>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</si>
  <si>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</si>
  <si>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</si>
  <si>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</si>
  <si>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</si>
  <si>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</si>
  <si>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</si>
  <si>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</si>
  <si>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</si>
  <si>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</si>
  <si>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</si>
  <si>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</si>
  <si>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</si>
  <si>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</si>
  <si>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</si>
  <si>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</si>
  <si>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</si>
  <si>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</si>
  <si>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</si>
  <si>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</si>
  <si>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</si>
  <si>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</si>
  <si>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</si>
  <si>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</si>
  <si>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</si>
  <si>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</si>
  <si>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</si>
  <si>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</si>
  <si>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</si>
  <si>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</si>
  <si>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</si>
  <si>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</si>
  <si>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</si>
  <si>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</si>
  <si>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</si>
  <si>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</si>
  <si>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</si>
  <si>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</si>
  <si>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</si>
  <si>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</si>
  <si>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</si>
  <si>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</si>
  <si>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</si>
  <si>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</si>
  <si>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</si>
  <si>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</si>
  <si>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</si>
  <si>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</si>
  <si>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</si>
  <si>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</si>
  <si>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</si>
  <si>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</si>
  <si>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</si>
  <si>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</si>
  <si>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</si>
  <si>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</si>
  <si>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</si>
  <si>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</si>
  <si>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</si>
  <si>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</si>
  <si>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</si>
  <si>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</si>
  <si>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</si>
  <si>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</si>
  <si>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</si>
  <si>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</si>
  <si>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</si>
  <si>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</si>
  <si>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</si>
  <si>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</si>
  <si>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</si>
  <si>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</si>
  <si>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</si>
  <si>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</si>
  <si>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</si>
  <si>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</si>
  <si>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</si>
  <si>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</si>
  <si>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</si>
  <si>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</si>
  <si>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</si>
  <si>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</si>
  <si>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</si>
  <si>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</si>
  <si>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</si>
  <si>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</si>
  <si>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</si>
  <si>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</si>
  <si>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</si>
  <si>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</si>
  <si>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</si>
  <si>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</si>
  <si>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</si>
  <si>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</si>
  <si>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</si>
  <si>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</si>
  <si>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</si>
  <si>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</si>
  <si>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</si>
  <si>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</si>
  <si>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</si>
  <si>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</si>
  <si>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</si>
  <si>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</si>
  <si>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</si>
  <si>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</si>
  <si>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</si>
  <si>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</si>
  <si>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</si>
  <si>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</si>
  <si>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</si>
  <si>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</si>
  <si>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</si>
  <si>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</si>
  <si>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</si>
  <si>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</si>
  <si>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</si>
  <si>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</si>
  <si>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</si>
  <si>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</si>
  <si>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</si>
  <si>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</si>
  <si>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</si>
  <si>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</si>
  <si>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</si>
  <si>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</si>
  <si>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</si>
  <si>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</si>
  <si>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</si>
  <si>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</si>
  <si>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</si>
  <si>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</si>
  <si>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</si>
  <si>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</si>
  <si>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</si>
  <si>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</si>
  <si>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</si>
  <si>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</si>
  <si>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</si>
  <si>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</si>
  <si>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</si>
  <si>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</si>
  <si>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</si>
  <si>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</si>
  <si>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</si>
  <si>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</si>
  <si>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</si>
  <si>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</si>
  <si>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</si>
  <si>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</si>
  <si>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</si>
  <si>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</si>
  <si>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</si>
  <si>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</si>
  <si>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</si>
  <si>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</si>
  <si>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</si>
  <si>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</si>
  <si>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</si>
  <si>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</si>
  <si>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</si>
  <si>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</si>
  <si>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</si>
  <si>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</si>
  <si>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</si>
  <si>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</si>
  <si>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</si>
  <si>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</si>
  <si>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</si>
  <si>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</si>
  <si>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</si>
  <si>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</si>
  <si>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</si>
  <si>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</si>
  <si>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</si>
  <si>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</si>
  <si>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</si>
  <si>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</si>
  <si>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</si>
  <si>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</si>
  <si>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</si>
  <si>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</si>
  <si>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</si>
  <si>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</si>
  <si>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</si>
  <si>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</si>
  <si>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</si>
  <si>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</si>
  <si>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</si>
  <si>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</si>
  <si>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</si>
  <si>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</si>
  <si>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</si>
  <si>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</si>
  <si>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</si>
  <si>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</si>
  <si>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</si>
  <si>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</si>
  <si>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</si>
  <si>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</si>
  <si>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</si>
  <si>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</si>
  <si>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</si>
  <si>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</si>
  <si>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</si>
  <si>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</si>
  <si>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</si>
  <si>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</si>
  <si>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</si>
  <si>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</si>
  <si>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</si>
  <si>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</si>
  <si>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</si>
  <si>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</si>
  <si>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</si>
  <si>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</si>
  <si>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</si>
  <si>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</si>
  <si>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</si>
  <si>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</si>
  <si>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</si>
  <si>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</si>
  <si>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</si>
  <si>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</si>
  <si>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</si>
  <si>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</si>
  <si>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</si>
  <si>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</si>
  <si>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</si>
  <si>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</si>
  <si>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</si>
  <si>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</si>
  <si>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</si>
  <si>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</si>
  <si>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</si>
  <si>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</si>
  <si>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</si>
  <si>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</si>
  <si>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</si>
  <si>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</si>
  <si>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</si>
  <si>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</si>
  <si>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</si>
  <si>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</si>
  <si>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</si>
  <si>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</si>
  <si>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</si>
  <si>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</si>
  <si>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</si>
  <si>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</si>
  <si>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</si>
  <si>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</si>
  <si>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</si>
  <si>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</si>
  <si>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</si>
  <si>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</si>
  <si>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</si>
  <si>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</si>
  <si>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</si>
  <si>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</si>
  <si>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</si>
  <si>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</si>
  <si>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</si>
  <si>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</si>
  <si>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</si>
  <si>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</si>
  <si>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</si>
  <si>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</si>
  <si>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</si>
  <si>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</si>
  <si>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</si>
  <si>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</si>
  <si>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</si>
  <si>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</si>
  <si>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</si>
  <si>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</si>
  <si>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</si>
  <si>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</si>
  <si>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</si>
  <si>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</si>
  <si>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</si>
  <si>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</si>
  <si>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</si>
  <si>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</si>
  <si>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</si>
  <si>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</si>
  <si>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</si>
  <si>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</si>
  <si>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</si>
  <si>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</si>
  <si>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</si>
  <si>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</si>
  <si>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</si>
  <si>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</si>
  <si>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</si>
  <si>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</si>
  <si>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</si>
  <si>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</si>
  <si>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</si>
  <si>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</si>
  <si>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</si>
  <si>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</si>
  <si>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</si>
  <si>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</si>
  <si>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</si>
  <si>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</si>
  <si>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</si>
  <si>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</si>
  <si>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</si>
  <si>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</si>
  <si>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</si>
  <si>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</si>
  <si>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</si>
  <si>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</si>
  <si>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</si>
  <si>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</si>
  <si>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</si>
  <si>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</si>
  <si>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</si>
  <si>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</si>
  <si>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</si>
  <si>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</si>
  <si>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</si>
  <si>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</si>
  <si>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</si>
  <si>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</si>
  <si>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</si>
  <si>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</si>
  <si>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</si>
  <si>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</si>
  <si>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</si>
  <si>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</si>
  <si>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</si>
  <si>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</si>
  <si>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</si>
  <si>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</si>
  <si>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</si>
  <si>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</si>
  <si>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</si>
  <si>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</si>
  <si>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</si>
  <si>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</si>
  <si>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</si>
  <si>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</si>
  <si>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</si>
  <si>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</si>
  <si>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</si>
  <si>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</si>
  <si>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</si>
  <si>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</si>
  <si>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</si>
  <si>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</si>
  <si>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</si>
  <si>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</si>
  <si>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</si>
  <si>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</si>
  <si>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</si>
  <si>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</si>
  <si>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</si>
  <si>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</si>
  <si>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</si>
  <si>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</si>
  <si>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</si>
  <si>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</si>
  <si>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</si>
  <si>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</si>
  <si>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</si>
  <si>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</si>
  <si>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</si>
  <si>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</si>
  <si>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</si>
  <si>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</si>
  <si>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</si>
  <si>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</si>
  <si>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</si>
  <si>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</si>
  <si>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</si>
  <si>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</si>
  <si>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</si>
  <si>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</si>
  <si>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</si>
  <si>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</si>
  <si>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</si>
  <si>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</si>
  <si>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</si>
  <si>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</si>
  <si>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</si>
  <si>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</si>
  <si>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</si>
  <si>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</si>
  <si>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</si>
  <si>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</si>
  <si>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</si>
  <si>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</si>
  <si>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</si>
  <si>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</si>
  <si>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</si>
  <si>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</si>
  <si>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</si>
  <si>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</si>
  <si>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</si>
  <si>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</si>
  <si>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</si>
  <si>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</si>
  <si>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</si>
  <si>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</si>
  <si>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</si>
  <si>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</si>
  <si>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</si>
  <si>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</si>
  <si>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</si>
  <si>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</si>
  <si>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</si>
  <si>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</si>
  <si>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</si>
  <si>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</si>
  <si>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</si>
  <si>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</si>
  <si>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</si>
  <si>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</si>
  <si>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</si>
  <si>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</si>
  <si>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</si>
  <si>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</si>
  <si>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</si>
  <si>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</si>
  <si>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</si>
  <si>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</si>
  <si>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</si>
  <si>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</si>
  <si>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</si>
  <si>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</si>
  <si>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</si>
  <si>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</si>
  <si>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</si>
  <si>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</si>
  <si>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</si>
  <si>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</si>
  <si>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</si>
  <si>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</si>
  <si>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</si>
  <si>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</si>
  <si>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</si>
  <si>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</si>
  <si>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</si>
  <si>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</si>
  <si>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</si>
  <si>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</si>
  <si>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</si>
  <si>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</si>
  <si>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</si>
  <si>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</si>
  <si>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</si>
  <si>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</si>
  <si>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</si>
  <si>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</si>
  <si>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</si>
  <si>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</si>
  <si>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</si>
  <si>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</si>
  <si>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</si>
  <si>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</si>
  <si>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</si>
  <si>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</si>
  <si>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</si>
  <si>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</si>
  <si>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</si>
  <si>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</si>
  <si>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</si>
  <si>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</si>
  <si>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</si>
  <si>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</si>
  <si>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</si>
  <si>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</si>
  <si>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</si>
  <si>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</si>
  <si>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</si>
  <si>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</si>
  <si>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</si>
  <si>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</si>
  <si>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</si>
  <si>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</si>
  <si>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</si>
  <si>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</si>
  <si>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</si>
  <si>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</si>
  <si>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</si>
  <si>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</si>
  <si>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</si>
  <si>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</si>
  <si>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</si>
  <si>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</si>
  <si>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</si>
  <si>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</si>
  <si>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</si>
  <si>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</si>
  <si>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</si>
  <si>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</si>
  <si>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</si>
  <si>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</si>
  <si>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</si>
  <si>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</si>
  <si>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</si>
  <si>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</si>
  <si>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</si>
  <si>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</si>
  <si>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</si>
  <si>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</si>
  <si>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</si>
  <si>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</si>
  <si>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</si>
  <si>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</si>
  <si>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</si>
  <si>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</si>
  <si>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</si>
  <si>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</si>
  <si>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</si>
  <si>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</si>
  <si>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</si>
  <si>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</si>
  <si>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</si>
  <si>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</si>
  <si>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</si>
  <si>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</si>
  <si>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</si>
  <si>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</si>
  <si>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</si>
  <si>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</si>
  <si>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</si>
  <si>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</si>
  <si>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</si>
  <si>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</si>
  <si>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</si>
  <si>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</si>
  <si>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</si>
  <si>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</si>
  <si>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</si>
  <si>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</si>
  <si>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</si>
  <si>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</si>
  <si>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</si>
  <si>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</si>
  <si>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</si>
  <si>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</si>
  <si>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</si>
  <si>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</si>
  <si>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</si>
  <si>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</si>
  <si>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</si>
  <si>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</si>
  <si>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</si>
  <si>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</si>
  <si>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</si>
  <si>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</si>
  <si>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</si>
  <si>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</si>
  <si>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</si>
  <si>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</si>
  <si>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</si>
  <si>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</si>
  <si>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</si>
  <si>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</si>
  <si>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</si>
  <si>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</si>
  <si>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</si>
  <si>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</si>
  <si>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</si>
  <si>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</si>
  <si>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</si>
  <si>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</si>
  <si>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</si>
  <si>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</si>
  <si>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</si>
  <si>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</si>
  <si>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</si>
  <si>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</si>
  <si>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</si>
  <si>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</si>
  <si>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</si>
  <si>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</si>
  <si>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</si>
  <si>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</si>
  <si>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</si>
  <si>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</si>
  <si>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</si>
  <si>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</si>
  <si>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</si>
  <si>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</si>
  <si>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</si>
  <si>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</si>
  <si>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</si>
  <si>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</si>
  <si>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</si>
  <si>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</si>
  <si>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</si>
  <si>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</si>
  <si>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</si>
  <si>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</si>
  <si>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</si>
  <si>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</si>
  <si>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</si>
  <si>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</si>
  <si>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</si>
  <si>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</si>
  <si>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</si>
  <si>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</si>
  <si>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</si>
  <si>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</si>
  <si>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</si>
  <si>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</si>
  <si>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</si>
  <si>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</si>
  <si>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</si>
  <si>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</si>
  <si>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</si>
  <si>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</si>
  <si>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</si>
  <si>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</si>
  <si>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</si>
  <si>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</si>
  <si>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</si>
  <si>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</si>
  <si>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</si>
  <si>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</si>
  <si>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</si>
  <si>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</si>
  <si>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</si>
  <si>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</si>
  <si>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</si>
  <si>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</si>
  <si>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</si>
  <si>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</si>
  <si>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</si>
  <si>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</si>
  <si>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</si>
  <si>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</si>
  <si>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</si>
  <si>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</si>
  <si>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</si>
  <si>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</si>
  <si>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</si>
  <si>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</si>
  <si>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</si>
  <si>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</si>
  <si>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</si>
  <si>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</si>
  <si>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</si>
  <si>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</si>
  <si>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</si>
  <si>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</si>
  <si>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</si>
  <si>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</si>
  <si>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</si>
  <si>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</si>
  <si>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</si>
  <si>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</si>
  <si>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</si>
  <si>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</si>
  <si>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</si>
  <si>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</si>
  <si>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</si>
  <si>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</si>
  <si>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</si>
  <si>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</si>
  <si>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</si>
  <si>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</si>
  <si>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</si>
  <si>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</si>
  <si>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</si>
  <si>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</si>
  <si>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</si>
  <si>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</si>
  <si>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</si>
  <si>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</si>
  <si>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</si>
  <si>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</si>
  <si>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</si>
  <si>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</si>
  <si>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</si>
  <si>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</si>
  <si>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</si>
  <si>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</si>
  <si>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</si>
  <si>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</si>
  <si>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</si>
  <si>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</si>
  <si>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</si>
  <si>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</si>
  <si>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</si>
  <si>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</si>
  <si>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</si>
  <si>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</si>
  <si>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</si>
  <si>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</si>
  <si>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</si>
  <si>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</si>
  <si>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</si>
  <si>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</si>
  <si>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</si>
  <si>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</si>
  <si>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</si>
  <si>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</si>
  <si>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</si>
  <si>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</si>
  <si>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</si>
  <si>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</si>
  <si>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</si>
  <si>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</si>
  <si>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</si>
  <si>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</si>
  <si>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</si>
  <si>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</si>
  <si>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</si>
  <si>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</si>
  <si>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</si>
  <si>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</si>
  <si>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</si>
  <si>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</si>
  <si>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</si>
  <si>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</si>
  <si>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</si>
  <si>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</si>
  <si>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</si>
  <si>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</si>
  <si>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</si>
  <si>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</si>
  <si>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</si>
  <si>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</si>
  <si>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</si>
  <si>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</si>
  <si>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</si>
  <si>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</si>
  <si>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</si>
  <si>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</si>
  <si>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</si>
  <si>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</si>
  <si>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</si>
  <si>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</si>
  <si>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</si>
  <si>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</si>
  <si>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</si>
  <si>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</si>
  <si>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</si>
  <si>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</si>
  <si>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</si>
  <si>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</si>
  <si>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</si>
  <si>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</si>
  <si>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</si>
  <si>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</si>
  <si>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</si>
  <si>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</si>
  <si>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</si>
  <si>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</si>
  <si>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</si>
  <si>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</si>
  <si>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</si>
  <si>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</si>
  <si>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</si>
  <si>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</si>
  <si>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</si>
  <si>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</si>
  <si>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</si>
  <si>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</si>
  <si>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</si>
  <si>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</si>
  <si>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</si>
  <si>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</si>
  <si>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</si>
  <si>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</si>
  <si>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</si>
  <si>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</si>
  <si>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</si>
  <si>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</si>
  <si>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</si>
  <si>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</si>
  <si>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</si>
  <si>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</si>
  <si>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</si>
  <si>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</si>
  <si>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</si>
  <si>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</si>
  <si>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</si>
  <si>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</si>
  <si>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</si>
  <si>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</si>
  <si>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</si>
  <si>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</si>
  <si>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</si>
  <si>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</si>
  <si>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</si>
  <si>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</si>
  <si>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</si>
  <si>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</si>
  <si>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</si>
  <si>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</si>
  <si>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</si>
  <si>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</si>
  <si>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</si>
  <si>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</si>
  <si>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</si>
  <si>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</si>
  <si>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</si>
  <si>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</si>
  <si>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</si>
  <si>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</si>
  <si>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</si>
  <si>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</si>
  <si>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</si>
  <si>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</si>
  <si>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</si>
  <si>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</si>
  <si>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</si>
  <si>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</si>
  <si>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</si>
  <si>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</si>
  <si>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</si>
  <si>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</si>
  <si>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</si>
  <si>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</si>
  <si>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</si>
  <si>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</si>
  <si>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</si>
  <si>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</si>
  <si>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</si>
  <si>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</si>
  <si>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</si>
  <si>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</si>
  <si>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</si>
  <si>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</si>
  <si>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</si>
  <si>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</si>
  <si>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</si>
  <si>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</si>
  <si>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</si>
  <si>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</si>
  <si>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</si>
  <si>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</si>
  <si>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</si>
  <si>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</si>
  <si>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</si>
  <si>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</si>
  <si>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</si>
  <si>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</si>
  <si>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</si>
  <si>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</si>
  <si>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</si>
  <si>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</si>
  <si>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</si>
  <si>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</si>
  <si>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</si>
  <si>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</si>
  <si>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</si>
  <si>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</si>
  <si>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</si>
  <si>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</si>
  <si>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</si>
  <si>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</si>
  <si>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</si>
  <si>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</si>
  <si>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</si>
  <si>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</si>
  <si>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</si>
  <si>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</si>
  <si>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</si>
  <si>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</si>
  <si>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</si>
  <si>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</si>
  <si>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</si>
  <si>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</si>
  <si>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</si>
  <si>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</si>
  <si>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</si>
  <si>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</si>
  <si>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</si>
  <si>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</si>
  <si>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</si>
  <si>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</si>
  <si>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</si>
  <si>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</si>
  <si>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</si>
  <si>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</si>
  <si>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</si>
  <si>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</si>
  <si>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</si>
  <si>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</si>
  <si>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</si>
  <si>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</si>
  <si>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</si>
  <si>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</si>
  <si>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</si>
  <si>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</si>
  <si>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</si>
  <si>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</si>
  <si>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</si>
  <si>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</si>
  <si>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</si>
  <si>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</si>
  <si>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</si>
  <si>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</si>
  <si>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</si>
  <si>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</si>
  <si>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</si>
  <si>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</si>
  <si>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</si>
  <si>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</si>
  <si>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</si>
  <si>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</si>
  <si>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</si>
  <si>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</si>
  <si>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</si>
  <si>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</si>
  <si>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</si>
  <si>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</si>
  <si>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</si>
  <si>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</si>
  <si>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</si>
  <si>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</si>
  <si>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</si>
  <si>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</si>
  <si>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</si>
  <si>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</si>
  <si>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</si>
  <si>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</si>
  <si>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</si>
  <si>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</si>
  <si>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</si>
  <si>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</si>
  <si>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</si>
  <si>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</si>
  <si>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</si>
  <si>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</si>
  <si>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</si>
  <si>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</si>
  <si>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</si>
  <si>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</si>
  <si>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</si>
  <si>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</si>
  <si>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</si>
  <si>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</si>
  <si>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</si>
  <si>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</si>
  <si>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</si>
  <si>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</si>
  <si>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</si>
  <si>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</si>
  <si>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</si>
  <si>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</si>
  <si>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</si>
  <si>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</si>
  <si>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</si>
  <si>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</si>
  <si>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</si>
  <si>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</si>
  <si>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</si>
  <si>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</si>
  <si>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</si>
  <si>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</si>
  <si>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</si>
  <si>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</si>
  <si>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</si>
  <si>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</si>
  <si>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</si>
  <si>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</si>
  <si>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</si>
  <si>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</si>
  <si>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</si>
  <si>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</si>
  <si>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</si>
  <si>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</si>
  <si>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</si>
  <si>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</si>
  <si>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</si>
  <si>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</si>
  <si>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</si>
  <si>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</si>
  <si>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</si>
  <si>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</si>
  <si>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</si>
  <si>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</si>
  <si>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</si>
  <si>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</si>
  <si>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</si>
  <si>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</si>
  <si>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</si>
  <si>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</si>
  <si>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</si>
  <si>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</si>
  <si>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</si>
  <si>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</si>
  <si>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</si>
  <si>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</si>
  <si>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</si>
  <si>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</si>
  <si>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</si>
  <si>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</si>
  <si>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</si>
  <si>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</si>
  <si>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</si>
  <si>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</si>
  <si>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</si>
  <si>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</si>
  <si>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</si>
  <si>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</si>
  <si>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</si>
  <si>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</si>
  <si>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</si>
  <si>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</si>
  <si>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</si>
  <si>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</si>
  <si>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</si>
  <si>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</si>
  <si>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</si>
  <si>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</si>
  <si>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</si>
  <si>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</si>
  <si>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</si>
  <si>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</si>
  <si>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</si>
  <si>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</si>
  <si>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</si>
  <si>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</si>
  <si>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</si>
  <si>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</si>
  <si>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</si>
  <si>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</si>
  <si>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</si>
  <si>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</si>
  <si>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</si>
  <si>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</si>
  <si>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</si>
  <si>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</si>
  <si>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</si>
  <si>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</si>
  <si>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</si>
  <si>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</si>
  <si>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</si>
  <si>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</si>
  <si>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</si>
  <si>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</si>
  <si>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</si>
  <si>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</si>
  <si>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</si>
  <si>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</si>
  <si>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</si>
  <si>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</si>
  <si>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</si>
  <si>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</si>
  <si>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</si>
  <si>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</si>
  <si>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</si>
  <si>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</si>
  <si>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</si>
  <si>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</si>
  <si>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</si>
  <si>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</si>
  <si>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</si>
  <si>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</si>
  <si>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</si>
  <si>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</si>
  <si>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</si>
  <si>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</si>
  <si>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</si>
  <si>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</si>
  <si>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</si>
  <si>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</si>
  <si>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</si>
  <si>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</si>
  <si>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</si>
  <si>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</si>
  <si>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</si>
  <si>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</si>
  <si>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</si>
  <si>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</si>
  <si>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</si>
  <si>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</si>
  <si>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</si>
  <si>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</si>
  <si>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</si>
  <si>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</si>
  <si>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</si>
  <si>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</si>
  <si>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</si>
  <si>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</si>
  <si>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</si>
  <si>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</si>
  <si>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</si>
  <si>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</si>
  <si>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</si>
  <si>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</si>
  <si>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</si>
  <si>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</si>
  <si>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</si>
  <si>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</si>
  <si>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</si>
  <si>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</si>
  <si>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</si>
  <si>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</si>
  <si>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</si>
  <si>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</si>
  <si>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</si>
  <si>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</si>
  <si>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</si>
  <si>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</si>
  <si>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</si>
  <si>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</si>
  <si>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</si>
  <si>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</si>
  <si>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</si>
  <si>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</si>
  <si>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</si>
  <si>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</si>
  <si>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</si>
  <si>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</si>
  <si>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</si>
  <si>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</si>
  <si>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</si>
  <si>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</si>
  <si>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</si>
  <si>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</si>
  <si>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</si>
  <si>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</si>
  <si>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</si>
  <si>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</si>
  <si>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</si>
  <si>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</si>
  <si>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</si>
  <si>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</si>
  <si>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</si>
  <si>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</si>
  <si>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</si>
  <si>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</si>
  <si>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</si>
  <si>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</si>
  <si>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</si>
  <si>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</si>
  <si>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oportundiade</t>
  </si>
  <si>
    <t>OPortunidade</t>
  </si>
  <si>
    <t>Oportundiade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</si>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</sst>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Q533" activePane="bottomRight" state="frozen"/>
      <selection pane="bottomRight" activeCell="B554" sqref="B5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/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/>
      <c r="BN522" s="180"/>
      <c r="BO522" s="164"/>
      <c r="BP522" s="187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2" t="str">
        <f t="shared" si="53"/>
        <v/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/>
      <c r="AT524" s="271"/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4" t="s">
        <v>1687</v>
      </c>
      <c r="BK524" s="17" t="s">
        <v>1687</v>
      </c>
      <c r="BL524" s="16"/>
      <c r="BM524" s="15"/>
      <c r="BN524" s="15"/>
      <c r="BO524" s="164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1689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1689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1691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1692</v>
      </c>
      <c r="BK527" s="17" t="s">
        <v>1693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1693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1694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1695</v>
      </c>
      <c r="AN528" s="270" t="s">
        <v>1696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1697</v>
      </c>
      <c r="BK528" s="17" t="s">
        <v>1697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1698</v>
      </c>
      <c r="BK529" s="17" t="s">
        <v>1698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1699</v>
      </c>
      <c r="BK530" s="17" t="s">
        <v>1700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1699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1701</v>
      </c>
      <c r="N532" s="201" t="s">
        <v>1702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1703</v>
      </c>
      <c r="BK532" s="17" t="s">
        <v>1703</v>
      </c>
      <c r="BL532" s="16"/>
      <c r="BM532" s="15"/>
      <c r="BN532" s="15"/>
      <c r="BO532" s="164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1704</v>
      </c>
      <c r="BK533" s="17" t="s">
        <v>1705</v>
      </c>
      <c r="BL533" s="16"/>
      <c r="BM533" s="15" t="s">
        <v>697</v>
      </c>
      <c r="BN533" s="15" t="s">
        <v>697</v>
      </c>
      <c r="BO533" s="164" t="s">
        <v>1706</v>
      </c>
      <c r="BP533" s="18" t="s">
        <v>1705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1704</v>
      </c>
      <c r="BK534" s="17" t="s">
        <v>1705</v>
      </c>
      <c r="BL534" s="16"/>
      <c r="BM534" s="15" t="s">
        <v>697</v>
      </c>
      <c r="BN534" s="15" t="s">
        <v>697</v>
      </c>
      <c r="BO534" s="164" t="s">
        <v>1706</v>
      </c>
      <c r="BP534" s="18" t="s">
        <v>1705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1704</v>
      </c>
      <c r="BK535" s="17" t="s">
        <v>1705</v>
      </c>
      <c r="BL535" s="16"/>
      <c r="BM535" s="15" t="s">
        <v>697</v>
      </c>
      <c r="BN535" s="15" t="s">
        <v>697</v>
      </c>
      <c r="BO535" s="164" t="s">
        <v>1706</v>
      </c>
      <c r="BP535" s="18" t="s">
        <v>1705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1707</v>
      </c>
      <c r="N537" s="201" t="s">
        <v>1708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4" t="s">
        <v>1709</v>
      </c>
      <c r="BK537" s="17" t="s">
        <v>1709</v>
      </c>
      <c r="BL537" s="16"/>
      <c r="BM537" s="15"/>
      <c r="BN537" s="15"/>
      <c r="BO537" s="164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1710</v>
      </c>
      <c r="BK538" s="17" t="s">
        <v>1710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1711</v>
      </c>
      <c r="BK539" s="17" t="s">
        <v>1711</v>
      </c>
      <c r="BL539" s="16"/>
      <c r="BM539" s="15" t="s">
        <v>687</v>
      </c>
      <c r="BN539" s="15" t="s">
        <v>717</v>
      </c>
      <c r="BO539" s="164"/>
      <c r="BP539" s="18" t="s">
        <v>1711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1712</v>
      </c>
      <c r="BK540" s="17" t="s">
        <v>1712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1712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1713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1713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1713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1713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1714</v>
      </c>
      <c r="BK543" s="17" t="s">
        <v>1714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1714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/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/>
      <c r="BI545" s="17"/>
      <c r="BJ545" s="274"/>
      <c r="BK545" s="17"/>
      <c r="BL545" s="16"/>
      <c r="BM545" s="15"/>
      <c r="BN545" s="15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/>
      <c r="BI546" s="17"/>
      <c r="BJ546" s="274"/>
      <c r="BK546" s="17"/>
      <c r="BL546" s="16"/>
      <c r="BM546" s="15"/>
      <c r="BN546" s="15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/>
      <c r="BI547" s="17"/>
      <c r="BJ547" s="274"/>
      <c r="BK547" s="17"/>
      <c r="BL547" s="16"/>
      <c r="BM547" s="15"/>
      <c r="BN547" s="15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/>
      <c r="BI548" s="17"/>
      <c r="BJ548" s="274"/>
      <c r="BK548" s="17"/>
      <c r="BL548" s="16"/>
      <c r="BM548" s="15"/>
      <c r="BN548" s="15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/>
      <c r="BI549" s="17"/>
      <c r="BJ549" s="274"/>
      <c r="BK549" s="17"/>
      <c r="BL549" s="16"/>
      <c r="BM549" s="15"/>
      <c r="BN549" s="15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/>
      </c>
      <c r="B550" s="167"/>
      <c r="C550" s="8"/>
      <c r="D550" s="52"/>
      <c r="E550" s="283"/>
      <c r="F550" s="171"/>
      <c r="G550" s="159" t="str">
        <f>IF(D550="","*",VLOOKUP(F550,BS_ATIVIDADE[#All],3,FALSE))</f>
        <v>*</v>
      </c>
      <c r="H550" s="143"/>
      <c r="I550" s="143"/>
      <c r="J550" s="38"/>
      <c r="K550" s="38"/>
      <c r="L550" s="84" t="s">
        <v>317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BASE_MAPA!$D$2:$D$260, BASE_MAPA!$I$2:$I$260), "ERRO")</f>
        <v>ERRO</v>
      </c>
      <c r="V550" s="266"/>
      <c r="W550" s="253"/>
      <c r="X550" s="52"/>
      <c r="Y550" s="158"/>
      <c r="Z550" s="158"/>
      <c r="AA550" s="144" t="s">
        <v>317</v>
      </c>
      <c r="AB550" s="71" t="s">
        <v>317</v>
      </c>
      <c r="AC550" s="71" t="s">
        <v>317</v>
      </c>
      <c r="AD550" s="172" t="s">
        <v>317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0" t="str">
        <f>IF(BS_CONTROLE[[#This Row],[Local - Partida]]=0, "-", BS_CONTROLE[[#This Row],[Local - Partida]])</f>
        <v>-</v>
      </c>
      <c r="AL550" s="270" t="str">
        <f>IF(BS_CONTROLE[[#This Row],[Local - Encerramento]]=0, "-", BS_CONTROLE[[#This Row],[Local - Encerramento]])</f>
        <v>-</v>
      </c>
      <c r="AM550" s="270" t="str">
        <f>IF(BS_CONTROLE[[#This Row],[Entre - Estações]]=0, "-", BS_CONTROLE[[#This Row],[Entre - Estações]])</f>
        <v>-</v>
      </c>
      <c r="AN550" s="270" t="str">
        <f>IF(BS_CONTROLE[[#This Row],[SB]]=0, "-", BS_CONTROLE[[#This Row],[SB]])</f>
        <v>-</v>
      </c>
      <c r="AO550" s="251" t="str">
        <f>IF(BS_CONTROLE[[#This Row],[SUB]]=0, "-", BS_CONTROLE[[#This Row],[SUB]])</f>
        <v>-</v>
      </c>
      <c r="AP550" s="252" t="str">
        <f>IF(BS_CONTROLE[[#This Row],[KM - Inicio]]=0, "-", BS_CONTROLE[[#This Row],[KM - Inicio]])</f>
        <v>-</v>
      </c>
      <c r="AQ550" s="252" t="str">
        <f>IF(BS_CONTROLE[[#This Row],[KM - Fim]]=0, "-", BS_CONTROLE[[#This Row],[KM - Fim]])</f>
        <v>-</v>
      </c>
      <c r="AR550" s="271"/>
      <c r="AS550" s="271"/>
      <c r="AT550" s="271"/>
      <c r="AU550" s="234"/>
      <c r="AV550" s="234"/>
      <c r="AW550" s="234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2" t="str">
        <f>IFERROR(_xlfn.XLOOKUP(AO550, BASE_MAPA!$D$2:$D$260, BASE_MAPA!$I$2:$I$260), "ERRO")</f>
        <v>ERRO</v>
      </c>
      <c r="BF550" s="253" t="str">
        <f>IF(BS_CONTROLE[[#This Row],[Responsavel pelo boletim]]=0, "-", BS_CONTROLE[[#This Row],[Responsavel pelo boletim]])</f>
        <v>-</v>
      </c>
      <c r="BG550" s="16"/>
      <c r="BH550" s="17"/>
      <c r="BI550" s="17"/>
      <c r="BJ550" s="274"/>
      <c r="BK550" s="17"/>
      <c r="BL550" s="16"/>
      <c r="BM550" s="15"/>
      <c r="BN550" s="15"/>
      <c r="BO550" s="164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28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1694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/>
      <c r="BI551" s="17"/>
      <c r="BJ551" s="274"/>
      <c r="BK551" s="17"/>
      <c r="BL551" s="16"/>
      <c r="BM551" s="15"/>
      <c r="BN551" s="15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/>
      <c r="BI552" s="17"/>
      <c r="BJ552" s="274"/>
      <c r="BK552" s="17"/>
      <c r="BL552" s="16"/>
      <c r="BM552" s="15"/>
      <c r="BN552" s="15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52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43" t="s">
        <v>208</v>
      </c>
      <c r="I553" s="143" t="s">
        <v>208</v>
      </c>
      <c r="J553" s="38">
        <v>55</v>
      </c>
      <c r="K553" s="38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43">
        <v>0.35416666666666669</v>
      </c>
      <c r="P553" s="143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186"/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1715</v>
      </c>
      <c r="X554" s="245" t="s">
        <v>1716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/>
      <c r="AJ554" s="9"/>
      <c r="AK554" s="270"/>
      <c r="AL554" s="270"/>
      <c r="AM554" s="270"/>
      <c r="AN554" s="270"/>
      <c r="AO554" s="251"/>
      <c r="AP554" s="252"/>
      <c r="AQ554" s="252"/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/>
      <c r="BC554" s="71"/>
      <c r="BD554" s="71"/>
      <c r="BE554" s="162"/>
      <c r="BF554" s="253"/>
      <c r="BG554" s="185"/>
      <c r="BH554" s="248"/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52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43" t="s">
        <v>317</v>
      </c>
      <c r="I555" s="143" t="s">
        <v>317</v>
      </c>
      <c r="J555" s="38">
        <v>55</v>
      </c>
      <c r="K555" s="38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43">
        <v>0.33333333333333331</v>
      </c>
      <c r="P555" s="143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1717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/>
      <c r="AJ555" s="9"/>
      <c r="AK555" s="270"/>
      <c r="AL555" s="270"/>
      <c r="AM555" s="270"/>
      <c r="AN555" s="270"/>
      <c r="AO555" s="251"/>
      <c r="AP555" s="252"/>
      <c r="AQ555" s="252"/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/>
      <c r="BC555" s="71"/>
      <c r="BD555" s="71"/>
      <c r="BE555" s="162"/>
      <c r="BF555" s="253"/>
      <c r="BG555" s="185"/>
      <c r="BH555" s="248"/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52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43" t="s">
        <v>317</v>
      </c>
      <c r="I556" s="143" t="s">
        <v>317</v>
      </c>
      <c r="J556" s="38">
        <v>55</v>
      </c>
      <c r="K556" s="38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43">
        <v>0.33333333333333331</v>
      </c>
      <c r="P556" s="143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/>
      <c r="AJ556" s="9"/>
      <c r="AK556" s="270"/>
      <c r="AL556" s="270"/>
      <c r="AM556" s="270"/>
      <c r="AN556" s="270"/>
      <c r="AO556" s="251"/>
      <c r="AP556" s="252"/>
      <c r="AQ556" s="252"/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/>
      <c r="BC556" s="71"/>
      <c r="BD556" s="71"/>
      <c r="BE556" s="162"/>
      <c r="BF556" s="253"/>
      <c r="BG556" s="185"/>
      <c r="BH556" s="248"/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52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43" t="s">
        <v>317</v>
      </c>
      <c r="I557" s="143" t="s">
        <v>317</v>
      </c>
      <c r="J557" s="38">
        <v>55</v>
      </c>
      <c r="K557" s="38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43">
        <v>0.33333333333333331</v>
      </c>
      <c r="P557" s="143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/>
      <c r="AJ557" s="9"/>
      <c r="AK557" s="270"/>
      <c r="AL557" s="270"/>
      <c r="AM557" s="270"/>
      <c r="AN557" s="270"/>
      <c r="AO557" s="251"/>
      <c r="AP557" s="252"/>
      <c r="AQ557" s="252"/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/>
      <c r="BC557" s="71"/>
      <c r="BD557" s="71"/>
      <c r="BE557" s="162"/>
      <c r="BF557" s="253"/>
      <c r="BG557" s="185"/>
      <c r="BH557" s="248"/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/>
      <c r="AJ558" s="9"/>
      <c r="AK558" s="270"/>
      <c r="AL558" s="270"/>
      <c r="AM558" s="270"/>
      <c r="AN558" s="270"/>
      <c r="AO558" s="251"/>
      <c r="AP558" s="252"/>
      <c r="AQ558" s="252"/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/>
      <c r="BC558" s="71"/>
      <c r="BD558" s="71"/>
      <c r="BE558" s="162"/>
      <c r="BF558" s="253"/>
      <c r="BG558" s="185"/>
      <c r="BH558" s="248"/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52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6.25E-2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1718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/>
      <c r="AJ559" s="9"/>
      <c r="AK559" s="270"/>
      <c r="AL559" s="270"/>
      <c r="AM559" s="270"/>
      <c r="AN559" s="270"/>
      <c r="AO559" s="251"/>
      <c r="AP559" s="252"/>
      <c r="AQ559" s="252"/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/>
      <c r="BC559" s="71"/>
      <c r="BD559" s="71"/>
      <c r="BE559" s="162"/>
      <c r="BF559" s="253"/>
      <c r="BG559" s="185"/>
      <c r="BH559" s="248"/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/>
      </c>
      <c r="B560" s="167"/>
      <c r="C560" s="244"/>
      <c r="D560" s="245"/>
      <c r="E560" s="283">
        <v>554</v>
      </c>
      <c r="F560" s="161"/>
      <c r="G560" s="159" t="str">
        <f>IF(D560="","*",VLOOKUP(F560,BS_ATIVIDADE[#All],3,FALSE))</f>
        <v>*</v>
      </c>
      <c r="H560" s="163"/>
      <c r="I560" s="163"/>
      <c r="J560" s="226"/>
      <c r="K560" s="226"/>
      <c r="L560" s="178"/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63"/>
      <c r="P560" s="163"/>
      <c r="Q560" s="178"/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60"/>
      <c r="V560" s="267"/>
      <c r="W560" s="269"/>
      <c r="X560" s="245"/>
      <c r="Y560" s="180"/>
      <c r="Z560" s="180"/>
      <c r="AA560" s="178"/>
      <c r="AB560" s="161"/>
      <c r="AC560" s="161"/>
      <c r="AD560" s="163"/>
      <c r="AE560" s="178"/>
      <c r="AF560" s="178"/>
      <c r="AG560" s="178"/>
      <c r="AH560" s="181"/>
      <c r="AI560" s="171"/>
      <c r="AJ560" s="9"/>
      <c r="AK560" s="270"/>
      <c r="AL560" s="270"/>
      <c r="AM560" s="270"/>
      <c r="AN560" s="270"/>
      <c r="AO560" s="251"/>
      <c r="AP560" s="252"/>
      <c r="AQ560" s="252"/>
      <c r="AR560" s="271"/>
      <c r="AS560" s="271"/>
      <c r="AT560" s="271"/>
      <c r="AU560" s="273"/>
      <c r="AV560" s="273"/>
      <c r="AW560" s="273"/>
      <c r="AX560" s="246"/>
      <c r="AY560" s="183"/>
      <c r="AZ560" s="161"/>
      <c r="BA560" s="247"/>
      <c r="BB560" s="179"/>
      <c r="BC560" s="71"/>
      <c r="BD560" s="71"/>
      <c r="BE560" s="162"/>
      <c r="BF560" s="253"/>
      <c r="BG560" s="185"/>
      <c r="BH560" s="248"/>
      <c r="BI560" s="248"/>
      <c r="BJ560" s="276"/>
      <c r="BK560" s="249"/>
      <c r="BL560" s="185"/>
      <c r="BM560" s="180"/>
      <c r="BN560" s="180"/>
      <c r="BO560" s="164"/>
      <c r="BP560" s="249"/>
      <c r="BQ560" s="212"/>
      <c r="BR560" s="213"/>
      <c r="BS560" s="213"/>
    </row>
    <row r="561" spans="1:71" hidden="1">
      <c r="A561" s="166" t="str">
        <f>D561&amp;B561</f>
        <v/>
      </c>
      <c r="B561" s="167"/>
      <c r="C561" s="244"/>
      <c r="D561" s="245"/>
      <c r="E561" s="283">
        <v>555</v>
      </c>
      <c r="F561" s="161"/>
      <c r="G561" s="159" t="str">
        <f>IF(D561="","*",VLOOKUP(F561,BS_ATIVIDADE[#All],3,FALSE))</f>
        <v>*</v>
      </c>
      <c r="H561" s="163"/>
      <c r="I561" s="163"/>
      <c r="J561" s="226"/>
      <c r="K561" s="226"/>
      <c r="L561" s="178"/>
      <c r="M561" s="20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63"/>
      <c r="P561" s="163"/>
      <c r="Q561" s="178"/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60"/>
      <c r="V561" s="267"/>
      <c r="W561" s="269"/>
      <c r="X561" s="245"/>
      <c r="Y561" s="180"/>
      <c r="Z561" s="180"/>
      <c r="AA561" s="178"/>
      <c r="AB561" s="161"/>
      <c r="AC561" s="161"/>
      <c r="AD561" s="163"/>
      <c r="AE561" s="178"/>
      <c r="AF561" s="178"/>
      <c r="AG561" s="178"/>
      <c r="AH561" s="181"/>
      <c r="AI561" s="171"/>
      <c r="AJ561" s="9"/>
      <c r="AK561" s="270"/>
      <c r="AL561" s="270"/>
      <c r="AM561" s="270"/>
      <c r="AN561" s="270"/>
      <c r="AO561" s="251"/>
      <c r="AP561" s="252"/>
      <c r="AQ561" s="252"/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/>
      <c r="BC561" s="71"/>
      <c r="BD561" s="71"/>
      <c r="BE561" s="162"/>
      <c r="BF561" s="253"/>
      <c r="BG561" s="185"/>
      <c r="BH561" s="248"/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/>
      </c>
      <c r="B562" s="167"/>
      <c r="C562" s="244"/>
      <c r="D562" s="245"/>
      <c r="E562" s="283">
        <v>556</v>
      </c>
      <c r="F562" s="161"/>
      <c r="G562" s="159" t="str">
        <f>IF(D562="","*",VLOOKUP(F562,BS_ATIVIDADE[#All],3,FALSE))</f>
        <v>*</v>
      </c>
      <c r="H562" s="163"/>
      <c r="I562" s="163"/>
      <c r="J562" s="226"/>
      <c r="K562" s="226"/>
      <c r="L562" s="178"/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63"/>
      <c r="P562" s="163"/>
      <c r="Q562" s="178"/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60"/>
      <c r="V562" s="267"/>
      <c r="W562" s="269"/>
      <c r="X562" s="245"/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/>
      <c r="AJ562" s="9"/>
      <c r="AK562" s="270"/>
      <c r="AL562" s="270"/>
      <c r="AM562" s="270"/>
      <c r="AN562" s="270"/>
      <c r="AO562" s="251"/>
      <c r="AP562" s="252"/>
      <c r="AQ562" s="252"/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/>
      <c r="BC562" s="71"/>
      <c r="BD562" s="71"/>
      <c r="BE562" s="162"/>
      <c r="BF562" s="253"/>
      <c r="BG562" s="185"/>
      <c r="BH562" s="248"/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/>
      </c>
      <c r="B563" s="167"/>
      <c r="C563" s="244"/>
      <c r="D563" s="245"/>
      <c r="E563" s="284">
        <v>557</v>
      </c>
      <c r="F563" s="161"/>
      <c r="G563" s="159" t="str">
        <f>IF(D563="","*",VLOOKUP(F563,BS_ATIVIDADE[#All],3,FALSE))</f>
        <v>*</v>
      </c>
      <c r="H563" s="163"/>
      <c r="I563" s="163"/>
      <c r="J563" s="226"/>
      <c r="K563" s="226"/>
      <c r="L563" s="178"/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63"/>
      <c r="P563" s="163"/>
      <c r="Q563" s="178"/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60"/>
      <c r="V563" s="267"/>
      <c r="W563" s="269"/>
      <c r="X563" s="245"/>
      <c r="Y563" s="180"/>
      <c r="Z563" s="180"/>
      <c r="AA563" s="178"/>
      <c r="AB563" s="161"/>
      <c r="AC563" s="161"/>
      <c r="AD563" s="163"/>
      <c r="AE563" s="178"/>
      <c r="AF563" s="178"/>
      <c r="AG563" s="178"/>
      <c r="AH563" s="181"/>
      <c r="AI563" s="171"/>
      <c r="AJ563" s="9"/>
      <c r="AK563" s="270"/>
      <c r="AL563" s="270"/>
      <c r="AM563" s="270"/>
      <c r="AN563" s="270"/>
      <c r="AO563" s="251"/>
      <c r="AP563" s="252"/>
      <c r="AQ563" s="252"/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/>
      <c r="BC563" s="71"/>
      <c r="BD563" s="71"/>
      <c r="BE563" s="162"/>
      <c r="BF563" s="253"/>
      <c r="BG563" s="185"/>
      <c r="BH563" s="248"/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/>
      </c>
      <c r="B564" s="167"/>
      <c r="C564" s="244"/>
      <c r="D564" s="245"/>
      <c r="E564" s="283">
        <v>558</v>
      </c>
      <c r="F564" s="161"/>
      <c r="G564" s="159" t="str">
        <f>IF(D564="","*",VLOOKUP(F564,BS_ATIVIDADE[#All],3,FALSE))</f>
        <v>*</v>
      </c>
      <c r="H564" s="163"/>
      <c r="I564" s="163"/>
      <c r="J564" s="226"/>
      <c r="K564" s="226"/>
      <c r="L564" s="178"/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63"/>
      <c r="P564" s="163"/>
      <c r="Q564" s="178"/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60"/>
      <c r="V564" s="267"/>
      <c r="W564" s="269"/>
      <c r="X564" s="245"/>
      <c r="Y564" s="180"/>
      <c r="Z564" s="180"/>
      <c r="AA564" s="178"/>
      <c r="AB564" s="161"/>
      <c r="AC564" s="161"/>
      <c r="AD564" s="163"/>
      <c r="AE564" s="178"/>
      <c r="AF564" s="178"/>
      <c r="AG564" s="178"/>
      <c r="AH564" s="181"/>
      <c r="AI564" s="171"/>
      <c r="AJ564" s="9"/>
      <c r="AK564" s="270"/>
      <c r="AL564" s="270"/>
      <c r="AM564" s="270"/>
      <c r="AN564" s="270"/>
      <c r="AO564" s="251"/>
      <c r="AP564" s="252"/>
      <c r="AQ564" s="252"/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/>
      <c r="BC564" s="71"/>
      <c r="BD564" s="71"/>
      <c r="BE564" s="162"/>
      <c r="BF564" s="253"/>
      <c r="BG564" s="185"/>
      <c r="BH564" s="248"/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45"/>
      <c r="E565" s="283">
        <v>559</v>
      </c>
      <c r="F565" s="161"/>
      <c r="G565" s="159" t="str">
        <f>IF(D565="","*",VLOOKUP(F565,BS_ATIVIDADE[#All],3,FALSE))</f>
        <v>*</v>
      </c>
      <c r="H565" s="163"/>
      <c r="I565" s="163"/>
      <c r="J565" s="226"/>
      <c r="K565" s="226"/>
      <c r="L565" s="178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63"/>
      <c r="P565" s="163"/>
      <c r="Q565" s="178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/>
      <c r="AJ565" s="9"/>
      <c r="AK565" s="270"/>
      <c r="AL565" s="270"/>
      <c r="AM565" s="270"/>
      <c r="AN565" s="270"/>
      <c r="AO565" s="251"/>
      <c r="AP565" s="252"/>
      <c r="AQ565" s="252"/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/>
      <c r="BC565" s="71"/>
      <c r="BD565" s="71"/>
      <c r="BE565" s="162"/>
      <c r="BF565" s="253"/>
      <c r="BG565" s="185"/>
      <c r="BH565" s="248"/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/>
      <c r="AJ566" s="9"/>
      <c r="AK566" s="270"/>
      <c r="AL566" s="270"/>
      <c r="AM566" s="270"/>
      <c r="AN566" s="270"/>
      <c r="AO566" s="251"/>
      <c r="AP566" s="252"/>
      <c r="AQ566" s="252"/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/>
      <c r="BC566" s="71"/>
      <c r="BD566" s="71"/>
      <c r="BE566" s="162"/>
      <c r="BF566" s="253"/>
      <c r="BG566" s="185"/>
      <c r="BH566" s="248"/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/>
      <c r="AJ567" s="9"/>
      <c r="AK567" s="270"/>
      <c r="AL567" s="270"/>
      <c r="AM567" s="270"/>
      <c r="AN567" s="270"/>
      <c r="AO567" s="251"/>
      <c r="AP567" s="252"/>
      <c r="AQ567" s="252"/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/>
      <c r="BC567" s="71"/>
      <c r="BD567" s="71"/>
      <c r="BE567" s="162"/>
      <c r="BF567" s="253"/>
      <c r="BG567" s="185"/>
      <c r="BH567" s="248"/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/>
      <c r="AJ568" s="9"/>
      <c r="AK568" s="270"/>
      <c r="AL568" s="270"/>
      <c r="AM568" s="270"/>
      <c r="AN568" s="270"/>
      <c r="AO568" s="251"/>
      <c r="AP568" s="252"/>
      <c r="AQ568" s="252"/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/>
      <c r="BC568" s="71"/>
      <c r="BD568" s="71"/>
      <c r="BE568" s="162"/>
      <c r="BF568" s="253"/>
      <c r="BG568" s="185"/>
      <c r="BH568" s="248"/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/>
      <c r="AJ569" s="9"/>
      <c r="AK569" s="270"/>
      <c r="AL569" s="270"/>
      <c r="AM569" s="270"/>
      <c r="AN569" s="270"/>
      <c r="AO569" s="251"/>
      <c r="AP569" s="252"/>
      <c r="AQ569" s="252"/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/>
      <c r="BC569" s="71"/>
      <c r="BD569" s="71"/>
      <c r="BE569" s="162"/>
      <c r="BF569" s="253"/>
      <c r="BG569" s="185"/>
      <c r="BH569" s="248"/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/>
      <c r="AJ570" s="9"/>
      <c r="AK570" s="270"/>
      <c r="AL570" s="270"/>
      <c r="AM570" s="270"/>
      <c r="AN570" s="270"/>
      <c r="AO570" s="251"/>
      <c r="AP570" s="252"/>
      <c r="AQ570" s="252"/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/>
      <c r="BC570" s="71"/>
      <c r="BD570" s="71"/>
      <c r="BE570" s="162"/>
      <c r="BF570" s="253"/>
      <c r="BG570" s="185"/>
      <c r="BH570" s="248"/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/>
      <c r="AJ571" s="9"/>
      <c r="AK571" s="270"/>
      <c r="AL571" s="270"/>
      <c r="AM571" s="270"/>
      <c r="AN571" s="270"/>
      <c r="AO571" s="251"/>
      <c r="AP571" s="252"/>
      <c r="AQ571" s="252"/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/>
      <c r="BC571" s="71"/>
      <c r="BD571" s="71"/>
      <c r="BE571" s="162"/>
      <c r="BF571" s="253"/>
      <c r="BG571" s="185"/>
      <c r="BH571" s="248"/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/>
      <c r="AJ572" s="9"/>
      <c r="AK572" s="270"/>
      <c r="AL572" s="270"/>
      <c r="AM572" s="270"/>
      <c r="AN572" s="270"/>
      <c r="AO572" s="251"/>
      <c r="AP572" s="252"/>
      <c r="AQ572" s="252"/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/>
      <c r="BC572" s="71"/>
      <c r="BD572" s="71"/>
      <c r="BE572" s="162"/>
      <c r="BF572" s="253"/>
      <c r="BG572" s="185"/>
      <c r="BH572" s="248"/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/>
      <c r="AJ573" s="9"/>
      <c r="AK573" s="270"/>
      <c r="AL573" s="270"/>
      <c r="AM573" s="270"/>
      <c r="AN573" s="270"/>
      <c r="AO573" s="251"/>
      <c r="AP573" s="252"/>
      <c r="AQ573" s="252"/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/>
      <c r="BC573" s="71"/>
      <c r="BD573" s="71"/>
      <c r="BE573" s="162"/>
      <c r="BF573" s="253"/>
      <c r="BG573" s="185"/>
      <c r="BH573" s="248"/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/>
      <c r="AL574" s="270"/>
      <c r="AM574" s="270"/>
      <c r="AN574" s="270"/>
      <c r="AO574" s="251"/>
      <c r="AP574" s="252"/>
      <c r="AQ574" s="252"/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/>
      <c r="BC574" s="71"/>
      <c r="BD574" s="71"/>
      <c r="BE574" s="162"/>
      <c r="BF574" s="253"/>
      <c r="BG574" s="185"/>
      <c r="BH574" s="248"/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/>
      <c r="AL575" s="270"/>
      <c r="AM575" s="270"/>
      <c r="AN575" s="270"/>
      <c r="AO575" s="251"/>
      <c r="AP575" s="252"/>
      <c r="AQ575" s="252"/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/>
      <c r="BC575" s="71"/>
      <c r="BD575" s="71"/>
      <c r="BE575" s="162"/>
      <c r="BF575" s="253"/>
      <c r="BG575" s="185"/>
      <c r="BH575" s="248"/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/>
      <c r="AL576" s="270"/>
      <c r="AM576" s="270"/>
      <c r="AN576" s="270"/>
      <c r="AO576" s="251"/>
      <c r="AP576" s="252"/>
      <c r="AQ576" s="252"/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/>
      <c r="BC576" s="71"/>
      <c r="BD576" s="71"/>
      <c r="BE576" s="162"/>
      <c r="BF576" s="253"/>
      <c r="BG576" s="185"/>
      <c r="BH576" s="248"/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/>
      <c r="AL577" s="270"/>
      <c r="AM577" s="270"/>
      <c r="AN577" s="270"/>
      <c r="AO577" s="251"/>
      <c r="AP577" s="252"/>
      <c r="AQ577" s="252"/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/>
      <c r="BC577" s="71"/>
      <c r="BD577" s="71"/>
      <c r="BE577" s="162"/>
      <c r="BF577" s="253"/>
      <c r="BG577" s="185"/>
      <c r="BH577" s="248"/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/>
      <c r="AL578" s="270"/>
      <c r="AM578" s="270"/>
      <c r="AN578" s="270"/>
      <c r="AO578" s="251"/>
      <c r="AP578" s="252"/>
      <c r="AQ578" s="252"/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/>
      <c r="BC578" s="71"/>
      <c r="BD578" s="71"/>
      <c r="BE578" s="162"/>
      <c r="BF578" s="253"/>
      <c r="BG578" s="185"/>
      <c r="BH578" s="248"/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/>
      <c r="AL579" s="270"/>
      <c r="AM579" s="270"/>
      <c r="AN579" s="270"/>
      <c r="AO579" s="251"/>
      <c r="AP579" s="252"/>
      <c r="AQ579" s="252"/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/>
      <c r="BC579" s="71"/>
      <c r="BD579" s="71"/>
      <c r="BE579" s="162"/>
      <c r="BF579" s="253"/>
      <c r="BG579" s="185"/>
      <c r="BH579" s="248"/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/>
      <c r="AL580" s="270"/>
      <c r="AM580" s="270"/>
      <c r="AN580" s="270"/>
      <c r="AO580" s="251"/>
      <c r="AP580" s="252"/>
      <c r="AQ580" s="252"/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/>
      <c r="BC580" s="71"/>
      <c r="BD580" s="71"/>
      <c r="BE580" s="162"/>
      <c r="BF580" s="253"/>
      <c r="BG580" s="185"/>
      <c r="BH580" s="248"/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/>
      <c r="AL581" s="270"/>
      <c r="AM581" s="270"/>
      <c r="AN581" s="270"/>
      <c r="AO581" s="251"/>
      <c r="AP581" s="252"/>
      <c r="AQ581" s="252"/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/>
      <c r="BC581" s="71"/>
      <c r="BD581" s="71"/>
      <c r="BE581" s="162"/>
      <c r="BF581" s="253"/>
      <c r="BG581" s="185"/>
      <c r="BH581" s="248"/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/>
      <c r="AL582" s="270"/>
      <c r="AM582" s="270"/>
      <c r="AN582" s="270"/>
      <c r="AO582" s="251"/>
      <c r="AP582" s="252"/>
      <c r="AQ582" s="252"/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/>
      <c r="BC582" s="71"/>
      <c r="BD582" s="71"/>
      <c r="BE582" s="162"/>
      <c r="BF582" s="253"/>
      <c r="BG582" s="185"/>
      <c r="BH582" s="248"/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/>
      <c r="AL583" s="270"/>
      <c r="AM583" s="270"/>
      <c r="AN583" s="270"/>
      <c r="AO583" s="251"/>
      <c r="AP583" s="252"/>
      <c r="AQ583" s="252"/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/>
      <c r="BC583" s="71"/>
      <c r="BD583" s="71"/>
      <c r="BE583" s="162"/>
      <c r="BF583" s="253"/>
      <c r="BG583" s="185"/>
      <c r="BH583" s="248"/>
      <c r="BI583" s="248"/>
      <c r="BJ583" s="276"/>
      <c r="BK583" s="249"/>
      <c r="BL583" s="185"/>
      <c r="BM583" s="180"/>
      <c r="BN583" s="180"/>
      <c r="BO583" s="211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/>
      <c r="AL584" s="270"/>
      <c r="AM584" s="270"/>
      <c r="AN584" s="270"/>
      <c r="AO584" s="251"/>
      <c r="AP584" s="252"/>
      <c r="AQ584" s="252"/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/>
      <c r="BC584" s="71"/>
      <c r="BD584" s="71"/>
      <c r="BE584" s="162"/>
      <c r="BF584" s="253"/>
      <c r="BG584" s="185"/>
      <c r="BH584" s="248"/>
      <c r="BI584" s="248"/>
      <c r="BJ584" s="276"/>
      <c r="BK584" s="249"/>
      <c r="BL584" s="185"/>
      <c r="BM584" s="180"/>
      <c r="BN584" s="180"/>
      <c r="BO584" s="211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/>
      <c r="AL585" s="270"/>
      <c r="AM585" s="270"/>
      <c r="AN585" s="270"/>
      <c r="AO585" s="251"/>
      <c r="AP585" s="252"/>
      <c r="AQ585" s="252"/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/>
      <c r="BC585" s="71"/>
      <c r="BD585" s="71"/>
      <c r="BE585" s="162"/>
      <c r="BF585" s="253"/>
      <c r="BG585" s="185"/>
      <c r="BH585" s="248"/>
      <c r="BI585" s="248"/>
      <c r="BJ585" s="276"/>
      <c r="BK585" s="249"/>
      <c r="BL585" s="185"/>
      <c r="BM585" s="180"/>
      <c r="BN585" s="180"/>
      <c r="BO585" s="211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/>
      <c r="AL586" s="270"/>
      <c r="AM586" s="270"/>
      <c r="AN586" s="270"/>
      <c r="AO586" s="251"/>
      <c r="AP586" s="252"/>
      <c r="AQ586" s="252"/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/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211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/>
      <c r="AL587" s="270"/>
      <c r="AM587" s="270"/>
      <c r="AN587" s="270"/>
      <c r="AO587" s="251"/>
      <c r="AP587" s="252"/>
      <c r="AQ587" s="252"/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/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211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/>
      <c r="AL588" s="270"/>
      <c r="AM588" s="270"/>
      <c r="AN588" s="270"/>
      <c r="AO588" s="251"/>
      <c r="AP588" s="252"/>
      <c r="AQ588" s="252"/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/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/>
      <c r="AL589" s="270"/>
      <c r="AM589" s="270"/>
      <c r="AN589" s="270"/>
      <c r="AO589" s="251"/>
      <c r="AP589" s="252"/>
      <c r="AQ589" s="252"/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/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/>
      <c r="AL590" s="270"/>
      <c r="AM590" s="270"/>
      <c r="AN590" s="270"/>
      <c r="AO590" s="251"/>
      <c r="AP590" s="252"/>
      <c r="AQ590" s="252"/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/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/>
      <c r="AL591" s="270"/>
      <c r="AM591" s="270"/>
      <c r="AN591" s="270"/>
      <c r="AO591" s="251"/>
      <c r="AP591" s="252"/>
      <c r="AQ591" s="252"/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/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/>
      <c r="AL592" s="270"/>
      <c r="AM592" s="270"/>
      <c r="AN592" s="270"/>
      <c r="AO592" s="251"/>
      <c r="AP592" s="252"/>
      <c r="AQ592" s="252"/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/>
      <c r="AL593" s="270"/>
      <c r="AM593" s="270"/>
      <c r="AN593" s="270"/>
      <c r="AO593" s="251"/>
      <c r="AP593" s="252"/>
      <c r="AQ593" s="252"/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/>
      <c r="AL594" s="270"/>
      <c r="AM594" s="270"/>
      <c r="AN594" s="270"/>
      <c r="AO594" s="251"/>
      <c r="AP594" s="252"/>
      <c r="AQ594" s="252"/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50:AG553" xr:uid="{58D6DA6F-44DA-458E-8F0F-00B0CB1B298C}">
      <formula1>BS_ATIV</formula1>
    </dataValidation>
    <dataValidation type="list" allowBlank="1" showInputMessage="1" showErrorMessage="1" sqref="J6:J553 J555:J557" xr:uid="{EE4D265C-3C72-40CB-A5BF-0D36D21FDA27}">
      <formula1>SUBs</formula1>
    </dataValidation>
    <dataValidation type="list" allowBlank="1" showInputMessage="1" showErrorMessage="1" sqref="BO209 BN6:BN553 BO527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26 BO528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 D555:D557 D55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1719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1720</v>
      </c>
      <c r="E3" s="315" t="s">
        <v>1721</v>
      </c>
      <c r="F3" s="315" t="s">
        <v>1722</v>
      </c>
      <c r="G3" s="320" t="s">
        <v>1723</v>
      </c>
      <c r="H3" s="315" t="s">
        <v>1724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1725</v>
      </c>
      <c r="E5" s="317">
        <v>46013</v>
      </c>
      <c r="F5" s="316">
        <v>7000</v>
      </c>
      <c r="G5" s="321" t="s">
        <v>1726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1727</v>
      </c>
      <c r="G6" s="321" t="s">
        <v>1726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1728</v>
      </c>
      <c r="G7" s="322" t="s">
        <v>1729</v>
      </c>
      <c r="H7" s="318" t="s">
        <v>1730</v>
      </c>
    </row>
    <row r="8" spans="3:8">
      <c r="C8" s="316" t="s">
        <v>543</v>
      </c>
      <c r="D8" s="316">
        <v>7663</v>
      </c>
      <c r="E8" s="317">
        <v>46008</v>
      </c>
      <c r="F8" s="316" t="s">
        <v>1731</v>
      </c>
      <c r="G8" s="321" t="s">
        <v>1732</v>
      </c>
      <c r="H8" s="316" t="s">
        <v>1733</v>
      </c>
    </row>
    <row r="9" spans="3:8">
      <c r="C9" s="316" t="s">
        <v>463</v>
      </c>
      <c r="D9" s="316" t="s">
        <v>1734</v>
      </c>
      <c r="E9" s="317">
        <v>45993</v>
      </c>
      <c r="F9" s="316">
        <v>12000</v>
      </c>
      <c r="G9" s="321" t="s">
        <v>1735</v>
      </c>
      <c r="H9" s="316"/>
    </row>
    <row r="10" spans="3:8" ht="29.25">
      <c r="C10" s="316" t="s">
        <v>463</v>
      </c>
      <c r="D10" s="316" t="s">
        <v>1736</v>
      </c>
      <c r="E10" s="317">
        <v>45993</v>
      </c>
      <c r="F10" s="316">
        <v>9000</v>
      </c>
      <c r="G10" s="321" t="s">
        <v>1737</v>
      </c>
      <c r="H10" s="316"/>
    </row>
    <row r="11" spans="3:8" ht="29.25">
      <c r="C11" s="316" t="s">
        <v>463</v>
      </c>
      <c r="D11" s="316" t="s">
        <v>1738</v>
      </c>
      <c r="E11" s="317">
        <v>45993</v>
      </c>
      <c r="F11" s="316">
        <v>10000</v>
      </c>
      <c r="G11" s="321" t="s">
        <v>1737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1739</v>
      </c>
      <c r="G12" s="321" t="s">
        <v>1740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1741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1742</v>
      </c>
      <c r="C4" s="320" t="s">
        <v>1743</v>
      </c>
      <c r="D4" s="320" t="s">
        <v>1744</v>
      </c>
      <c r="E4" s="320" t="s">
        <v>1745</v>
      </c>
      <c r="F4" s="320" t="s">
        <v>8</v>
      </c>
      <c r="G4" s="320" t="s">
        <v>1746</v>
      </c>
    </row>
    <row r="5" spans="2:8">
      <c r="B5" s="323" t="s">
        <v>1153</v>
      </c>
      <c r="C5" s="323">
        <v>314978</v>
      </c>
      <c r="D5" s="323" t="s">
        <v>1747</v>
      </c>
      <c r="E5" s="323" t="s">
        <v>541</v>
      </c>
      <c r="F5" s="323" t="s">
        <v>101</v>
      </c>
      <c r="G5" s="324">
        <v>46143</v>
      </c>
    </row>
    <row r="6" spans="2:8">
      <c r="B6" s="323" t="s">
        <v>1748</v>
      </c>
      <c r="C6" s="323">
        <v>256790</v>
      </c>
      <c r="D6" s="323" t="s">
        <v>1749</v>
      </c>
      <c r="E6" s="323" t="s">
        <v>541</v>
      </c>
      <c r="F6" s="323" t="s">
        <v>1750</v>
      </c>
      <c r="G6" s="324">
        <v>45992</v>
      </c>
    </row>
    <row r="7" spans="2:8">
      <c r="B7" s="323" t="s">
        <v>1751</v>
      </c>
      <c r="C7" s="323">
        <v>265193</v>
      </c>
      <c r="D7" s="323" t="s">
        <v>1752</v>
      </c>
      <c r="E7" s="323" t="s">
        <v>542</v>
      </c>
      <c r="F7" s="323" t="s">
        <v>1500</v>
      </c>
      <c r="G7" s="323" t="s">
        <v>1753</v>
      </c>
    </row>
    <row r="8" spans="2:8">
      <c r="B8" s="323" t="s">
        <v>1754</v>
      </c>
      <c r="C8" s="323">
        <v>293716</v>
      </c>
      <c r="D8" s="323" t="s">
        <v>1755</v>
      </c>
      <c r="E8" s="323" t="s">
        <v>542</v>
      </c>
      <c r="F8" s="323" t="s">
        <v>1500</v>
      </c>
      <c r="G8" s="324">
        <v>46204</v>
      </c>
    </row>
    <row r="9" spans="2:8">
      <c r="B9" s="323" t="s">
        <v>1756</v>
      </c>
      <c r="C9" s="323">
        <v>257258</v>
      </c>
      <c r="D9" s="323" t="s">
        <v>1757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1758</v>
      </c>
      <c r="C10" s="323">
        <v>371147</v>
      </c>
      <c r="D10" s="323" t="s">
        <v>1759</v>
      </c>
      <c r="E10" s="323" t="s">
        <v>543</v>
      </c>
      <c r="F10" s="323" t="s">
        <v>144</v>
      </c>
      <c r="G10" s="323" t="s">
        <v>1753</v>
      </c>
    </row>
    <row r="11" spans="2:8">
      <c r="B11" s="323" t="s">
        <v>1760</v>
      </c>
      <c r="C11" s="323">
        <v>259230</v>
      </c>
      <c r="D11" s="323" t="s">
        <v>1761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1762</v>
      </c>
      <c r="C12" s="323">
        <v>370705</v>
      </c>
      <c r="D12" s="323"/>
      <c r="E12" s="323" t="s">
        <v>543</v>
      </c>
      <c r="F12" s="323" t="s">
        <v>144</v>
      </c>
      <c r="G12" s="323" t="s">
        <v>1753</v>
      </c>
    </row>
    <row r="13" spans="2:8">
      <c r="B13" s="323" t="s">
        <v>1763</v>
      </c>
      <c r="C13" s="323">
        <v>258542</v>
      </c>
      <c r="D13" s="323" t="s">
        <v>1764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1765</v>
      </c>
      <c r="C14" s="323">
        <v>257050</v>
      </c>
      <c r="D14" s="323" t="s">
        <v>1766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1767</v>
      </c>
      <c r="W1" s="388"/>
      <c r="X1" s="388"/>
      <c r="Y1" s="104"/>
    </row>
    <row r="2" spans="1:25" s="101" customFormat="1" ht="11.25" customHeight="1">
      <c r="A2" s="105" t="s">
        <v>1768</v>
      </c>
      <c r="B2" s="105" t="s">
        <v>1769</v>
      </c>
      <c r="C2" s="105" t="s">
        <v>313</v>
      </c>
      <c r="D2" s="106" t="s">
        <v>874</v>
      </c>
      <c r="E2" s="106" t="s">
        <v>875</v>
      </c>
      <c r="F2" s="106" t="s">
        <v>1770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1771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8" t="str">
        <f>IF(SP_SUL!N631="","*",SP_SUL!N631)</f>
        <v>*</v>
      </c>
      <c r="M543" s="111" t="str">
        <f>IF(SP_SUL!J631="","*",SP_SUL!J631)</f>
        <v>*</v>
      </c>
      <c r="N543" s="262" t="str">
        <f>IF(SP_SUL!K631="","*",SP_SUL!K631)</f>
        <v>*</v>
      </c>
      <c r="O543" s="262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8" t="str">
        <f>IF(SP_SUL!N632="","*",SP_SUL!N632)</f>
        <v>*</v>
      </c>
      <c r="M544" s="111" t="str">
        <f>IF(SP_SUL!J632="","*",SP_SUL!J632)</f>
        <v>*</v>
      </c>
      <c r="N544" s="262" t="str">
        <f>IF(SP_SUL!K632="","*",SP_SUL!K632)</f>
        <v>*</v>
      </c>
      <c r="O544" s="262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8" t="str">
        <f>IF(SP_SUL!N633="","*",SP_SUL!N633)</f>
        <v>*</v>
      </c>
      <c r="M545" s="111" t="str">
        <f>IF(SP_SUL!J633="","*",SP_SUL!J633)</f>
        <v>*</v>
      </c>
      <c r="N545" s="262" t="str">
        <f>IF(SP_SUL!K633="","*",SP_SUL!K633)</f>
        <v>*</v>
      </c>
      <c r="O545" s="262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8" t="str">
        <f>IF(SP_SUL!N634="","*",SP_SUL!N634)</f>
        <v>*</v>
      </c>
      <c r="M546" s="111" t="str">
        <f>IF(SP_SUL!J634="","*",SP_SUL!J634)</f>
        <v>*</v>
      </c>
      <c r="N546" s="262" t="str">
        <f>IF(SP_SUL!K634="","*",SP_SUL!K634)</f>
        <v>*</v>
      </c>
      <c r="O546" s="262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8" t="str">
        <f>IF(SP_SUL!N635="","*",SP_SUL!N635)</f>
        <v>*</v>
      </c>
      <c r="M547" s="111" t="str">
        <f>IF(SP_SUL!J635="","*",SP_SUL!J635)</f>
        <v>*</v>
      </c>
      <c r="N547" s="262" t="str">
        <f>IF(SP_SUL!K635="","*",SP_SUL!K635)</f>
        <v>*</v>
      </c>
      <c r="O547" s="262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8" t="str">
        <f>IF(SP_SUL!N636="","*",SP_SUL!N636)</f>
        <v>*</v>
      </c>
      <c r="M548" s="111" t="str">
        <f>IF(SP_SUL!J636="","*",SP_SUL!J636)</f>
        <v>*</v>
      </c>
      <c r="N548" s="262" t="str">
        <f>IF(SP_SUL!K636="","*",SP_SUL!K636)</f>
        <v>*</v>
      </c>
      <c r="O548" s="262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8" t="str">
        <f>IF(SP_SUL!N637="","*",SP_SUL!N637)</f>
        <v>*</v>
      </c>
      <c r="M549" s="111" t="str">
        <f>IF(SP_SUL!J637="","*",SP_SUL!J637)</f>
        <v>*</v>
      </c>
      <c r="N549" s="262" t="str">
        <f>IF(SP_SUL!K637="","*",SP_SUL!K637)</f>
        <v>*</v>
      </c>
      <c r="O549" s="262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8" t="str">
        <f>IF(SP_SUL!N638="","*",SP_SUL!N638)</f>
        <v>*</v>
      </c>
      <c r="M550" s="111" t="str">
        <f>IF(SP_SUL!J638="","*",SP_SUL!J638)</f>
        <v>*</v>
      </c>
      <c r="N550" s="262" t="str">
        <f>IF(SP_SUL!K638="","*",SP_SUL!K638)</f>
        <v>*</v>
      </c>
      <c r="O550" s="262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8" t="str">
        <f>IF(SP_SUL!N639="","*",SP_SUL!N639)</f>
        <v>*</v>
      </c>
      <c r="M551" s="111" t="str">
        <f>IF(SP_SUL!J639="","*",SP_SUL!J639)</f>
        <v>*</v>
      </c>
      <c r="N551" s="262" t="str">
        <f>IF(SP_SUL!K639="","*",SP_SUL!K639)</f>
        <v>*</v>
      </c>
      <c r="O551" s="262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8" t="str">
        <f>IF(SP_SUL!N640="","*",SP_SUL!N640)</f>
        <v>*</v>
      </c>
      <c r="M552" s="111" t="str">
        <f>IF(SP_SUL!J640="","*",SP_SUL!J640)</f>
        <v>*</v>
      </c>
      <c r="N552" s="262" t="str">
        <f>IF(SP_SUL!K640="","*",SP_SUL!K640)</f>
        <v>*</v>
      </c>
      <c r="O552" s="262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8" t="str">
        <f>IF(SP_SUL!N641="","*",SP_SUL!N641)</f>
        <v>*</v>
      </c>
      <c r="M553" s="111" t="str">
        <f>IF(SP_SUL!J641="","*",SP_SUL!J641)</f>
        <v>*</v>
      </c>
      <c r="N553" s="262" t="str">
        <f>IF(SP_SUL!K641="","*",SP_SUL!K641)</f>
        <v>*</v>
      </c>
      <c r="O553" s="262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8" t="str">
        <f>IF(SP_SUL!N642="","*",SP_SUL!N642)</f>
        <v>*</v>
      </c>
      <c r="M554" s="111" t="str">
        <f>IF(SP_SUL!J642="","*",SP_SUL!J642)</f>
        <v>*</v>
      </c>
      <c r="N554" s="262" t="str">
        <f>IF(SP_SUL!K642="","*",SP_SUL!K642)</f>
        <v>*</v>
      </c>
      <c r="O554" s="262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8" t="str">
        <f>IF(SP_SUL!N643="","*",SP_SUL!N643)</f>
        <v>*</v>
      </c>
      <c r="M555" s="111" t="str">
        <f>IF(SP_SUL!J643="","*",SP_SUL!J643)</f>
        <v>*</v>
      </c>
      <c r="N555" s="262" t="str">
        <f>IF(SP_SUL!K643="","*",SP_SUL!K643)</f>
        <v>*</v>
      </c>
      <c r="O555" s="262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8" t="str">
        <f>IF(SP_SUL!N644="","*",SP_SUL!N644)</f>
        <v>*</v>
      </c>
      <c r="M556" s="111" t="str">
        <f>IF(SP_SUL!J644="","*",SP_SUL!J644)</f>
        <v>*</v>
      </c>
      <c r="N556" s="262" t="str">
        <f>IF(SP_SUL!K644="","*",SP_SUL!K644)</f>
        <v>*</v>
      </c>
      <c r="O556" s="262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8" t="str">
        <f>IF(SP_SUL!N645="","*",SP_SUL!N645)</f>
        <v>*</v>
      </c>
      <c r="M557" s="111" t="str">
        <f>IF(SP_SUL!J645="","*",SP_SUL!J645)</f>
        <v>*</v>
      </c>
      <c r="N557" s="262" t="str">
        <f>IF(SP_SUL!K645="","*",SP_SUL!K645)</f>
        <v>*</v>
      </c>
      <c r="O557" s="262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8" t="str">
        <f>IF(SP_SUL!N646="","*",SP_SUL!N646)</f>
        <v>*</v>
      </c>
      <c r="M558" s="111" t="str">
        <f>IF(SP_SUL!J646="","*",SP_SUL!J646)</f>
        <v>*</v>
      </c>
      <c r="N558" s="262" t="str">
        <f>IF(SP_SUL!K646="","*",SP_SUL!K646)</f>
        <v>*</v>
      </c>
      <c r="O558" s="262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8" t="str">
        <f>IF(SP_SUL!N647="","*",SP_SUL!N647)</f>
        <v>*</v>
      </c>
      <c r="M559" s="111" t="str">
        <f>IF(SP_SUL!J647="","*",SP_SUL!J647)</f>
        <v>*</v>
      </c>
      <c r="N559" s="262" t="str">
        <f>IF(SP_SUL!K647="","*",SP_SUL!K647)</f>
        <v>*</v>
      </c>
      <c r="O559" s="262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8" t="str">
        <f>IF(SP_SUL!N648="","*",SP_SUL!N648)</f>
        <v>*</v>
      </c>
      <c r="M560" s="111" t="str">
        <f>IF(SP_SUL!J648="","*",SP_SUL!J648)</f>
        <v>*</v>
      </c>
      <c r="N560" s="262" t="str">
        <f>IF(SP_SUL!K648="","*",SP_SUL!K648)</f>
        <v>*</v>
      </c>
      <c r="O560" s="262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8" t="str">
        <f>IF(SP_SUL!N649="","*",SP_SUL!N649)</f>
        <v>*</v>
      </c>
      <c r="M561" s="111" t="str">
        <f>IF(SP_SUL!J649="","*",SP_SUL!J649)</f>
        <v>*</v>
      </c>
      <c r="N561" s="262" t="str">
        <f>IF(SP_SUL!K649="","*",SP_SUL!K649)</f>
        <v>*</v>
      </c>
      <c r="O561" s="262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8" t="str">
        <f>IF(SP_SUL!N650="","*",SP_SUL!N650)</f>
        <v>*</v>
      </c>
      <c r="M562" s="111" t="str">
        <f>IF(SP_SUL!J650="","*",SP_SUL!J650)</f>
        <v>*</v>
      </c>
      <c r="N562" s="262" t="str">
        <f>IF(SP_SUL!K650="","*",SP_SUL!K650)</f>
        <v>*</v>
      </c>
      <c r="O562" s="262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8" t="str">
        <f>IF(SP_SUL!N651="","*",SP_SUL!N651)</f>
        <v>*</v>
      </c>
      <c r="M563" s="111" t="str">
        <f>IF(SP_SUL!J651="","*",SP_SUL!J651)</f>
        <v>*</v>
      </c>
      <c r="N563" s="262" t="str">
        <f>IF(SP_SUL!K651="","*",SP_SUL!K651)</f>
        <v>*</v>
      </c>
      <c r="O563" s="262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8" t="str">
        <f>IF(SP_SUL!N652="","*",SP_SUL!N652)</f>
        <v>*</v>
      </c>
      <c r="M564" s="111" t="str">
        <f>IF(SP_SUL!J652="","*",SP_SUL!J652)</f>
        <v>*</v>
      </c>
      <c r="N564" s="262" t="str">
        <f>IF(SP_SUL!K652="","*",SP_SUL!K652)</f>
        <v>*</v>
      </c>
      <c r="O564" s="262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8" t="str">
        <f>IF(SP_SUL!N653="","*",SP_SUL!N653)</f>
        <v>*</v>
      </c>
      <c r="M565" s="111" t="str">
        <f>IF(SP_SUL!J653="","*",SP_SUL!J653)</f>
        <v>*</v>
      </c>
      <c r="N565" s="262" t="str">
        <f>IF(SP_SUL!K653="","*",SP_SUL!K653)</f>
        <v>*</v>
      </c>
      <c r="O565" s="262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8" t="str">
        <f>IF(SP_SUL!N654="","*",SP_SUL!N654)</f>
        <v>*</v>
      </c>
      <c r="M566" s="111" t="str">
        <f>IF(SP_SUL!J654="","*",SP_SUL!J654)</f>
        <v>*</v>
      </c>
      <c r="N566" s="262" t="str">
        <f>IF(SP_SUL!K654="","*",SP_SUL!K654)</f>
        <v>*</v>
      </c>
      <c r="O566" s="262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8" t="str">
        <f>IF(SP_SUL!N655="","*",SP_SUL!N655)</f>
        <v>*</v>
      </c>
      <c r="M567" s="111" t="str">
        <f>IF(SP_SUL!J655="","*",SP_SUL!J655)</f>
        <v>*</v>
      </c>
      <c r="N567" s="262" t="str">
        <f>IF(SP_SUL!K655="","*",SP_SUL!K655)</f>
        <v>*</v>
      </c>
      <c r="O567" s="262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8" t="str">
        <f>IF(SP_SUL!N656="","*",SP_SUL!N656)</f>
        <v>*</v>
      </c>
      <c r="M568" s="111" t="str">
        <f>IF(SP_SUL!J656="","*",SP_SUL!J656)</f>
        <v>*</v>
      </c>
      <c r="N568" s="262" t="str">
        <f>IF(SP_SUL!K656="","*",SP_SUL!K656)</f>
        <v>*</v>
      </c>
      <c r="O568" s="262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8" t="str">
        <f>IF(SP_SUL!N657="","*",SP_SUL!N657)</f>
        <v>*</v>
      </c>
      <c r="M569" s="111" t="str">
        <f>IF(SP_SUL!J657="","*",SP_SUL!J657)</f>
        <v>*</v>
      </c>
      <c r="N569" s="262" t="str">
        <f>IF(SP_SUL!K657="","*",SP_SUL!K657)</f>
        <v>*</v>
      </c>
      <c r="O569" s="262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8" t="str">
        <f>IF(SP_SUL!N658="","*",SP_SUL!N658)</f>
        <v>*</v>
      </c>
      <c r="M570" s="111" t="str">
        <f>IF(SP_SUL!J658="","*",SP_SUL!J658)</f>
        <v>*</v>
      </c>
      <c r="N570" s="262" t="str">
        <f>IF(SP_SUL!K658="","*",SP_SUL!K658)</f>
        <v>*</v>
      </c>
      <c r="O570" s="262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8" t="str">
        <f>IF(SP_SUL!N659="","*",SP_SUL!N659)</f>
        <v>*</v>
      </c>
      <c r="M571" s="111" t="str">
        <f>IF(SP_SUL!J659="","*",SP_SUL!J659)</f>
        <v>*</v>
      </c>
      <c r="N571" s="262" t="str">
        <f>IF(SP_SUL!K659="","*",SP_SUL!K659)</f>
        <v>*</v>
      </c>
      <c r="O571" s="262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8" t="str">
        <f>IF(SP_SUL!N660="","*",SP_SUL!N660)</f>
        <v>*</v>
      </c>
      <c r="M572" s="111" t="str">
        <f>IF(SP_SUL!J660="","*",SP_SUL!J660)</f>
        <v>*</v>
      </c>
      <c r="N572" s="262" t="str">
        <f>IF(SP_SUL!K660="","*",SP_SUL!K660)</f>
        <v>*</v>
      </c>
      <c r="O572" s="262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8" t="str">
        <f>IF(SP_SUL!N661="","*",SP_SUL!N661)</f>
        <v>*</v>
      </c>
      <c r="M573" s="111" t="str">
        <f>IF(SP_SUL!J661="","*",SP_SUL!J661)</f>
        <v>*</v>
      </c>
      <c r="N573" s="262" t="str">
        <f>IF(SP_SUL!K661="","*",SP_SUL!K661)</f>
        <v>*</v>
      </c>
      <c r="O573" s="262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8" t="str">
        <f>IF(SP_SUL!N662="","*",SP_SUL!N662)</f>
        <v>*</v>
      </c>
      <c r="M574" s="111" t="str">
        <f>IF(SP_SUL!J662="","*",SP_SUL!J662)</f>
        <v>*</v>
      </c>
      <c r="N574" s="262" t="str">
        <f>IF(SP_SUL!K662="","*",SP_SUL!K662)</f>
        <v>*</v>
      </c>
      <c r="O574" s="262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8" t="str">
        <f>IF(SP_SUL!N663="","*",SP_SUL!N663)</f>
        <v>*</v>
      </c>
      <c r="M575" s="111" t="str">
        <f>IF(SP_SUL!J663="","*",SP_SUL!J663)</f>
        <v>*</v>
      </c>
      <c r="N575" s="262" t="str">
        <f>IF(SP_SUL!K663="","*",SP_SUL!K663)</f>
        <v>*</v>
      </c>
      <c r="O575" s="262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8" t="str">
        <f>IF(SP_SUL!N664="","*",SP_SUL!N664)</f>
        <v>*</v>
      </c>
      <c r="M576" s="111" t="str">
        <f>IF(SP_SUL!J664="","*",SP_SUL!J664)</f>
        <v>*</v>
      </c>
      <c r="N576" s="262" t="str">
        <f>IF(SP_SUL!K664="","*",SP_SUL!K664)</f>
        <v>*</v>
      </c>
      <c r="O576" s="262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8" t="str">
        <f>IF(SP_SUL!N665="","*",SP_SUL!N665)</f>
        <v>*</v>
      </c>
      <c r="M577" s="111" t="str">
        <f>IF(SP_SUL!J665="","*",SP_SUL!J665)</f>
        <v>*</v>
      </c>
      <c r="N577" s="262" t="str">
        <f>IF(SP_SUL!K665="","*",SP_SUL!K665)</f>
        <v>*</v>
      </c>
      <c r="O577" s="262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8" t="str">
        <f>IF(SP_SUL!N666="","*",SP_SUL!N666)</f>
        <v>*</v>
      </c>
      <c r="M578" s="111" t="str">
        <f>IF(SP_SUL!J666="","*",SP_SUL!J666)</f>
        <v>*</v>
      </c>
      <c r="N578" s="262" t="str">
        <f>IF(SP_SUL!K666="","*",SP_SUL!K666)</f>
        <v>*</v>
      </c>
      <c r="O578" s="262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8" t="str">
        <f>IF(SP_SUL!N667="","*",SP_SUL!N667)</f>
        <v>*</v>
      </c>
      <c r="M579" s="111" t="str">
        <f>IF(SP_SUL!J667="","*",SP_SUL!J667)</f>
        <v>*</v>
      </c>
      <c r="N579" s="262" t="str">
        <f>IF(SP_SUL!K667="","*",SP_SUL!K667)</f>
        <v>*</v>
      </c>
      <c r="O579" s="262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8" t="str">
        <f>IF(SP_SUL!N668="","*",SP_SUL!N668)</f>
        <v>*</v>
      </c>
      <c r="M580" s="111" t="str">
        <f>IF(SP_SUL!J668="","*",SP_SUL!J668)</f>
        <v>*</v>
      </c>
      <c r="N580" s="262" t="str">
        <f>IF(SP_SUL!K668="","*",SP_SUL!K668)</f>
        <v>*</v>
      </c>
      <c r="O580" s="262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8" t="str">
        <f>IF(SP_SUL!N669="","*",SP_SUL!N669)</f>
        <v>*</v>
      </c>
      <c r="M581" s="111" t="str">
        <f>IF(SP_SUL!J669="","*",SP_SUL!J669)</f>
        <v>*</v>
      </c>
      <c r="N581" s="262" t="str">
        <f>IF(SP_SUL!K669="","*",SP_SUL!K669)</f>
        <v>*</v>
      </c>
      <c r="O581" s="262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8" t="str">
        <f>IF(SP_SUL!N670="","*",SP_SUL!N670)</f>
        <v>*</v>
      </c>
      <c r="M582" s="111" t="str">
        <f>IF(SP_SUL!J670="","*",SP_SUL!J670)</f>
        <v>*</v>
      </c>
      <c r="N582" s="262" t="str">
        <f>IF(SP_SUL!K670="","*",SP_SUL!K670)</f>
        <v>*</v>
      </c>
      <c r="O582" s="262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8" t="str">
        <f>IF(SP_SUL!N671="","*",SP_SUL!N671)</f>
        <v>*</v>
      </c>
      <c r="M583" s="111" t="str">
        <f>IF(SP_SUL!J671="","*",SP_SUL!J671)</f>
        <v>*</v>
      </c>
      <c r="N583" s="262" t="str">
        <f>IF(SP_SUL!K671="","*",SP_SUL!K671)</f>
        <v>*</v>
      </c>
      <c r="O583" s="262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8" t="str">
        <f>IF(SP_SUL!N672="","*",SP_SUL!N672)</f>
        <v>*</v>
      </c>
      <c r="M584" s="111" t="str">
        <f>IF(SP_SUL!J672="","*",SP_SUL!J672)</f>
        <v>*</v>
      </c>
      <c r="N584" s="262" t="str">
        <f>IF(SP_SUL!K672="","*",SP_SUL!K672)</f>
        <v>*</v>
      </c>
      <c r="O584" s="262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8" t="str">
        <f>IF(SP_SUL!N673="","*",SP_SUL!N673)</f>
        <v>*</v>
      </c>
      <c r="M585" s="111" t="str">
        <f>IF(SP_SUL!J673="","*",SP_SUL!J673)</f>
        <v>*</v>
      </c>
      <c r="N585" s="262" t="str">
        <f>IF(SP_SUL!K673="","*",SP_SUL!K673)</f>
        <v>*</v>
      </c>
      <c r="O585" s="262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8" t="str">
        <f>IF(SP_SUL!N674="","*",SP_SUL!N674)</f>
        <v>*</v>
      </c>
      <c r="M586" s="111" t="str">
        <f>IF(SP_SUL!J674="","*",SP_SUL!J674)</f>
        <v>*</v>
      </c>
      <c r="N586" s="262" t="str">
        <f>IF(SP_SUL!K674="","*",SP_SUL!K674)</f>
        <v>*</v>
      </c>
      <c r="O586" s="262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8" t="str">
        <f>IF(SP_SUL!N675="","*",SP_SUL!N675)</f>
        <v>*</v>
      </c>
      <c r="M587" s="111" t="str">
        <f>IF(SP_SUL!J675="","*",SP_SUL!J675)</f>
        <v>*</v>
      </c>
      <c r="N587" s="262" t="str">
        <f>IF(SP_SUL!K675="","*",SP_SUL!K675)</f>
        <v>*</v>
      </c>
      <c r="O587" s="262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8" t="str">
        <f>IF(SP_SUL!N676="","*",SP_SUL!N676)</f>
        <v>*</v>
      </c>
      <c r="M588" s="111" t="str">
        <f>IF(SP_SUL!J676="","*",SP_SUL!J676)</f>
        <v>*</v>
      </c>
      <c r="N588" s="262" t="str">
        <f>IF(SP_SUL!K676="","*",SP_SUL!K676)</f>
        <v>*</v>
      </c>
      <c r="O588" s="262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8" t="str">
        <f>IF(SP_SUL!N677="","*",SP_SUL!N677)</f>
        <v>*</v>
      </c>
      <c r="M589" s="111" t="str">
        <f>IF(SP_SUL!J677="","*",SP_SUL!J677)</f>
        <v>*</v>
      </c>
      <c r="N589" s="262" t="str">
        <f>IF(SP_SUL!K677="","*",SP_SUL!K677)</f>
        <v>*</v>
      </c>
      <c r="O589" s="262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8" t="str">
        <f>IF(SP_SUL!N678="","*",SP_SUL!N678)</f>
        <v>*</v>
      </c>
      <c r="M590" s="111" t="str">
        <f>IF(SP_SUL!J678="","*",SP_SUL!J678)</f>
        <v>*</v>
      </c>
      <c r="N590" s="262" t="str">
        <f>IF(SP_SUL!K678="","*",SP_SUL!K678)</f>
        <v>*</v>
      </c>
      <c r="O590" s="262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8" t="str">
        <f>IF(SP_SUL!N679="","*",SP_SUL!N679)</f>
        <v>*</v>
      </c>
      <c r="M591" s="111" t="str">
        <f>IF(SP_SUL!J679="","*",SP_SUL!J679)</f>
        <v>*</v>
      </c>
      <c r="N591" s="262" t="str">
        <f>IF(SP_SUL!K679="","*",SP_SUL!K679)</f>
        <v>*</v>
      </c>
      <c r="O591" s="262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8" t="str">
        <f>IF(SP_SUL!N680="","*",SP_SUL!N680)</f>
        <v>*</v>
      </c>
      <c r="M592" s="111" t="str">
        <f>IF(SP_SUL!J680="","*",SP_SUL!J680)</f>
        <v>*</v>
      </c>
      <c r="N592" s="262" t="str">
        <f>IF(SP_SUL!K680="","*",SP_SUL!K680)</f>
        <v>*</v>
      </c>
      <c r="O592" s="262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8" t="str">
        <f>IF(SP_SUL!N681="","*",SP_SUL!N681)</f>
        <v>*</v>
      </c>
      <c r="M593" s="111" t="str">
        <f>IF(SP_SUL!J681="","*",SP_SUL!J681)</f>
        <v>*</v>
      </c>
      <c r="N593" s="262" t="str">
        <f>IF(SP_SUL!K681="","*",SP_SUL!K681)</f>
        <v>*</v>
      </c>
      <c r="O593" s="262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8" t="str">
        <f>IF(SP_SUL!N682="","*",SP_SUL!N682)</f>
        <v>*</v>
      </c>
      <c r="M594" s="111" t="str">
        <f>IF(SP_SUL!J682="","*",SP_SUL!J682)</f>
        <v>*</v>
      </c>
      <c r="N594" s="262" t="str">
        <f>IF(SP_SUL!K682="","*",SP_SUL!K682)</f>
        <v>*</v>
      </c>
      <c r="O594" s="262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8" t="str">
        <f>IF(SP_SUL!N683="","*",SP_SUL!N683)</f>
        <v>*</v>
      </c>
      <c r="M595" s="111" t="str">
        <f>IF(SP_SUL!J683="","*",SP_SUL!J683)</f>
        <v>*</v>
      </c>
      <c r="N595" s="262" t="str">
        <f>IF(SP_SUL!K683="","*",SP_SUL!K683)</f>
        <v>*</v>
      </c>
      <c r="O595" s="262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8" t="str">
        <f>IF(SP_SUL!N684="","*",SP_SUL!N684)</f>
        <v>*</v>
      </c>
      <c r="M596" s="111" t="str">
        <f>IF(SP_SUL!J684="","*",SP_SUL!J684)</f>
        <v>*</v>
      </c>
      <c r="N596" s="262" t="str">
        <f>IF(SP_SUL!K684="","*",SP_SUL!K684)</f>
        <v>*</v>
      </c>
      <c r="O596" s="262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8" t="str">
        <f>IF(SP_SUL!N685="","*",SP_SUL!N685)</f>
        <v>*</v>
      </c>
      <c r="M597" s="111" t="str">
        <f>IF(SP_SUL!J685="","*",SP_SUL!J685)</f>
        <v>*</v>
      </c>
      <c r="N597" s="262" t="str">
        <f>IF(SP_SUL!K685="","*",SP_SUL!K685)</f>
        <v>*</v>
      </c>
      <c r="O597" s="262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8" t="str">
        <f>IF(SP_SUL!N686="","*",SP_SUL!N686)</f>
        <v>*</v>
      </c>
      <c r="M598" s="111" t="str">
        <f>IF(SP_SUL!J686="","*",SP_SUL!J686)</f>
        <v>*</v>
      </c>
      <c r="N598" s="262" t="str">
        <f>IF(SP_SUL!K686="","*",SP_SUL!K686)</f>
        <v>*</v>
      </c>
      <c r="O598" s="262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8" t="str">
        <f>IF(SP_SUL!N687="","*",SP_SUL!N687)</f>
        <v>*</v>
      </c>
      <c r="M599" s="111" t="str">
        <f>IF(SP_SUL!J687="","*",SP_SUL!J687)</f>
        <v>*</v>
      </c>
      <c r="N599" s="262" t="str">
        <f>IF(SP_SUL!K687="","*",SP_SUL!K687)</f>
        <v>*</v>
      </c>
      <c r="O599" s="262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8" t="str">
        <f>IF(SP_SUL!N688="","*",SP_SUL!N688)</f>
        <v>*</v>
      </c>
      <c r="M600" s="111" t="str">
        <f>IF(SP_SUL!J688="","*",SP_SUL!J688)</f>
        <v>*</v>
      </c>
      <c r="N600" s="262" t="str">
        <f>IF(SP_SUL!K688="","*",SP_SUL!K688)</f>
        <v>*</v>
      </c>
      <c r="O600" s="262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8" t="str">
        <f>IF(SP_SUL!N689="","*",SP_SUL!N689)</f>
        <v>*</v>
      </c>
      <c r="M601" s="111" t="str">
        <f>IF(SP_SUL!J689="","*",SP_SUL!J689)</f>
        <v>*</v>
      </c>
      <c r="N601" s="262" t="str">
        <f>IF(SP_SUL!K689="","*",SP_SUL!K689)</f>
        <v>*</v>
      </c>
      <c r="O601" s="262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8" t="str">
        <f>IF(SP_SUL!N690="","*",SP_SUL!N690)</f>
        <v>*</v>
      </c>
      <c r="M602" s="111" t="str">
        <f>IF(SP_SUL!J690="","*",SP_SUL!J690)</f>
        <v>*</v>
      </c>
      <c r="N602" s="262" t="str">
        <f>IF(SP_SUL!K690="","*",SP_SUL!K690)</f>
        <v>*</v>
      </c>
      <c r="O602" s="262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8" t="str">
        <f>IF(SP_SUL!N691="","*",SP_SUL!N691)</f>
        <v>*</v>
      </c>
      <c r="M603" s="111" t="str">
        <f>IF(SP_SUL!J691="","*",SP_SUL!J691)</f>
        <v>*</v>
      </c>
      <c r="N603" s="262" t="str">
        <f>IF(SP_SUL!K691="","*",SP_SUL!K691)</f>
        <v>*</v>
      </c>
      <c r="O603" s="262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8" t="str">
        <f>IF(SP_SUL!N692="","*",SP_SUL!N692)</f>
        <v>*</v>
      </c>
      <c r="M604" s="111" t="str">
        <f>IF(SP_SUL!J692="","*",SP_SUL!J692)</f>
        <v>*</v>
      </c>
      <c r="N604" s="262" t="str">
        <f>IF(SP_SUL!K692="","*",SP_SUL!K692)</f>
        <v>*</v>
      </c>
      <c r="O604" s="262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8" t="str">
        <f>IF(SP_SUL!N693="","*",SP_SUL!N693)</f>
        <v>*</v>
      </c>
      <c r="M605" s="111" t="str">
        <f>IF(SP_SUL!J693="","*",SP_SUL!J693)</f>
        <v>*</v>
      </c>
      <c r="N605" s="262" t="str">
        <f>IF(SP_SUL!K693="","*",SP_SUL!K693)</f>
        <v>*</v>
      </c>
      <c r="O605" s="262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8" t="str">
        <f>IF(SP_SUL!N694="","*",SP_SUL!N694)</f>
        <v>*</v>
      </c>
      <c r="M606" s="111" t="str">
        <f>IF(SP_SUL!J694="","*",SP_SUL!J694)</f>
        <v>*</v>
      </c>
      <c r="N606" s="262" t="str">
        <f>IF(SP_SUL!K694="","*",SP_SUL!K694)</f>
        <v>*</v>
      </c>
      <c r="O606" s="262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8" t="str">
        <f>IF(SP_SUL!N695="","*",SP_SUL!N695)</f>
        <v>*</v>
      </c>
      <c r="M607" s="111" t="str">
        <f>IF(SP_SUL!J695="","*",SP_SUL!J695)</f>
        <v>*</v>
      </c>
      <c r="N607" s="262" t="str">
        <f>IF(SP_SUL!K695="","*",SP_SUL!K695)</f>
        <v>*</v>
      </c>
      <c r="O607" s="262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8" t="str">
        <f>IF(SP_SUL!N696="","*",SP_SUL!N696)</f>
        <v>*</v>
      </c>
      <c r="M608" s="111" t="str">
        <f>IF(SP_SUL!J696="","*",SP_SUL!J696)</f>
        <v>*</v>
      </c>
      <c r="N608" s="262" t="str">
        <f>IF(SP_SUL!K696="","*",SP_SUL!K696)</f>
        <v>*</v>
      </c>
      <c r="O608" s="262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8" t="str">
        <f>IF(SP_SUL!N697="","*",SP_SUL!N697)</f>
        <v>*</v>
      </c>
      <c r="M609" s="111" t="str">
        <f>IF(SP_SUL!J697="","*",SP_SUL!J697)</f>
        <v>*</v>
      </c>
      <c r="N609" s="262" t="str">
        <f>IF(SP_SUL!K697="","*",SP_SUL!K697)</f>
        <v>*</v>
      </c>
      <c r="O609" s="262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8" t="str">
        <f>IF(SP_SUL!N698="","*",SP_SUL!N698)</f>
        <v>*</v>
      </c>
      <c r="M610" s="111" t="str">
        <f>IF(SP_SUL!J698="","*",SP_SUL!J698)</f>
        <v>*</v>
      </c>
      <c r="N610" s="262" t="str">
        <f>IF(SP_SUL!K698="","*",SP_SUL!K698)</f>
        <v>*</v>
      </c>
      <c r="O610" s="262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8" t="str">
        <f>IF(SP_SUL!N699="","*",SP_SUL!N699)</f>
        <v>*</v>
      </c>
      <c r="M611" s="111" t="str">
        <f>IF(SP_SUL!J699="","*",SP_SUL!J699)</f>
        <v>*</v>
      </c>
      <c r="N611" s="262" t="str">
        <f>IF(SP_SUL!K699="","*",SP_SUL!K699)</f>
        <v>*</v>
      </c>
      <c r="O611" s="262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8" t="str">
        <f>IF(SP_SUL!N700="","*",SP_SUL!N700)</f>
        <v>*</v>
      </c>
      <c r="M612" s="111" t="str">
        <f>IF(SP_SUL!J700="","*",SP_SUL!J700)</f>
        <v>*</v>
      </c>
      <c r="N612" s="262" t="str">
        <f>IF(SP_SUL!K700="","*",SP_SUL!K700)</f>
        <v>*</v>
      </c>
      <c r="O612" s="262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8" t="str">
        <f>IF(SP_SUL!N701="","*",SP_SUL!N701)</f>
        <v>*</v>
      </c>
      <c r="M613" s="111" t="str">
        <f>IF(SP_SUL!J701="","*",SP_SUL!J701)</f>
        <v>*</v>
      </c>
      <c r="N613" s="262" t="str">
        <f>IF(SP_SUL!K701="","*",SP_SUL!K701)</f>
        <v>*</v>
      </c>
      <c r="O613" s="262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8" t="str">
        <f>IF(SP_SUL!N702="","*",SP_SUL!N702)</f>
        <v>*</v>
      </c>
      <c r="M614" s="111" t="str">
        <f>IF(SP_SUL!J702="","*",SP_SUL!J702)</f>
        <v>*</v>
      </c>
      <c r="N614" s="262" t="str">
        <f>IF(SP_SUL!K702="","*",SP_SUL!K702)</f>
        <v>*</v>
      </c>
      <c r="O614" s="262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8" t="str">
        <f>IF(SP_SUL!N703="","*",SP_SUL!N703)</f>
        <v>*</v>
      </c>
      <c r="M615" s="111" t="str">
        <f>IF(SP_SUL!J703="","*",SP_SUL!J703)</f>
        <v>*</v>
      </c>
      <c r="N615" s="262" t="str">
        <f>IF(SP_SUL!K703="","*",SP_SUL!K703)</f>
        <v>*</v>
      </c>
      <c r="O615" s="262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8" t="str">
        <f>IF(SP_SUL!N704="","*",SP_SUL!N704)</f>
        <v>*</v>
      </c>
      <c r="M616" s="111" t="str">
        <f>IF(SP_SUL!J704="","*",SP_SUL!J704)</f>
        <v>*</v>
      </c>
      <c r="N616" s="262" t="str">
        <f>IF(SP_SUL!K704="","*",SP_SUL!K704)</f>
        <v>*</v>
      </c>
      <c r="O616" s="262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1772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1773</v>
      </c>
      <c r="D5" s="390"/>
      <c r="E5" s="390"/>
      <c r="F5" s="390"/>
      <c r="G5" s="390"/>
      <c r="H5" s="390"/>
      <c r="I5" s="390"/>
      <c r="J5" s="391"/>
      <c r="K5" s="392" t="s">
        <v>1774</v>
      </c>
      <c r="L5" s="393"/>
      <c r="M5" s="393"/>
      <c r="N5" s="393"/>
      <c r="O5" s="394" t="s">
        <v>1775</v>
      </c>
      <c r="P5" s="395"/>
      <c r="Q5" s="396"/>
    </row>
    <row r="6" spans="1:17" s="94" customFormat="1" ht="15.75" customHeight="1">
      <c r="A6" s="88" t="s">
        <v>1770</v>
      </c>
      <c r="B6" s="95" t="s">
        <v>1769</v>
      </c>
      <c r="C6" s="96" t="s">
        <v>874</v>
      </c>
      <c r="D6" s="97" t="s">
        <v>875</v>
      </c>
      <c r="E6" s="96" t="s">
        <v>1776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1777</v>
      </c>
      <c r="M6" s="139" t="s">
        <v>335</v>
      </c>
      <c r="N6" s="140" t="s">
        <v>869</v>
      </c>
      <c r="O6" s="238" t="s">
        <v>912</v>
      </c>
      <c r="P6" s="157"/>
      <c r="Q6" s="190" t="s">
        <v>1778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3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3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oportundiade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3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3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3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3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3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6.25E-2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3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-</v>
      </c>
      <c r="D542" s="100" t="str">
        <f>IF(SP_SUL!T560="","*",SP_SUL!T560)</f>
        <v>-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-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3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-</v>
      </c>
      <c r="D543" s="100" t="str">
        <f>IF(SP_SUL!T561="","*",SP_SUL!T561)</f>
        <v>-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-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3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-</v>
      </c>
      <c r="D544" s="100" t="str">
        <f>IF(SP_SUL!T562="","*",SP_SUL!T562)</f>
        <v>-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-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3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-</v>
      </c>
      <c r="D545" s="100" t="str">
        <f>IF(SP_SUL!T563="","*",SP_SUL!T563)</f>
        <v>-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-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3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-</v>
      </c>
      <c r="D546" s="100" t="str">
        <f>IF(SP_SUL!T564="","*",SP_SUL!T564)</f>
        <v>-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-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3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3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3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3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3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3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3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3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3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3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3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3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3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3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3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3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3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3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1778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1779</v>
      </c>
      <c r="C2" s="96" t="s">
        <v>859</v>
      </c>
      <c r="D2" s="96" t="s">
        <v>861</v>
      </c>
      <c r="E2" s="96" t="s">
        <v>1780</v>
      </c>
      <c r="F2" s="96" t="s">
        <v>1781</v>
      </c>
      <c r="G2" s="96" t="s">
        <v>1782</v>
      </c>
      <c r="H2" s="96" t="s">
        <v>1783</v>
      </c>
      <c r="I2" s="96" t="s">
        <v>1784</v>
      </c>
      <c r="J2" s="96" t="s">
        <v>1785</v>
      </c>
      <c r="K2" s="131" t="s">
        <v>1786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2025-12-23T16:18:07Z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