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74" documentId="8_{B6337239-1A00-434D-AAD0-422EA1FEB5AE}" xr6:coauthVersionLast="47" xr6:coauthVersionMax="47" xr10:uidLastSave="{9E22E0F0-C557-47E2-A9EB-43E870092D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<sst xmlns="http://schemas.openxmlformats.org/spreadsheetml/2006/main" count="6827" uniqueCount="1772">
  <si>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</si>
  <si>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</si>
  <si>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</si>
  <si>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</si>
  <si>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</si>
  <si>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</si>
  <si>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</si>
  <si>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</si>
  <si>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</si>
  <si>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</si>
  <si>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</si>
  <si>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</si>
  <si>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</si>
  <si>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</si>
  <si>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</si>
  <si>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</si>
  <si>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</si>
  <si>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</si>
  <si>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</si>
  <si>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</si>
  <si>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</si>
  <si>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</si>
  <si>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</si>
  <si>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</si>
  <si>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</si>
  <si>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</si>
  <si>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</si>
  <si>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</si>
  <si>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</si>
  <si>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</si>
  <si>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</si>
  <si>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</si>
  <si>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</si>
  <si>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</si>
  <si>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</si>
  <si>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</si>
  <si>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</si>
  <si>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</si>
  <si>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</si>
  <si>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</si>
  <si>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</si>
  <si>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</si>
  <si>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</si>
  <si>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</si>
  <si>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</si>
  <si>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</si>
  <si>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</si>
  <si>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</si>
  <si>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</si>
  <si>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</si>
  <si>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</si>
  <si>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</si>
  <si>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</si>
  <si>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</si>
  <si>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</si>
  <si>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</si>
  <si>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</si>
  <si>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</si>
  <si>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</si>
  <si>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</si>
  <si>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</si>
  <si>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</si>
  <si>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</si>
  <si>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</si>
  <si>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</si>
  <si>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</si>
  <si>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</si>
  <si>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</si>
  <si>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</si>
  <si>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</si>
  <si>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</si>
  <si>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</si>
  <si>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</si>
  <si>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</si>
  <si>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</si>
  <si>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</si>
  <si>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</si>
  <si>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</si>
  <si>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</si>
  <si>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</si>
  <si>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</si>
  <si>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</si>
  <si>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</si>
  <si>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</si>
  <si>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</si>
  <si>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</si>
  <si>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</si>
  <si>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</si>
  <si>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</si>
  <si>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</si>
  <si>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</si>
  <si>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</si>
  <si>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</si>
  <si>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</si>
  <si>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</si>
  <si>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</si>
  <si>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</si>
  <si>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</si>
  <si>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</si>
  <si>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</si>
  <si>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</si>
  <si>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</si>
  <si>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</si>
  <si>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</si>
  <si>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</si>
  <si>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</si>
  <si>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</si>
  <si>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</si>
  <si>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</si>
  <si>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</si>
  <si>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</si>
  <si>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</si>
  <si>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</si>
  <si>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</si>
  <si>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</si>
  <si>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</si>
  <si>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</si>
  <si>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</si>
  <si>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</si>
  <si>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</si>
  <si>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</si>
  <si>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</si>
  <si>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</si>
  <si>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</si>
  <si>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</si>
  <si>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</si>
  <si>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</si>
  <si>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</si>
  <si>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</si>
  <si>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</si>
  <si>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</si>
  <si>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</si>
  <si>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</si>
  <si>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</si>
  <si>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</si>
  <si>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</si>
  <si>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</si>
  <si>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</si>
  <si>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</si>
  <si>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</si>
  <si>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</si>
  <si>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</si>
  <si>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</si>
  <si>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</si>
  <si>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</si>
  <si>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</si>
  <si>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</si>
  <si>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</si>
  <si>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</si>
  <si>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</si>
  <si>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</si>
  <si>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</si>
  <si>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</si>
  <si>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</si>
  <si>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</si>
  <si>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</si>
  <si>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</si>
  <si>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</si>
  <si>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</si>
  <si>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</si>
  <si>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</si>
  <si>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</si>
  <si>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</si>
  <si>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</si>
  <si>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</si>
  <si>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</si>
  <si>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</si>
  <si>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</si>
  <si>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</si>
  <si>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</si>
  <si>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</si>
  <si>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</si>
  <si>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</si>
  <si>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</si>
  <si>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</si>
  <si>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</si>
  <si>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</si>
  <si>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</si>
  <si>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</si>
  <si>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</si>
  <si>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</si>
  <si>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</si>
  <si>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</si>
  <si>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</si>
  <si>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</si>
  <si>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</si>
  <si>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</si>
  <si>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</si>
  <si>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</si>
  <si>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</si>
  <si>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</si>
  <si>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</si>
  <si>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</si>
  <si>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</si>
  <si>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</si>
  <si>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</si>
  <si>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</si>
  <si>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</si>
  <si>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</si>
  <si>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</si>
  <si>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</si>
  <si>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</si>
  <si>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</si>
  <si>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</si>
  <si>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</si>
  <si>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</si>
  <si>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</si>
  <si>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</si>
  <si>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</si>
  <si>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</si>
  <si>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</si>
  <si>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</si>
  <si>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</si>
  <si>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</si>
  <si>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</si>
  <si>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</si>
  <si>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</si>
  <si>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</si>
  <si>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</si>
  <si>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</si>
  <si>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</si>
  <si>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</si>
  <si>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</si>
  <si>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</si>
  <si>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</si>
  <si>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</si>
  <si>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</si>
  <si>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</si>
  <si>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</si>
  <si>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</si>
  <si>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</si>
  <si>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</si>
  <si>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</si>
  <si>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</si>
  <si>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</si>
  <si>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</si>
  <si>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</si>
  <si>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</si>
  <si>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</si>
  <si>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</si>
  <si>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</si>
  <si>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</si>
  <si>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</si>
  <si>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</si>
  <si>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</si>
  <si>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</si>
  <si>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</si>
  <si>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</si>
  <si>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</si>
  <si>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</si>
  <si>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</si>
  <si>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</si>
  <si>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</si>
  <si>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</si>
  <si>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</si>
  <si>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</si>
  <si>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</si>
  <si>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</si>
  <si>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</si>
  <si>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</si>
  <si>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</si>
  <si>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</si>
  <si>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</si>
  <si>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</si>
  <si>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</si>
  <si>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</si>
  <si>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</si>
  <si>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</si>
  <si>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</si>
  <si>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</si>
  <si>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</si>
  <si>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</si>
  <si>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</si>
  <si>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</si>
  <si>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</si>
  <si>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</si>
  <si>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</si>
  <si>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</si>
  <si>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</si>
  <si>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</si>
  <si>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</si>
  <si>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</si>
  <si>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</si>
  <si>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</si>
  <si>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</si>
  <si>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</si>
  <si>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</si>
  <si>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</si>
  <si>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</si>
  <si>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</si>
  <si>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</si>
  <si>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</si>
  <si>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</si>
  <si>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</si>
  <si>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</si>
  <si>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</si>
  <si>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</si>
  <si>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</si>
  <si>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</si>
  <si>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</si>
  <si>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</si>
  <si>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</si>
  <si>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</si>
  <si>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</si>
  <si>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</si>
  <si>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</si>
  <si>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</si>
  <si>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</si>
  <si>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</si>
  <si>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</si>
  <si>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</si>
  <si>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</si>
  <si>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</si>
  <si>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</si>
  <si>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</si>
  <si>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</si>
  <si>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</si>
  <si>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</si>
  <si>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</si>
  <si>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</si>
  <si>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</si>
  <si>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</si>
  <si>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</si>
  <si>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</si>
  <si>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</si>
  <si>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</si>
  <si>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</si>
  <si>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</si>
  <si>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</si>
  <si>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</si>
  <si>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</si>
  <si>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</si>
  <si>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</si>
  <si>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</si>
  <si>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</si>
  <si>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</si>
  <si>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</si>
  <si>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</si>
  <si>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</si>
  <si>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</si>
  <si>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</si>
  <si>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</si>
  <si>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</si>
  <si>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</si>
  <si>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</si>
  <si>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</si>
  <si>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</si>
  <si>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</si>
  <si>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</si>
  <si>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</si>
  <si>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</si>
  <si>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</si>
  <si>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</si>
  <si>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</si>
  <si>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</si>
  <si>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</si>
  <si>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</si>
  <si>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</si>
  <si>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</si>
  <si>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</si>
  <si>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</si>
  <si>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</si>
  <si>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</si>
  <si>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</si>
  <si>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</si>
  <si>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</si>
  <si>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</si>
  <si>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</si>
  <si>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</si>
  <si>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</si>
  <si>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</si>
  <si>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</si>
  <si>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</si>
  <si>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</si>
  <si>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</si>
  <si>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</si>
  <si>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</si>
  <si>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</si>
  <si>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</si>
  <si>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</si>
  <si>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</si>
  <si>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</si>
  <si>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</si>
  <si>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</si>
  <si>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</si>
  <si>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</si>
  <si>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</si>
  <si>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</si>
  <si>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</si>
  <si>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</si>
  <si>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</si>
  <si>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</si>
  <si>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</si>
  <si>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</si>
  <si>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</si>
  <si>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</si>
  <si>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</si>
  <si>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</si>
  <si>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</si>
  <si>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</si>
  <si>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</si>
  <si>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</si>
  <si>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</si>
  <si>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</si>
  <si>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</si>
  <si>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</si>
  <si>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</si>
  <si>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</si>
  <si>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</si>
  <si>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</si>
  <si>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</si>
  <si>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</si>
  <si>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</si>
  <si>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</si>
  <si>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</si>
  <si>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</si>
  <si>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</si>
  <si>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</si>
  <si>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</si>
  <si>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</si>
  <si>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</si>
  <si>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</si>
  <si>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</si>
  <si>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</si>
  <si>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</si>
  <si>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</si>
  <si>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</si>
  <si>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</si>
  <si>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</si>
  <si>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</si>
  <si>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</si>
  <si>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</si>
  <si>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</si>
  <si>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</si>
  <si>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</si>
  <si>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</si>
  <si>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</si>
  <si>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</si>
  <si>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</si>
  <si>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</si>
  <si>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</si>
  <si>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</si>
  <si>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</si>
  <si>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</si>
  <si>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</si>
  <si>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</si>
  <si>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</si>
  <si>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</si>
  <si>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</si>
  <si>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</si>
  <si>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</si>
  <si>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</si>
  <si>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</si>
  <si>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</si>
  <si>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</si>
  <si>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</si>
  <si>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</si>
  <si>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</si>
  <si>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</si>
  <si>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</si>
  <si>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</si>
  <si>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</si>
  <si>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</si>
  <si>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</si>
  <si>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</si>
  <si>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</si>
  <si>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</si>
  <si>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</si>
  <si>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</si>
  <si>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</si>
  <si>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</si>
  <si>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</si>
  <si>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</si>
  <si>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</si>
  <si>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</si>
  <si>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</si>
  <si>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</si>
  <si>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</si>
  <si>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</si>
  <si>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</si>
  <si>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</si>
  <si>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</si>
  <si>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</si>
  <si>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</si>
  <si>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</si>
  <si>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</si>
  <si>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</si>
  <si>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</si>
  <si>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</si>
  <si>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</si>
  <si>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</si>
  <si>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</si>
  <si>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</si>
  <si>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</si>
  <si>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</si>
  <si>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</si>
  <si>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</si>
  <si>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</si>
  <si>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</si>
  <si>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</si>
  <si>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</si>
  <si>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</si>
  <si>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</si>
  <si>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</si>
  <si>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</si>
  <si>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</si>
  <si>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</si>
  <si>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</si>
  <si>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</si>
  <si>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</si>
  <si>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</si>
  <si>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</si>
  <si>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</si>
  <si>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</si>
  <si>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</si>
  <si>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</si>
  <si>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</si>
  <si>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</si>
  <si>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</si>
  <si>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</si>
  <si>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</si>
  <si>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</si>
  <si>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</si>
  <si>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</si>
  <si>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</si>
  <si>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</si>
  <si>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</si>
  <si>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</si>
  <si>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</si>
  <si>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</si>
  <si>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</si>
  <si>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</si>
  <si>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</si>
  <si>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</si>
  <si>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</si>
  <si>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</si>
  <si>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</si>
  <si>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</si>
  <si>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</si>
  <si>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</si>
  <si>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</si>
  <si>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</si>
  <si>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</si>
  <si>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</si>
  <si>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</si>
  <si>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</si>
  <si>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</si>
  <si>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</si>
  <si>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</si>
  <si>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</si>
  <si>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</si>
  <si>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</si>
  <si>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</si>
  <si>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</si>
  <si>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</si>
  <si>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</si>
  <si>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</si>
  <si>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</si>
  <si>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</si>
  <si>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</si>
  <si>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</si>
  <si>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</si>
  <si>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</si>
  <si>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</si>
  <si>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</si>
  <si>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</si>
  <si>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</si>
  <si>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</si>
  <si>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</si>
  <si>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</si>
  <si>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</si>
  <si>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</si>
  <si>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</si>
  <si>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</si>
  <si>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</si>
  <si>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</si>
  <si>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</si>
  <si>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</si>
  <si>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</si>
  <si>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</si>
  <si>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</si>
  <si>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</si>
  <si>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</si>
  <si>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</si>
  <si>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</si>
  <si>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</si>
  <si>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</si>
  <si>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</si>
  <si>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</si>
  <si>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</si>
  <si>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</si>
  <si>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</si>
  <si>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</si>
  <si>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</si>
  <si>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</si>
  <si>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</si>
  <si>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</si>
  <si>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</si>
  <si>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</si>
  <si>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</si>
  <si>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</si>
  <si>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</si>
  <si>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</si>
  <si>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</si>
  <si>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</si>
  <si>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</si>
  <si>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</si>
  <si>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</si>
  <si>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</si>
  <si>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</si>
  <si>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</si>
  <si>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</si>
  <si>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</si>
  <si>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</si>
  <si>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</si>
  <si>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</si>
  <si>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</si>
  <si>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</si>
  <si>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</si>
  <si>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</si>
  <si>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</si>
  <si>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</si>
  <si>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</si>
  <si>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</si>
  <si>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</si>
  <si>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</si>
  <si>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</si>
  <si>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</si>
  <si>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</si>
  <si>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</si>
  <si>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</si>
  <si>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</si>
  <si>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</si>
  <si>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</si>
  <si>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</si>
  <si>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</si>
  <si>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</si>
  <si>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</si>
  <si>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</si>
  <si>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</si>
  <si>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</si>
  <si>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</si>
  <si>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</si>
  <si>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</si>
  <si>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</si>
  <si>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</si>
  <si>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</si>
  <si>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</si>
  <si>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</si>
  <si>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</si>
  <si>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</si>
  <si>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</si>
  <si>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</si>
  <si>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</si>
  <si>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</si>
  <si>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</si>
  <si>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</si>
  <si>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</si>
  <si>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</si>
  <si>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</si>
  <si>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</si>
  <si>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</si>
  <si>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</si>
  <si>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</si>
  <si>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</si>
  <si>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</si>
  <si>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</si>
  <si>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</si>
  <si>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</si>
  <si>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</si>
  <si>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</si>
  <si>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</si>
  <si>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</si>
  <si>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</si>
  <si>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</si>
  <si>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</si>
  <si>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</si>
  <si>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</si>
  <si>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</si>
  <si>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</si>
  <si>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</si>
  <si>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</si>
  <si>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</si>
  <si>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</si>
  <si>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</si>
  <si>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</si>
  <si>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</si>
  <si>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</si>
  <si>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</si>
  <si>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</si>
  <si>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</si>
  <si>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</si>
  <si>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</si>
  <si>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</si>
  <si>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</si>
  <si>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</si>
  <si>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</si>
  <si>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</si>
  <si>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</si>
  <si>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</si>
  <si>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</si>
  <si>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</si>
  <si>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</si>
  <si>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</si>
  <si>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</si>
  <si>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</si>
  <si>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</si>
  <si>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</si>
  <si>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</si>
  <si>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</si>
  <si>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</si>
  <si>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</si>
  <si>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</si>
  <si>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</si>
  <si>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</si>
  <si>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</si>
  <si>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</si>
  <si>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</si>
  <si>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</si>
  <si>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</si>
  <si>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</si>
  <si>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</si>
  <si>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</si>
  <si>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</si>
  <si>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</si>
  <si>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</si>
  <si>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</si>
  <si>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</si>
  <si>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</si>
  <si>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</si>
  <si>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</si>
  <si>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</si>
  <si>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</si>
  <si>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</si>
  <si>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</si>
  <si>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</si>
  <si>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</si>
  <si>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</si>
  <si>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</si>
  <si>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</si>
  <si>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</si>
  <si>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</si>
  <si>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</si>
  <si>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</si>
  <si>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</si>
  <si>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</si>
  <si>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</si>
  <si>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</si>
  <si>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</si>
  <si>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</si>
  <si>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</si>
  <si>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</si>
  <si>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</si>
  <si>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</si>
  <si>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</si>
  <si>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</si>
  <si>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</si>
  <si>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</si>
  <si>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</si>
  <si>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</si>
  <si>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</si>
  <si>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</si>
  <si>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</si>
  <si>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</si>
  <si>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</si>
  <si>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</si>
  <si>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</si>
  <si>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</si>
  <si>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</si>
  <si>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</si>
  <si>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</si>
  <si>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</si>
  <si>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</si>
  <si>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</si>
  <si>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</si>
  <si>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</si>
  <si>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</si>
  <si>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</si>
  <si>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</si>
  <si>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</si>
  <si>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</si>
  <si>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</si>
  <si>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</si>
  <si>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</si>
  <si>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</si>
  <si>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</si>
  <si>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</si>
  <si>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</si>
  <si>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</si>
  <si>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</si>
  <si>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</si>
  <si>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</si>
  <si>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</si>
  <si>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</si>
  <si>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</si>
  <si>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</si>
  <si>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</si>
  <si>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</si>
  <si>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</si>
  <si>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</si>
  <si>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</si>
  <si>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</si>
  <si>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</si>
  <si>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</si>
  <si>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</si>
  <si>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</si>
  <si>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</si>
  <si>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</si>
  <si>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</si>
  <si>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</si>
  <si>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</si>
  <si>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</si>
  <si>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</si>
  <si>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</si>
  <si>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</si>
  <si>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</si>
  <si>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</si>
  <si>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</si>
  <si>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</si>
  <si>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</si>
  <si>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</si>
  <si>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</si>
  <si>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</si>
  <si>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</si>
  <si>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</si>
  <si>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</si>
  <si>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</si>
  <si>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</si>
  <si>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</si>
  <si>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</si>
  <si>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</si>
  <si>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</si>
  <si>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</si>
  <si>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</si>
  <si>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</si>
  <si>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</si>
  <si>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</si>
  <si>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</si>
  <si>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</si>
  <si>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</si>
  <si>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</si>
  <si>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</si>
  <si>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</si>
  <si>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</si>
  <si>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</si>
  <si>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</si>
  <si>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</si>
  <si>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</si>
  <si>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</si>
  <si>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</si>
  <si>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</si>
  <si>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</si>
  <si>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</si>
  <si>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</si>
  <si>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</si>
  <si>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</si>
  <si>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</si>
  <si>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</si>
  <si>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</si>
  <si>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</si>
  <si>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</si>
  <si>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</si>
  <si>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</si>
  <si>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</si>
  <si>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</si>
  <si>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</si>
  <si>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</si>
  <si>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</si>
  <si>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</si>
  <si>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</si>
  <si>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</si>
  <si>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</si>
  <si>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</si>
  <si>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</si>
  <si>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</si>
  <si>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</si>
  <si>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</si>
  <si>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</si>
  <si>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</si>
  <si>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</si>
  <si>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</si>
  <si>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</si>
  <si>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</si>
  <si>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</si>
  <si>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</si>
  <si>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</si>
  <si>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</si>
  <si>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</si>
  <si>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</si>
  <si>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</si>
  <si>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</si>
  <si>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</si>
  <si>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</si>
  <si>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</si>
  <si>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</si>
  <si>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</si>
  <si>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</si>
  <si>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</si>
  <si>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</si>
  <si>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</si>
  <si>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</si>
  <si>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</si>
  <si>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</si>
  <si>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</si>
  <si>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</si>
  <si>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</si>
  <si>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</si>
  <si>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</si>
  <si>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</si>
  <si>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</si>
  <si>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</si>
  <si>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</si>
  <si>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</si>
  <si>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</si>
  <si>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</si>
  <si>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</si>
  <si>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</si>
  <si>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</si>
  <si>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</si>
  <si>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</si>
  <si>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</si>
  <si>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</si>
  <si>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</si>
  <si>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</si>
  <si>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</si>
  <si>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</si>
  <si>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</si>
  <si>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</si>
  <si>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</si>
  <si>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</si>
  <si>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</si>
  <si>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</si>
  <si>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</si>
  <si>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</si>
  <si>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</si>
  <si>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</si>
  <si>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</si>
  <si>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</si>
  <si>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</si>
  <si>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</si>
  <si>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</si>
  <si>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</si>
  <si>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</si>
  <si>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</si>
  <si>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</si>
  <si>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</si>
  <si>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</si>
  <si>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</si>
  <si>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</si>
  <si>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</si>
  <si>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</si>
  <si>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</si>
  <si>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</si>
  <si>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</si>
  <si>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</si>
  <si>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</si>
  <si>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</si>
  <si>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</si>
  <si>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</si>
  <si>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</si>
  <si>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</si>
  <si>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</si>
  <si>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</si>
  <si>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</si>
  <si>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</si>
  <si>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</si>
  <si>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</si>
  <si>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</si>
  <si>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</si>
  <si>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</si>
  <si>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</si>
  <si>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</si>
  <si>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</si>
  <si>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</si>
  <si>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</si>
  <si>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</si>
  <si>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</si>
  <si>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</si>
  <si>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</si>
  <si>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</si>
  <si>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</si>
  <si>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</si>
  <si>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</si>
  <si>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</si>
  <si>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</si>
  <si>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</si>
  <si>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</si>
  <si>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</si>
  <si>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</si>
  <si>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</si>
  <si>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</si>
  <si>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</si>
  <si>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</si>
  <si>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</si>
  <si>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</si>
  <si>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</si>
  <si>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</si>
  <si>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</si>
  <si>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</si>
  <si>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</si>
  <si>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</si>
  <si>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</si>
  <si>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</si>
  <si>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</si>
  <si>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</si>
  <si>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</si>
  <si>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</si>
  <si>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</si>
  <si>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</si>
  <si>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</si>
  <si>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</si>
  <si>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</si>
  <si>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</si>
  <si>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</si>
  <si>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</si>
  <si>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</si>
  <si>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</si>
  <si>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</si>
  <si>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</si>
  <si>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</si>
  <si>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</si>
  <si>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</si>
  <si>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</si>
  <si>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</si>
  <si>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</si>
  <si>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</si>
  <si>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</si>
  <si>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</si>
  <si>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</si>
  <si>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</si>
  <si>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</si>
  <si>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</si>
  <si>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</si>
  <si>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</si>
  <si>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</si>
  <si>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</si>
  <si>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</si>
  <si>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</si>
  <si>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</si>
  <si>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</si>
  <si>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</si>
  <si>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</si>
  <si>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</si>
  <si>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</si>
  <si>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</si>
  <si>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</si>
  <si>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</si>
  <si>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</si>
  <si>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</si>
  <si>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</si>
  <si>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</si>
  <si>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</si>
  <si>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</si>
  <si>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</si>
  <si>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</si>
  <si>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</si>
  <si>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</si>
  <si>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</si>
  <si>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</si>
  <si>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</si>
  <si>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</si>
  <si>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</si>
  <si>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</si>
  <si>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</si>
  <si>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</si>
  <si>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</si>
  <si>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</si>
  <si>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</si>
  <si>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</si>
  <si>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</si>
  <si>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</si>
  <si>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</si>
  <si>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</si>
  <si>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</si>
  <si>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</si>
  <si>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</si>
  <si>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</si>
  <si>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</si>
  <si>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</si>
  <si>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</si>
  <si>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</si>
  <si>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</si>
  <si>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</si>
  <si>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</si>
  <si>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</si>
  <si>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</si>
  <si>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</si>
  <si>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</si>
  <si>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</si>
  <si>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</si>
  <si>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</si>
  <si>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</si>
  <si>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</si>
  <si>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</si>
  <si>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</si>
  <si>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</si>
  <si>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</si>
  <si>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</si>
  <si>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</si>
  <si>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</si>
  <si>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</si>
  <si>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</si>
  <si>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</si>
  <si>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</si>
  <si>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</si>
  <si>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</si>
  <si>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</si>
  <si>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</si>
  <si>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</si>
  <si>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</si>
  <si>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</si>
  <si>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</si>
  <si>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</si>
  <si>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</si>
  <si>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</si>
  <si>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</si>
  <si>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</si>
  <si>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</si>
  <si>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</si>
  <si>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</si>
  <si>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</si>
  <si>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</si>
  <si>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</si>
  <si>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</si>
  <si>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</si>
  <si>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</si>
  <si>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</si>
  <si>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</si>
  <si>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</si>
  <si>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</si>
  <si>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</si>
  <si>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</si>
  <si>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</si>
  <si>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</si>
  <si>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</si>
  <si>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</si>
  <si>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</si>
  <si>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</si>
  <si>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</si>
  <si>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</si>
  <si>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</si>
  <si>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</si>
  <si>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</si>
  <si>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</si>
  <si>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</si>
  <si>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</si>
  <si>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</si>
  <si>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</si>
  <si>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</si>
  <si>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</si>
  <si>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</si>
  <si>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</si>
  <si>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</si>
  <si>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</si>
  <si>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</si>
  <si>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</si>
  <si>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</si>
  <si>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</si>
  <si>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</si>
  <si>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</si>
  <si>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</si>
  <si>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</si>
  <si>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</si>
  <si>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</si>
  <si>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</si>
  <si>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</si>
  <si>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</si>
  <si>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</si>
  <si>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</si>
  <si>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</si>
  <si>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</si>
  <si>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</si>
  <si>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</si>
  <si>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</si>
  <si>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</si>
  <si>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</si>
  <si>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</si>
  <si>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</si>
  <si>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</si>
  <si>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</si>
  <si>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</si>
  <si>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</si>
  <si>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</si>
  <si>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</si>
  <si>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</si>
  <si>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</si>
  <si>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</si>
  <si>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</si>
  <si>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</si>
  <si>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</si>
  <si>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</si>
  <si>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</si>
  <si>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</si>
  <si>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</si>
  <si>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</si>
  <si>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</si>
  <si>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</si>
  <si>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</si>
  <si>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</si>
  <si>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</si>
  <si>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</si>
  <si>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</si>
  <si>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</si>
  <si>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</si>
  <si>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</si>
  <si>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</si>
  <si>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</si>
  <si>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</si>
  <si>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</si>
  <si>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</si>
  <si>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</si>
  <si>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</si>
  <si>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</si>
  <si>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</si>
  <si>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</si>
  <si>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</si>
  <si>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</si>
  <si>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</si>
  <si>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</si>
  <si>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</si>
  <si>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</si>
  <si>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</si>
  <si>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</si>
  <si>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</si>
  <si>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</si>
  <si>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</si>
  <si>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</si>
  <si>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</si>
  <si>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</si>
  <si>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</si>
  <si>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</si>
  <si>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</si>
  <si>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</si>
  <si>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</si>
  <si>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</si>
  <si>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</si>
  <si>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</si>
  <si>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</si>
  <si>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</si>
  <si>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</si>
  <si>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</si>
  <si>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</si>
  <si>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</si>
  <si>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</si>
  <si>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</si>
  <si>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</si>
  <si>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</si>
  <si>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</si>
  <si>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</si>
  <si>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</si>
  <si>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</si>
  <si>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</si>
  <si>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</si>
  <si>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</si>
  <si>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</si>
  <si>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</si>
  <si>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</si>
  <si>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</si>
  <si>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</si>
  <si>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</si>
  <si>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</si>
  <si>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</si>
  <si>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</si>
  <si>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</si>
  <si>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</si>
  <si>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</si>
  <si>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</si>
  <si>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</si>
  <si>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</si>
  <si>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</si>
  <si>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</si>
  <si>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</si>
  <si>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</si>
  <si>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</si>
  <si>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</si>
  <si>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</si>
  <si>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</si>
  <si>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</si>
  <si>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</si>
  <si>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</si>
  <si>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</si>
  <si>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</si>
  <si>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</si>
  <si>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</si>
  <si>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</si>
  <si>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</si>
  <si>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</si>
  <si>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</si>
  <si>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</si>
  <si>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</si>
  <si>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</si>
  <si>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</si>
  <si>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</si>
  <si>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</si>
  <si>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</si>
  <si>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</si>
  <si>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</si>
  <si>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</si>
  <si>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</si>
  <si>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</si>
  <si>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</si>
  <si>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</si>
  <si>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</si>
  <si>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</si>
  <si>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</si>
  <si>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</si>
  <si>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</si>
  <si>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</si>
  <si>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</si>
  <si>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</si>
  <si>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</si>
  <si>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</si>
  <si>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</si>
  <si>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</si>
  <si>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</si>
  <si>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</si>
  <si>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</si>
  <si>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</si>
  <si>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</si>
  <si>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</si>
  <si>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</si>
  <si>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</si>
  <si>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</si>
  <si>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</si>
  <si>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</si>
  <si>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</si>
  <si>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</si>
  <si>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</si>
  <si>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</si>
  <si>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</si>
  <si>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</si>
  <si>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</si>
  <si>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</si>
  <si>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</si>
  <si>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</si>
  <si>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</si>
  <si>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</si>
  <si>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</si>
  <si>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</si>
  <si>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</si>
  <si>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</si>
  <si>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</si>
  <si>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</si>
  <si>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</si>
  <si>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</si>
  <si>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</si>
  <si>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</si>
  <si>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</si>
  <si>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</si>
  <si>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</si>
  <si>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</si>
  <si>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</si>
  <si>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</si>
  <si>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</si>
  <si>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</si>
  <si>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</si>
  <si>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</si>
  <si>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</si>
  <si>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</si>
  <si>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</si>
  <si>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</si>
  <si>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</si>
  <si>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</si>
  <si>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</si>
  <si>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</si>
  <si>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</si>
  <si>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</si>
  <si>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</si>
  <si>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</si>
  <si>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</si>
  <si>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</si>
  <si>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</si>
  <si>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</si>
  <si>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</si>
  <si>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</si>
  <si>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</si>
  <si>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</si>
  <si>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</si>
  <si>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</si>
  <si>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</si>
  <si>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</si>
  <si>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</si>
  <si>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</si>
  <si>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</si>
  <si>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</si>
  <si>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</si>
  <si>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</si>
  <si>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</si>
  <si>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</si>
  <si>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</si>
  <si>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</si>
  <si>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</si>
  <si>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</si>
  <si>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</si>
  <si>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</si>
  <si>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</si>
  <si>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</si>
  <si>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</si>
  <si>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</si>
  <si>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</si>
  <si>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</si>
  <si>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</si>
  <si>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</si>
  <si>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</si>
  <si>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</si>
  <si>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</si>
  <si>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</si>
  <si>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</si>
  <si>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</si>
  <si>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</si>
  <si>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</si>
  <si>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</si>
  <si>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</si>
  <si>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</si>
  <si>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</si>
  <si>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</si>
  <si>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</si>
  <si>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</si>
  <si>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</si>
  <si>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</si>
  <si>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</si>
  <si>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</si>
  <si>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</si>
  <si>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</si>
  <si>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</si>
  <si>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</si>
  <si>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</si>
  <si>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</si>
  <si>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</si>
  <si>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</si>
  <si>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</si>
  <si>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</si>
  <si>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</si>
  <si>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</si>
  <si>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</si>
  <si>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</si>
  <si>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</si>
  <si>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</si>
  <si>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</si>
  <si>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</si>
  <si>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</si>
  <si>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</si>
  <si>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</si>
  <si>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</si>
  <si>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</si>
  <si>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</si>
  <si>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</si>
  <si>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</si>
  <si>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</si>
  <si>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</si>
  <si>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</si>
  <si>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</si>
  <si>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</si>
  <si>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</si>
  <si>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</si>
  <si>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</si>
  <si>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</si>
  <si>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</si>
  <si>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</si>
  <si>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</si>
  <si>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</si>
  <si>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</si>
  <si>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</si>
  <si>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</si>
  <si>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</si>
  <si>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</si>
  <si>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</si>
  <si>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</si>
  <si>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</si>
  <si>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</si>
  <si>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</si>
  <si>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</si>
  <si>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</si>
  <si>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</si>
  <si>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</si>
  <si>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</si>
  <si>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</si>
  <si>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</si>
  <si>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</si>
  <si>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</si>
  <si>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</si>
  <si>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</si>
  <si>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</si>
  <si>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</si>
  <si>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</si>
  <si>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</si>
  <si>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</si>
  <si>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</si>
  <si>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</si>
  <si>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</si>
  <si>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</si>
  <si>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</si>
  <si>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</si>
  <si>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</si>
  <si>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</si>
  <si>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</si>
  <si>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</si>
  <si>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</si>
  <si>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</si>
  <si>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</si>
  <si>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</si>
  <si>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</si>
  <si>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</si>
  <si>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</si>
  <si>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</si>
  <si>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</si>
  <si>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</si>
  <si>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</si>
  <si>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</si>
  <si>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</si>
  <si>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</si>
  <si>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</si>
  <si>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</si>
  <si>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</si>
  <si>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</si>
  <si>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</si>
  <si>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</si>
  <si>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</si>
  <si>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</si>
  <si>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</si>
  <si>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</si>
  <si>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</si>
  <si>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</si>
  <si>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</si>
  <si>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</si>
  <si>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</si>
  <si>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</si>
  <si>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</si>
  <si>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</si>
  <si>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</si>
  <si>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</si>
  <si>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</si>
  <si>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</si>
  <si>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</si>
  <si>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</si>
  <si>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</si>
  <si>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</si>
  <si>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</si>
  <si>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</si>
  <si>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</si>
  <si>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</si>
  <si>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</si>
  <si>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</si>
  <si>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</si>
  <si>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</si>
  <si>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</si>
  <si>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</si>
  <si>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</si>
  <si>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</si>
  <si>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</si>
  <si>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</si>
  <si>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</si>
  <si>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</si>
  <si>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</si>
  <si>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</si>
  <si>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</si>
  <si>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</si>
  <si>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</si>
  <si>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</si>
  <si>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</si>
  <si>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</si>
  <si>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</si>
  <si>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</si>
  <si>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</si>
  <si>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</si>
  <si>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</si>
  <si>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</si>
  <si>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</si>
  <si>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</si>
  <si>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</si>
  <si>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</si>
  <si>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</si>
  <si>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</si>
  <si>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</si>
  <si>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</si>
  <si>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</si>
  <si>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</si>
  <si>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</si>
  <si>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</si>
  <si>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</si>
  <si>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</si>
  <si>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</si>
  <si>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</si>
  <si>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</si>
  <si>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</si>
  <si>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</si>
  <si>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</si>
  <si>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</si>
  <si>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</si>
  <si>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</si>
  <si>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</si>
  <si>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</si>
  <si>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</si>
  <si>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</si>
  <si>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</si>
  <si>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</si>
  <si>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</si>
  <si>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</si>
  <si>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</si>
  <si>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</si>
  <si>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</si>
  <si>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</si>
  <si>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</si>
  <si>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</si>
  <si>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</si>
  <si>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</si>
  <si>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</si>
  <si>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</si>
  <si>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</si>
  <si>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</si>
  <si>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</si>
  <si>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</si>
  <si>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</si>
  <si>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</si>
  <si>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</si>
  <si>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</si>
  <si>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</si>
  <si>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</si>
  <si>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</si>
  <si>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</si>
  <si>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</si>
  <si>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</si>
  <si>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</si>
  <si>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</si>
  <si>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</si>
  <si>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</si>
  <si>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</si>
  <si>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</si>
  <si>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</si>
  <si>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</si>
  <si>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</si>
  <si>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</si>
  <si>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</si>
  <si>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</si>
  <si>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</si>
  <si>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</si>
  <si>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</si>
  <si>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</si>
  <si>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</si>
  <si>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</si>
  <si>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</si>
  <si>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</si>
  <si>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</si>
  <si>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</si>
  <si>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</si>
  <si>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</si>
  <si>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</si>
  <si>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</si>
  <si>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</si>
  <si>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</si>
  <si>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</si>
  <si>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</si>
  <si>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</si>
  <si>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</si>
  <si>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</si>
  <si>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</si>
  <si>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</si>
  <si>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</si>
  <si>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</si>
  <si>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</si>
  <si>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</si>
  <si>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</si>
  <si>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</si>
  <si>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</si>
  <si>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</si>
  <si>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</si>
  <si>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</si>
  <si>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</si>
  <si>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</si>
  <si>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</si>
  <si>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</si>
  <si>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</si>
  <si>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</si>
  <si>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</si>
  <si>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</si>
  <si>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</si>
  <si>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</si>
  <si>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</si>
  <si>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</si>
  <si>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</si>
  <si>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</si>
  <si>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</si>
  <si>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</si>
  <si>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</si>
  <si>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</si>
  <si>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</si>
  <si>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</si>
  <si>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</si>
  <si>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</si>
  <si>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</si>
  <si>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</si>
  <si>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</si>
  <si>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</si>
  <si>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</si>
  <si>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</si>
  <si>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</si>
  <si>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</si>
  <si>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</si>
  <si>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</si>
  <si>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</si>
  <si>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</si>
  <si>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</si>
  <si>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</si>
  <si>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</si>
  <si>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</si>
  <si>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</si>
  <si>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</si>
  <si>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MC1 as 08:32 - Licença as 09:17h - Deslocando pro km de trabalho</t>
  </si>
  <si>
    <t>Pronto as 07:45h</t>
  </si>
  <si>
    <t>Previsão de pronto as 10h</t>
  </si>
  <si>
    <t>Execução de solda VIA2</t>
  </si>
  <si>
    <t>MC1 as 09:03h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</si>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</sst>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G216" activePane="topRight" state="frozen"/>
      <selection pane="topRight" activeCell="K227" sqref="K2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ERRO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e">
        <f t="shared" si="20"/>
        <v>#VALUE!</v>
      </c>
      <c r="BR212" s="15" t="e">
        <f t="shared" si="21"/>
        <v>#VALUE!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1707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1708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1709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1710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1709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1711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1712</v>
      </c>
      <c r="BK218" s="14" t="s">
        <v>1712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1712</v>
      </c>
      <c r="BK219" s="14" t="s">
        <v>1712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1713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1714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1712</v>
      </c>
      <c r="BK221" s="14" t="s">
        <v>1712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1715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1716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>
        <v>101</v>
      </c>
      <c r="K226" s="150">
        <v>1440.3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6" s="188" t="str">
        <f>IFERROR(_xlfn.XLOOKUP(J226, BASE_MAPA!$B$2:$B$420, BASE_MAPA!$G$2:$G$420), "ERRO")</f>
        <v>PORTO NACIONAL - OURO VERDE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PJG-PJA</v>
      </c>
      <c r="AN226" s="166" t="str">
        <f>IF(BS_CONTROLE[[#This Row],[SB]]=0, "-", BS_CONTROLE[[#This Row],[SB]])</f>
        <v>PJAPJG</v>
      </c>
      <c r="AO226" s="167">
        <f>IF(BS_CONTROLE[[#This Row],[SUB]]=0, "-", BS_CONTROLE[[#This Row],[SUB]])</f>
        <v>101</v>
      </c>
      <c r="AP226" s="168">
        <f>IF(BS_CONTROLE[[#This Row],[KM - Inicio]]=0, "-", BS_CONTROLE[[#This Row],[KM - Inicio]])</f>
        <v>1440.3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6" s="189" t="str">
        <f>IFERROR(_xlfn.XLOOKUP(AO226, BASE_MAPA!$B$2:$B$420, BASE_MAPA!$G$2:$G$420), "ERRO")</f>
        <v>PORTO NACIONAL - OURO VERDE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1718</v>
      </c>
      <c r="E3" s="176" t="s">
        <v>1719</v>
      </c>
      <c r="F3" s="176" t="s">
        <v>1720</v>
      </c>
      <c r="G3" s="176" t="s">
        <v>1721</v>
      </c>
      <c r="H3" s="176" t="s">
        <v>1722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1724</v>
      </c>
      <c r="D12" s="177">
        <v>9049</v>
      </c>
      <c r="E12" s="178">
        <v>46044</v>
      </c>
      <c r="F12" s="180" t="s">
        <v>1725</v>
      </c>
      <c r="G12" s="177" t="s">
        <v>1726</v>
      </c>
      <c r="H12" s="177"/>
    </row>
    <row r="13" spans="3:8">
      <c r="C13" s="177" t="s">
        <v>1724</v>
      </c>
      <c r="D13" s="177">
        <v>9044</v>
      </c>
      <c r="E13" s="178">
        <v>46044</v>
      </c>
      <c r="F13" s="180" t="s">
        <v>1727</v>
      </c>
      <c r="G13" s="177" t="s">
        <v>1728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1730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1731</v>
      </c>
      <c r="B3" s="91" t="s">
        <v>1732</v>
      </c>
      <c r="C3" s="91" t="s">
        <v>636</v>
      </c>
      <c r="D3" s="92" t="s">
        <v>1212</v>
      </c>
      <c r="E3" s="92" t="s">
        <v>4</v>
      </c>
      <c r="F3" s="92" t="s">
        <v>1733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MALHA CENTRAL</v>
      </c>
      <c r="E233" s="96" t="str">
        <f>IF(FN_MC!T226="","*",FN_MC!T226)</f>
        <v>PPN-POV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PJG-PJA</v>
      </c>
      <c r="L233" s="186" t="str">
        <f>IF(FN_MC!N226="","*",FN_MC!N226)</f>
        <v>PJAPJG</v>
      </c>
      <c r="M233" s="97">
        <f>IF(FN_MC!J226="","*",FN_MC!J226)</f>
        <v>101</v>
      </c>
      <c r="N233" s="173">
        <f>IF(FN_MC!K226="","*",FN_MC!K226)</f>
        <v>1440.3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1735</v>
      </c>
      <c r="C2" s="83" t="s">
        <v>1197</v>
      </c>
      <c r="D2" s="83" t="s">
        <v>1199</v>
      </c>
      <c r="E2" s="83" t="s">
        <v>1736</v>
      </c>
      <c r="F2" s="83" t="s">
        <v>1737</v>
      </c>
      <c r="G2" s="83" t="s">
        <v>1738</v>
      </c>
      <c r="H2" s="83" t="s">
        <v>1739</v>
      </c>
      <c r="I2" s="83" t="s">
        <v>1740</v>
      </c>
      <c r="J2" s="83" t="s">
        <v>1741</v>
      </c>
      <c r="K2" s="109" t="s">
        <v>1742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PJG-PJA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1744</v>
      </c>
      <c r="C4" s="181" t="s">
        <v>1745</v>
      </c>
      <c r="D4" s="181" t="s">
        <v>1746</v>
      </c>
      <c r="E4" s="181" t="s">
        <v>1747</v>
      </c>
      <c r="F4" s="181" t="s">
        <v>4</v>
      </c>
      <c r="G4" s="181" t="s">
        <v>1748</v>
      </c>
    </row>
    <row r="5" spans="2:7">
      <c r="B5" s="182" t="s">
        <v>1749</v>
      </c>
      <c r="C5" s="182">
        <v>309525</v>
      </c>
      <c r="D5" s="182" t="s">
        <v>1750</v>
      </c>
      <c r="E5" s="182" t="s">
        <v>878</v>
      </c>
      <c r="F5" s="182" t="s">
        <v>1751</v>
      </c>
      <c r="G5" s="183">
        <v>46296</v>
      </c>
    </row>
    <row r="6" spans="2:7">
      <c r="B6" s="182" t="s">
        <v>1752</v>
      </c>
      <c r="C6" s="182">
        <v>257410</v>
      </c>
      <c r="D6" s="182" t="s">
        <v>1753</v>
      </c>
      <c r="E6" s="182" t="s">
        <v>878</v>
      </c>
      <c r="F6" s="182" t="s">
        <v>1751</v>
      </c>
      <c r="G6" s="183"/>
    </row>
    <row r="7" spans="2:7">
      <c r="B7" s="182" t="s">
        <v>1484</v>
      </c>
      <c r="C7" s="182">
        <v>256875</v>
      </c>
      <c r="D7" s="182" t="s">
        <v>1754</v>
      </c>
      <c r="E7" s="182" t="s">
        <v>878</v>
      </c>
      <c r="F7" s="182" t="s">
        <v>1751</v>
      </c>
      <c r="G7" s="183">
        <v>46296</v>
      </c>
    </row>
    <row r="8" spans="2:7">
      <c r="B8" s="182" t="s">
        <v>1755</v>
      </c>
      <c r="C8" s="182">
        <v>257278</v>
      </c>
      <c r="D8" s="182" t="s">
        <v>1756</v>
      </c>
      <c r="E8" s="182" t="s">
        <v>869</v>
      </c>
      <c r="F8" s="182" t="s">
        <v>1757</v>
      </c>
      <c r="G8" s="183">
        <v>46235</v>
      </c>
    </row>
    <row r="9" spans="2:7">
      <c r="B9" s="182" t="s">
        <v>1758</v>
      </c>
      <c r="C9" s="182">
        <v>261794</v>
      </c>
      <c r="D9" s="182" t="s">
        <v>1759</v>
      </c>
      <c r="E9" s="182" t="s">
        <v>869</v>
      </c>
      <c r="F9" s="182" t="s">
        <v>1757</v>
      </c>
      <c r="G9" s="183">
        <v>46082</v>
      </c>
    </row>
    <row r="10" spans="2:7">
      <c r="B10" s="182" t="s">
        <v>1760</v>
      </c>
      <c r="C10" s="182">
        <v>257033</v>
      </c>
      <c r="D10" s="182" t="s">
        <v>1761</v>
      </c>
      <c r="E10" s="182" t="s">
        <v>869</v>
      </c>
      <c r="F10" s="182" t="s">
        <v>118</v>
      </c>
      <c r="G10" s="182" t="s">
        <v>1762</v>
      </c>
    </row>
    <row r="11" spans="2:7">
      <c r="B11" s="182" t="s">
        <v>1763</v>
      </c>
      <c r="C11" s="182">
        <v>396578</v>
      </c>
      <c r="D11" s="182" t="s">
        <v>1764</v>
      </c>
      <c r="E11" s="182" t="s">
        <v>869</v>
      </c>
      <c r="F11" s="182" t="s">
        <v>118</v>
      </c>
      <c r="G11" s="182" t="s">
        <v>1762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1765</v>
      </c>
      <c r="D5" s="270"/>
      <c r="E5" s="270"/>
      <c r="F5" s="270"/>
      <c r="G5" s="270"/>
      <c r="H5" s="270"/>
      <c r="I5" s="270"/>
      <c r="J5" s="271"/>
      <c r="K5" s="272" t="s">
        <v>1766</v>
      </c>
      <c r="L5" s="273"/>
      <c r="M5" s="273"/>
      <c r="N5" s="273"/>
      <c r="O5" s="274" t="s">
        <v>1767</v>
      </c>
      <c r="P5" s="275"/>
      <c r="Q5" s="276"/>
    </row>
    <row r="6" spans="1:17" s="81" customFormat="1" ht="15.75" customHeight="1">
      <c r="A6" s="75" t="s">
        <v>1733</v>
      </c>
      <c r="B6" s="82" t="s">
        <v>1732</v>
      </c>
      <c r="C6" s="83" t="s">
        <v>1212</v>
      </c>
      <c r="D6" s="84" t="s">
        <v>1213</v>
      </c>
      <c r="E6" s="83" t="s">
        <v>1768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1769</v>
      </c>
      <c r="M6" s="116" t="s">
        <v>658</v>
      </c>
      <c r="N6" s="117" t="s">
        <v>1207</v>
      </c>
      <c r="O6" s="159" t="s">
        <v>1250</v>
      </c>
      <c r="P6" s="128"/>
      <c r="Q6" s="138" t="s">
        <v>1770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MALHA CENTRAL</v>
      </c>
      <c r="D272" s="87" t="str">
        <f>IF(FN_MC!T226="","*",FN_MC!T226)</f>
        <v>PPN-POV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PJG-PJA</v>
      </c>
      <c r="H272" s="125">
        <f>IF(FN_MC!K226="","*",FN_MC!K226)</f>
        <v>1440.3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PJG-PJA</v>
      </c>
      <c r="M272" s="118">
        <f>IF(FN_MC!AP226="","*",FN_MC!AP226)</f>
        <v>1440.3</v>
      </c>
      <c r="N272" s="118" t="str">
        <f>IF(FN_MC!AM226="","*",FN_MC!AM226)</f>
        <v>PJG-PJA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2026-02-20T14:19:05Z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