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72" documentId="8_{B6337239-1A00-434D-AAD0-422EA1FEB5AE}" xr6:coauthVersionLast="47" xr6:coauthVersionMax="47" xr10:uidLastSave="{6FCBA3AC-E230-4566-BC67-FA9028CC00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1" i="1" l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91" i="1" l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<sst xmlns="http://schemas.openxmlformats.org/spreadsheetml/2006/main" count="10773" uniqueCount="1674">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</sst>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406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78" activePane="bottomRight" state="frozen"/>
      <selection pane="bottomRight" activeCell="L491" sqref="L4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1598</v>
      </c>
      <c r="BK471" s="284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4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ZEZ-069</v>
      </c>
      <c r="AN481" s="280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4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K67ZEV1</v>
      </c>
      <c r="AL482" s="280" t="str">
        <f>IF(BS_CONTROLE[[#This Row],[Local - Encerramento]]=0, "-", BS_CONTROLE[[#This Row],[Local - Encerramento]])</f>
        <v>K67ZEV1</v>
      </c>
      <c r="AM482" s="280" t="str">
        <f>IF(BS_CONTROLE[[#This Row],[Entre - Estações]]=0, "-", BS_CONTROLE[[#This Row],[Entre - Estações]])</f>
        <v>ZEV-ZXW</v>
      </c>
      <c r="AN482" s="280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4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6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80" t="str">
        <f>IF(BS_CONTROLE[[#This Row],[Local - Partida]]=0, "-", BS_CONTROLE[[#This Row],[Local - Partida]])</f>
        <v>ZPT1051</v>
      </c>
      <c r="AL483" s="280" t="str">
        <f>IF(BS_CONTROLE[[#This Row],[Local - Encerramento]]=0, "-", BS_CONTROLE[[#This Row],[Local - Encerramento]])</f>
        <v>ZPTZDR</v>
      </c>
      <c r="AM483" s="280" t="str">
        <f>IF(BS_CONTROLE[[#This Row],[Entre - Estações]]=0, "-", BS_CONTROLE[[#This Row],[Entre - Estações]])</f>
        <v>ZPT-ZXW</v>
      </c>
      <c r="AN483" s="280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4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ZGP-ZWU</v>
      </c>
      <c r="AN484" s="280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4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80" t="str">
        <f>IF(BS_CONTROLE[[#This Row],[Local - Partida]]=0, "-", BS_CONTROLE[[#This Row],[Local - Partida]])</f>
        <v>ZPT1051</v>
      </c>
      <c r="AL485" s="280" t="str">
        <f>IF(BS_CONTROLE[[#This Row],[Local - Encerramento]]=0, "-", BS_CONTROLE[[#This Row],[Local - Encerramento]])</f>
        <v>ZEM1</v>
      </c>
      <c r="AM485" s="280" t="str">
        <f>IF(BS_CONTROLE[[#This Row],[Entre - Estações]]=0, "-", BS_CONTROLE[[#This Row],[Entre - Estações]])</f>
        <v>ZPT-ZEV</v>
      </c>
      <c r="AN485" s="280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4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0" t="str">
        <f>IF(BS_CONTROLE[[#This Row],[Local - Partida]]=0, "-", BS_CONTROLE[[#This Row],[Local - Partida]])</f>
        <v>109ZPT2</v>
      </c>
      <c r="AL486" s="280" t="str">
        <f>IF(BS_CONTROLE[[#This Row],[Local - Encerramento]]=0, "-", BS_CONTROLE[[#This Row],[Local - Encerramento]])</f>
        <v>ZPTZDR</v>
      </c>
      <c r="AM486" s="280" t="str">
        <f>IF(BS_CONTROLE[[#This Row],[Entre - Estações]]=0, "-", BS_CONTROLE[[#This Row],[Entre - Estações]])</f>
        <v>ZGM1</v>
      </c>
      <c r="AN486" s="280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4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ZGM-109</v>
      </c>
      <c r="AN487" s="280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4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80" t="str">
        <f>IF(BS_CONTROLE[[#This Row],[Local - Partida]]=0, "-", BS_CONTROLE[[#This Row],[Local - Partida]])</f>
        <v>102ZKW2</v>
      </c>
      <c r="AL490" s="280" t="str">
        <f>IF(BS_CONTROLE[[#This Row],[Local - Encerramento]]=0, "-", BS_CONTROLE[[#This Row],[Local - Encerramento]])</f>
        <v>ZEV2</v>
      </c>
      <c r="AM490" s="280" t="str">
        <f>IF(BS_CONTROLE[[#This Row],[Entre - Estações]]=0, "-", BS_CONTROLE[[#This Row],[Entre - Estações]])</f>
        <v>ZKW-ZEV</v>
      </c>
      <c r="AN490" s="280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4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80" t="str">
        <f>IF(BS_CONTROLE[[#This Row],[Local - Partida]]=0, "-", BS_CONTROLE[[#This Row],[Local - Partida]])</f>
        <v>109ZPT2</v>
      </c>
      <c r="AL491" s="280" t="str">
        <f>IF(BS_CONTROLE[[#This Row],[Local - Encerramento]]=0, "-", BS_CONTROLE[[#This Row],[Local - Encerramento]])</f>
        <v>ZPTZDR</v>
      </c>
      <c r="AM491" s="280" t="str">
        <f>IF(BS_CONTROLE[[#This Row],[Entre - Estações]]=0, "-", BS_CONTROLE[[#This Row],[Entre - Estações]])</f>
        <v>ZGM1</v>
      </c>
      <c r="AN491" s="280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551 Y490:Z491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Y492:Y551 X492:X523 Y490:Z491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523">
    <cfRule type="cellIs" dxfId="128" priority="18429" operator="equal">
      <formula>"OPORTUNIDADE"</formula>
    </cfRule>
  </conditionalFormatting>
  <conditionalFormatting sqref="Z476:Z480 Z487:Z489 Z483:Z484 Z492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1607</v>
      </c>
      <c r="C4" s="331" t="s">
        <v>1608</v>
      </c>
      <c r="D4" s="331" t="s">
        <v>1609</v>
      </c>
      <c r="E4" s="331" t="s">
        <v>1610</v>
      </c>
      <c r="F4" s="331" t="s">
        <v>8</v>
      </c>
      <c r="G4" s="331" t="s">
        <v>1611</v>
      </c>
    </row>
    <row r="5" spans="2:8">
      <c r="B5" s="334" t="s">
        <v>1153</v>
      </c>
      <c r="C5" s="334">
        <v>314978</v>
      </c>
      <c r="D5" s="334" t="s">
        <v>1612</v>
      </c>
      <c r="E5" s="334" t="s">
        <v>541</v>
      </c>
      <c r="F5" s="334" t="s">
        <v>101</v>
      </c>
      <c r="G5" s="335">
        <v>46143</v>
      </c>
    </row>
    <row r="6" spans="2:8">
      <c r="B6" s="334" t="s">
        <v>1613</v>
      </c>
      <c r="C6" s="334">
        <v>256790</v>
      </c>
      <c r="D6" s="334" t="s">
        <v>1614</v>
      </c>
      <c r="E6" s="334" t="s">
        <v>541</v>
      </c>
      <c r="F6" s="334" t="s">
        <v>1615</v>
      </c>
      <c r="G6" s="335">
        <v>45992</v>
      </c>
    </row>
    <row r="7" spans="2:8">
      <c r="B7" s="334" t="s">
        <v>1616</v>
      </c>
      <c r="C7" s="334">
        <v>265193</v>
      </c>
      <c r="D7" s="334" t="s">
        <v>1617</v>
      </c>
      <c r="E7" s="334" t="s">
        <v>542</v>
      </c>
      <c r="F7" s="334" t="s">
        <v>1500</v>
      </c>
      <c r="G7" s="334" t="s">
        <v>1618</v>
      </c>
    </row>
    <row r="8" spans="2:8">
      <c r="B8" s="334" t="s">
        <v>1619</v>
      </c>
      <c r="C8" s="334">
        <v>293716</v>
      </c>
      <c r="D8" s="334" t="s">
        <v>1620</v>
      </c>
      <c r="E8" s="334" t="s">
        <v>542</v>
      </c>
      <c r="F8" s="334" t="s">
        <v>1500</v>
      </c>
      <c r="G8" s="335">
        <v>46204</v>
      </c>
    </row>
    <row r="9" spans="2:8">
      <c r="B9" s="334" t="s">
        <v>1621</v>
      </c>
      <c r="C9" s="334">
        <v>257258</v>
      </c>
      <c r="D9" s="334" t="s">
        <v>1622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1623</v>
      </c>
      <c r="C10" s="334">
        <v>371147</v>
      </c>
      <c r="D10" s="334" t="s">
        <v>1624</v>
      </c>
      <c r="E10" s="334" t="s">
        <v>543</v>
      </c>
      <c r="F10" s="334" t="s">
        <v>144</v>
      </c>
      <c r="G10" s="334" t="s">
        <v>1618</v>
      </c>
    </row>
    <row r="11" spans="2:8">
      <c r="B11" s="334" t="s">
        <v>1625</v>
      </c>
      <c r="C11" s="334">
        <v>259230</v>
      </c>
      <c r="D11" s="334" t="s">
        <v>1626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1627</v>
      </c>
      <c r="C12" s="334">
        <v>370705</v>
      </c>
      <c r="D12" s="334"/>
      <c r="E12" s="334" t="s">
        <v>543</v>
      </c>
      <c r="F12" s="334" t="s">
        <v>144</v>
      </c>
      <c r="G12" s="334" t="s">
        <v>1618</v>
      </c>
    </row>
    <row r="13" spans="2:8">
      <c r="B13" s="334" t="s">
        <v>1628</v>
      </c>
      <c r="C13" s="334">
        <v>258542</v>
      </c>
      <c r="D13" s="334" t="s">
        <v>1629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1630</v>
      </c>
      <c r="C14" s="334">
        <v>257050</v>
      </c>
      <c r="D14" s="334" t="s">
        <v>1631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1632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1633</v>
      </c>
      <c r="E3" s="326" t="s">
        <v>1634</v>
      </c>
      <c r="F3" s="326" t="s">
        <v>1635</v>
      </c>
      <c r="G3" s="331" t="s">
        <v>1636</v>
      </c>
      <c r="H3" s="326" t="s">
        <v>1637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1638</v>
      </c>
      <c r="H4" s="329"/>
    </row>
    <row r="5" spans="3:8" ht="29.25">
      <c r="C5" s="327" t="s">
        <v>541</v>
      </c>
      <c r="D5" s="327" t="s">
        <v>1639</v>
      </c>
      <c r="E5" s="328">
        <v>46000</v>
      </c>
      <c r="F5" s="327">
        <v>9000</v>
      </c>
      <c r="G5" s="332" t="s">
        <v>1640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1641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1642</v>
      </c>
      <c r="G7" s="333" t="s">
        <v>1643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1644</v>
      </c>
      <c r="G8" s="332" t="s">
        <v>1645</v>
      </c>
      <c r="H8" s="327" t="s">
        <v>1646</v>
      </c>
    </row>
    <row r="9" spans="3:8">
      <c r="C9" s="327" t="s">
        <v>463</v>
      </c>
      <c r="D9" s="327" t="s">
        <v>1647</v>
      </c>
      <c r="E9" s="328">
        <v>45993</v>
      </c>
      <c r="F9" s="327">
        <v>12000</v>
      </c>
      <c r="G9" s="332" t="s">
        <v>1648</v>
      </c>
      <c r="H9" s="327"/>
    </row>
    <row r="10" spans="3:8" ht="29.25">
      <c r="C10" s="327" t="s">
        <v>463</v>
      </c>
      <c r="D10" s="327" t="s">
        <v>1649</v>
      </c>
      <c r="E10" s="328">
        <v>45993</v>
      </c>
      <c r="F10" s="327">
        <v>9000</v>
      </c>
      <c r="G10" s="332" t="s">
        <v>1650</v>
      </c>
      <c r="H10" s="327"/>
    </row>
    <row r="11" spans="3:8" ht="29.25">
      <c r="C11" s="327" t="s">
        <v>463</v>
      </c>
      <c r="D11" s="327" t="s">
        <v>1651</v>
      </c>
      <c r="E11" s="328">
        <v>45993</v>
      </c>
      <c r="F11" s="327">
        <v>10000</v>
      </c>
      <c r="G11" s="332" t="s">
        <v>1650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1652</v>
      </c>
      <c r="H12" s="327" t="s">
        <v>1653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1654</v>
      </c>
      <c r="W1" s="397"/>
      <c r="X1" s="397"/>
      <c r="Y1" s="104"/>
    </row>
    <row r="2" spans="1:25" s="101" customFormat="1" ht="11.25" customHeight="1">
      <c r="A2" s="105" t="s">
        <v>1655</v>
      </c>
      <c r="B2" s="105" t="s">
        <v>1656</v>
      </c>
      <c r="C2" s="105" t="s">
        <v>313</v>
      </c>
      <c r="D2" s="106" t="s">
        <v>874</v>
      </c>
      <c r="E2" s="106" t="s">
        <v>875</v>
      </c>
      <c r="F2" s="106" t="s">
        <v>1657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1658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9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9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9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9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9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9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9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9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9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1660</v>
      </c>
      <c r="D5" s="399"/>
      <c r="E5" s="399"/>
      <c r="F5" s="399"/>
      <c r="G5" s="399"/>
      <c r="H5" s="399"/>
      <c r="I5" s="399"/>
      <c r="J5" s="400"/>
      <c r="K5" s="401" t="s">
        <v>1661</v>
      </c>
      <c r="L5" s="402"/>
      <c r="M5" s="402"/>
      <c r="N5" s="402"/>
      <c r="O5" s="403" t="s">
        <v>1662</v>
      </c>
      <c r="P5" s="404"/>
      <c r="Q5" s="405"/>
    </row>
    <row r="6" spans="1:17" s="94" customFormat="1" ht="15.75" customHeight="1">
      <c r="A6" s="88" t="s">
        <v>1657</v>
      </c>
      <c r="B6" s="95" t="s">
        <v>1656</v>
      </c>
      <c r="C6" s="96" t="s">
        <v>874</v>
      </c>
      <c r="D6" s="97" t="s">
        <v>875</v>
      </c>
      <c r="E6" s="96" t="s">
        <v>1663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1664</v>
      </c>
      <c r="M6" s="139" t="s">
        <v>335</v>
      </c>
      <c r="N6" s="140" t="s">
        <v>869</v>
      </c>
      <c r="O6" s="246" t="s">
        <v>912</v>
      </c>
      <c r="P6" s="157"/>
      <c r="Q6" s="193" t="s">
        <v>1665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1666</v>
      </c>
      <c r="C2" s="96" t="s">
        <v>859</v>
      </c>
      <c r="D2" s="96" t="s">
        <v>861</v>
      </c>
      <c r="E2" s="96" t="s">
        <v>1667</v>
      </c>
      <c r="F2" s="96" t="s">
        <v>1668</v>
      </c>
      <c r="G2" s="96" t="s">
        <v>1669</v>
      </c>
      <c r="H2" s="96" t="s">
        <v>1670</v>
      </c>
      <c r="I2" s="96" t="s">
        <v>1671</v>
      </c>
      <c r="J2" s="96" t="s">
        <v>1672</v>
      </c>
      <c r="K2" s="131" t="s">
        <v>1673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2025-12-19T17:31:28Z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