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29" documentId="120_S{118792C3-22EF-5104-A093-F22BFE3913F3}" xr6:coauthVersionLast="47" xr6:coauthVersionMax="47" xr10:uidLastSave="{DAA89F91-6BEE-42FD-8AD3-47FEB50C762B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485" i="10" l="1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<sst xmlns="http://schemas.openxmlformats.org/spreadsheetml/2006/main" count="9376" uniqueCount="1589">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</sst>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1" activePane="topRight" state="frozen"/>
      <selection pane="topRight" activeCell="BP205" sqref="BP20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0" t="s">
        <v>977</v>
      </c>
      <c r="C1" s="231"/>
      <c r="D1" s="231"/>
      <c r="E1" s="3"/>
      <c r="F1" s="230" t="s">
        <v>978</v>
      </c>
      <c r="G1" s="231"/>
      <c r="H1" s="232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3"/>
      <c r="AH1" s="5"/>
      <c r="AI1" s="240" t="s">
        <v>979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980</v>
      </c>
      <c r="BI1" s="246"/>
      <c r="BJ1" s="246"/>
      <c r="BK1" s="247"/>
      <c r="BL1" s="5"/>
      <c r="BM1" s="237" t="s">
        <v>981</v>
      </c>
      <c r="BN1" s="238"/>
      <c r="BO1" s="238"/>
      <c r="BP1" s="238"/>
      <c r="BQ1" s="238"/>
      <c r="BR1" s="238"/>
      <c r="BS1" s="239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0" t="s">
        <v>982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985</v>
      </c>
      <c r="AT2" s="241"/>
      <c r="AU2" s="241"/>
      <c r="AV2" s="241"/>
      <c r="AW2" s="241"/>
      <c r="AX2" s="241"/>
      <c r="AY2" s="244"/>
      <c r="AZ2" s="6"/>
      <c r="BA2" s="234" t="s">
        <v>986</v>
      </c>
      <c r="BB2" s="236"/>
      <c r="BC2" s="240" t="s">
        <v>983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4" t="s">
        <v>987</v>
      </c>
      <c r="AJ3" s="236"/>
      <c r="AK3" s="234" t="s">
        <v>988</v>
      </c>
      <c r="AL3" s="235"/>
      <c r="AM3" s="256"/>
      <c r="AN3" s="257"/>
      <c r="AO3" s="235"/>
      <c r="AP3" s="235"/>
      <c r="AQ3" s="236"/>
      <c r="AR3" s="67"/>
      <c r="AS3" s="228" t="s">
        <v>994</v>
      </c>
      <c r="AT3" s="229"/>
      <c r="AU3" s="228" t="s">
        <v>995</v>
      </c>
      <c r="AV3" s="229"/>
      <c r="AW3" s="228" t="s">
        <v>996</v>
      </c>
      <c r="AX3" s="229"/>
      <c r="AY3" s="67" t="s">
        <v>997</v>
      </c>
      <c r="AZ3" s="67"/>
      <c r="BA3" s="254"/>
      <c r="BB3" s="255"/>
      <c r="BC3" s="234" t="s">
        <v>990</v>
      </c>
      <c r="BD3" s="235"/>
      <c r="BE3" s="235"/>
      <c r="BF3" s="236"/>
      <c r="BG3" s="66"/>
      <c r="BH3" s="248"/>
      <c r="BI3" s="249"/>
      <c r="BJ3" s="249"/>
      <c r="BK3" s="250"/>
      <c r="BL3" s="66"/>
      <c r="BM3" s="237" t="s">
        <v>998</v>
      </c>
      <c r="BN3" s="238"/>
      <c r="BO3" s="238"/>
      <c r="BP3" s="239"/>
      <c r="BQ3" s="237" t="s">
        <v>800</v>
      </c>
      <c r="BR3" s="238"/>
      <c r="BS3" s="239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0.70833333333333337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6.5277777777777768E-2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1.5666666666666664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 t="s">
        <v>484</v>
      </c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 t="s">
        <v>484</v>
      </c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 t="s">
        <v>484</v>
      </c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 t="s">
        <v>484</v>
      </c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Y211:Z213 Y226:Z734 Z214:Z225 Y214:Y216 Y218:Y224">
    <cfRule type="cellIs" dxfId="216" priority="42691" operator="equal">
      <formula>"OPORTUNIDADE"</formula>
    </cfRule>
  </conditionalFormatting>
  <conditionalFormatting sqref="Z736 Y6:Z59 Z60 Y188:Z188 Y61:Z186 Z207:Z210 Y205:Z205 Z199:Z204 Y190:Z198 Y211:Z213 Y226:Z735 Z214:Z225 Y214:Y216 Y218:Y224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114</v>
      </c>
      <c r="V216" s="173">
        <f ca="1">_xlfn.XLOOKUP(G216&amp;$V$2,BS_CONTROLE[CHAVE],BS_CONTROLE[Quantidade_11],"-")</f>
        <v>0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1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1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0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2025-10-16T02:22:16Z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