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25" documentId="8_{B6337239-1A00-434D-AAD0-422EA1FEB5AE}" xr6:coauthVersionLast="47" xr6:coauthVersionMax="47" xr10:uidLastSave="{285CCF19-A1A2-435E-A4A0-46C32760DC1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9" i="12" s="1"/>
  <c r="T298" i="1" a="1"/>
  <c r="T298" i="1" s="1"/>
  <c r="E399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25" i="1" l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<sst xmlns="http://schemas.openxmlformats.org/spreadsheetml/2006/main" count="6358" uniqueCount="1676">
  <si>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</si>
  <si>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</si>
  <si>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</si>
  <si>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</si>
  <si>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</si>
  <si>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</si>
  <si>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</si>
  <si>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</si>
  <si>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</si>
  <si>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</si>
  <si>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</si>
  <si>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</si>
  <si>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</si>
  <si>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</si>
  <si>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</si>
  <si>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</si>
  <si>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</si>
  <si>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</si>
  <si>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</si>
  <si>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</si>
  <si>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</si>
  <si>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</si>
  <si>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</si>
  <si>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</si>
  <si>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</si>
  <si>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</si>
  <si>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</si>
  <si>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</si>
  <si>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</si>
  <si>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</si>
  <si>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</si>
  <si>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</si>
  <si>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</si>
  <si>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</si>
  <si>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</si>
  <si>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</si>
  <si>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</si>
  <si>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</si>
  <si>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</si>
  <si>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</si>
  <si>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</si>
  <si>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</si>
  <si>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</si>
  <si>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</si>
  <si>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</si>
  <si>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</si>
  <si>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</si>
  <si>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</si>
  <si>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</si>
  <si>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</si>
  <si>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</si>
  <si>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</si>
  <si>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</si>
  <si>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</si>
  <si>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</si>
  <si>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</si>
  <si>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</si>
  <si>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</si>
  <si>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</si>
  <si>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</si>
  <si>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</si>
  <si>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</si>
  <si>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</si>
  <si>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</si>
  <si>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</si>
  <si>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</si>
  <si>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</si>
  <si>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</si>
  <si>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</si>
  <si>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</si>
  <si>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</si>
  <si>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</si>
  <si>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</si>
  <si>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</si>
  <si>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</si>
  <si>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</si>
  <si>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</si>
  <si>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</si>
  <si>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</si>
  <si>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</si>
  <si>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</si>
  <si>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</si>
  <si>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</si>
  <si>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</si>
  <si>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</si>
  <si>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</si>
  <si>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</si>
  <si>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</si>
  <si>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</si>
  <si>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</si>
  <si>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</si>
  <si>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</si>
  <si>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</si>
  <si>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</si>
  <si>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</si>
  <si>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</si>
  <si>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</si>
  <si>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</si>
  <si>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</si>
  <si>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</si>
  <si>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</si>
  <si>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</si>
  <si>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</si>
  <si>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</si>
  <si>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</si>
  <si>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</si>
  <si>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</si>
  <si>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</si>
  <si>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</si>
  <si>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</si>
  <si>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</si>
  <si>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</si>
  <si>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</si>
  <si>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</si>
  <si>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</si>
  <si>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</si>
  <si>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</si>
  <si>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</si>
  <si>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</si>
  <si>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</si>
  <si>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</si>
  <si>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</si>
  <si>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</si>
  <si>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</si>
  <si>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</si>
  <si>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</si>
  <si>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</si>
  <si>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</si>
  <si>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</si>
  <si>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</si>
  <si>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</si>
  <si>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</si>
  <si>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</si>
  <si>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</si>
  <si>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</si>
  <si>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</si>
  <si>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</si>
  <si>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</si>
  <si>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</si>
  <si>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</si>
  <si>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</si>
  <si>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</si>
  <si>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</si>
  <si>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</si>
  <si>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</si>
  <si>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</si>
  <si>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</si>
  <si>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</si>
  <si>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</si>
  <si>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</si>
  <si>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</si>
  <si>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</si>
  <si>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</si>
  <si>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</si>
  <si>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</si>
  <si>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</si>
  <si>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</si>
  <si>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</si>
  <si>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</si>
  <si>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</si>
  <si>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</si>
  <si>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</si>
  <si>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</si>
  <si>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</si>
  <si>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</si>
  <si>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</si>
  <si>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</si>
  <si>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</si>
  <si>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</si>
  <si>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</si>
  <si>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</si>
  <si>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</si>
  <si>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</si>
  <si>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</si>
  <si>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</si>
  <si>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</si>
  <si>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</si>
  <si>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</si>
  <si>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</si>
  <si>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</si>
  <si>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</si>
  <si>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</si>
  <si>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</si>
  <si>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</si>
  <si>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</si>
  <si>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</si>
  <si>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</si>
  <si>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</si>
  <si>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</si>
  <si>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</si>
  <si>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</si>
  <si>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</si>
  <si>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</si>
  <si>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</si>
  <si>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</si>
  <si>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</si>
  <si>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</si>
  <si>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</si>
  <si>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</si>
  <si>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</si>
  <si>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</si>
  <si>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</si>
  <si>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</si>
  <si>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</si>
  <si>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</si>
  <si>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</si>
  <si>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</si>
  <si>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</si>
  <si>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</si>
  <si>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</si>
  <si>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</si>
  <si>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</si>
  <si>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</si>
  <si>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</si>
  <si>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</si>
  <si>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</si>
  <si>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</si>
  <si>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</si>
  <si>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</si>
  <si>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</si>
  <si>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</si>
  <si>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</si>
  <si>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</si>
  <si>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</si>
  <si>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</si>
  <si>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</si>
  <si>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</si>
  <si>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</si>
  <si>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</si>
  <si>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</si>
  <si>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</si>
  <si>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</si>
  <si>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</si>
  <si>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</si>
  <si>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</si>
  <si>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</si>
  <si>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</si>
  <si>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</si>
  <si>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</si>
  <si>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</si>
  <si>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</si>
  <si>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</si>
  <si>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</si>
  <si>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</si>
  <si>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</si>
  <si>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</si>
  <si>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</si>
  <si>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</si>
  <si>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</si>
  <si>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</si>
  <si>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</si>
  <si>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</si>
  <si>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</si>
  <si>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</si>
  <si>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</si>
  <si>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</si>
  <si>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</si>
  <si>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</si>
  <si>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</si>
  <si>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</si>
  <si>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</si>
  <si>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</si>
  <si>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</si>
  <si>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</si>
  <si>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</si>
  <si>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</si>
  <si>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</si>
  <si>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</si>
  <si>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</si>
  <si>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</si>
  <si>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</si>
  <si>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</si>
  <si>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</si>
  <si>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</si>
  <si>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</si>
  <si>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</si>
  <si>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</si>
  <si>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</si>
  <si>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</si>
  <si>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</si>
  <si>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</si>
  <si>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</si>
  <si>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</si>
  <si>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</si>
  <si>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</si>
  <si>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</si>
  <si>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</si>
  <si>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</si>
  <si>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</si>
  <si>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</si>
  <si>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</si>
  <si>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</si>
  <si>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</si>
  <si>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</si>
  <si>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</si>
  <si>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</si>
  <si>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</si>
  <si>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</si>
  <si>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</si>
  <si>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</si>
  <si>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</si>
  <si>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</si>
  <si>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</si>
  <si>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</si>
  <si>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</si>
  <si>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</si>
  <si>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</si>
  <si>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</si>
  <si>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</si>
  <si>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</si>
  <si>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</si>
  <si>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</si>
  <si>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</si>
  <si>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</si>
  <si>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</si>
  <si>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</si>
  <si>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</si>
  <si>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</si>
  <si>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</si>
  <si>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</si>
  <si>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</si>
  <si>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</si>
  <si>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</si>
  <si>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</si>
  <si>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</si>
  <si>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</si>
  <si>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</si>
  <si>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</si>
  <si>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</si>
  <si>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</si>
  <si>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</si>
  <si>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</si>
  <si>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</si>
  <si>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</si>
  <si>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</si>
  <si>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</si>
  <si>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</si>
  <si>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</si>
  <si>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</si>
  <si>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</si>
  <si>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</si>
  <si>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</si>
  <si>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</si>
  <si>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</si>
  <si>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</si>
  <si>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</si>
  <si>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</si>
  <si>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</si>
  <si>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</si>
  <si>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</si>
  <si>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</si>
  <si>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</si>
  <si>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</si>
  <si>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</si>
  <si>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</si>
  <si>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</si>
  <si>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</si>
  <si>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</si>
  <si>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</si>
  <si>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</si>
  <si>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</si>
  <si>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</si>
  <si>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</si>
  <si>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</si>
  <si>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</si>
  <si>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</si>
  <si>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</si>
  <si>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</si>
  <si>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</si>
  <si>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</si>
  <si>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</si>
  <si>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</si>
  <si>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</si>
  <si>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</si>
  <si>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</si>
  <si>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</si>
  <si>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</si>
  <si>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</si>
  <si>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</si>
  <si>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</si>
  <si>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</si>
  <si>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</si>
  <si>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</si>
  <si>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</si>
  <si>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</si>
  <si>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</si>
  <si>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</si>
  <si>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</si>
  <si>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</si>
  <si>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</si>
  <si>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</si>
  <si>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</si>
  <si>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</si>
  <si>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</si>
  <si>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</si>
  <si>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</si>
  <si>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</si>
  <si>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</si>
  <si>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</si>
  <si>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</si>
  <si>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</si>
  <si>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</si>
  <si>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</si>
  <si>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</si>
  <si>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</si>
  <si>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</si>
  <si>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</si>
  <si>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</si>
  <si>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</si>
  <si>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</si>
  <si>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</si>
  <si>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</si>
  <si>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</si>
  <si>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</si>
  <si>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</si>
  <si>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</si>
  <si>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</si>
  <si>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</si>
  <si>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</si>
  <si>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</si>
  <si>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</si>
  <si>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</si>
  <si>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</si>
  <si>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</si>
  <si>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</si>
  <si>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</si>
  <si>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</si>
  <si>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</si>
  <si>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</si>
  <si>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</si>
  <si>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</si>
  <si>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</si>
  <si>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</si>
  <si>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</si>
  <si>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</si>
  <si>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</si>
  <si>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</si>
  <si>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</si>
  <si>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</si>
  <si>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</si>
  <si>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</si>
  <si>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</si>
  <si>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</si>
  <si>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</si>
  <si>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</si>
  <si>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</si>
  <si>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</si>
  <si>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</si>
  <si>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</si>
  <si>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</si>
  <si>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</si>
  <si>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</si>
  <si>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</si>
  <si>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</si>
  <si>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</si>
  <si>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</si>
  <si>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</si>
  <si>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</si>
  <si>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</si>
  <si>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</si>
  <si>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</si>
  <si>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</si>
  <si>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</si>
  <si>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</si>
  <si>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</si>
  <si>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</si>
  <si>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</si>
  <si>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</si>
  <si>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</si>
  <si>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</si>
  <si>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</si>
  <si>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</si>
  <si>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</si>
  <si>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</si>
  <si>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</si>
  <si>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</si>
  <si>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</si>
  <si>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</si>
  <si>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</si>
  <si>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</si>
  <si>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</si>
  <si>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</si>
  <si>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</si>
  <si>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</si>
  <si>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</si>
  <si>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</si>
  <si>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</si>
  <si>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</si>
  <si>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</si>
  <si>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</si>
  <si>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</si>
  <si>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</si>
  <si>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</si>
  <si>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</si>
  <si>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</si>
  <si>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</si>
  <si>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</si>
  <si>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</si>
  <si>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</si>
  <si>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</si>
  <si>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</si>
  <si>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</si>
  <si>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</si>
  <si>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</si>
  <si>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</si>
  <si>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</si>
  <si>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</si>
  <si>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</si>
  <si>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</si>
  <si>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</si>
  <si>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</si>
  <si>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</si>
  <si>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</si>
  <si>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</si>
  <si>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</si>
  <si>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</si>
  <si>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</si>
  <si>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</si>
  <si>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</si>
  <si>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</si>
  <si>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</si>
  <si>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</si>
  <si>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</si>
  <si>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</si>
  <si>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</si>
  <si>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</si>
  <si>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</si>
  <si>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</si>
  <si>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</si>
  <si>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</si>
  <si>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</si>
  <si>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</si>
  <si>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</si>
  <si>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</si>
  <si>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</si>
  <si>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</si>
  <si>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</si>
  <si>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</si>
  <si>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</si>
  <si>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</si>
  <si>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</si>
  <si>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</si>
  <si>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</si>
  <si>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</si>
  <si>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</si>
  <si>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</si>
  <si>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</si>
  <si>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</si>
  <si>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</si>
  <si>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</si>
  <si>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</si>
  <si>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</si>
  <si>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</si>
  <si>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</si>
  <si>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</si>
  <si>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</si>
  <si>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</si>
  <si>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</si>
  <si>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</si>
  <si>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</si>
  <si>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</si>
  <si>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</si>
  <si>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</si>
  <si>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</si>
  <si>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</si>
  <si>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</si>
  <si>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</si>
  <si>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</si>
  <si>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</si>
  <si>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</si>
  <si>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</si>
  <si>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</si>
  <si>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</si>
  <si>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</si>
  <si>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</si>
  <si>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</si>
  <si>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</si>
  <si>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</si>
  <si>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</si>
  <si>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</si>
  <si>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</si>
  <si>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</si>
  <si>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</si>
  <si>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</si>
  <si>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</si>
  <si>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</si>
  <si>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</si>
  <si>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</si>
  <si>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</si>
  <si>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</si>
  <si>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</si>
  <si>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</si>
  <si>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</si>
  <si>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</si>
  <si>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</si>
  <si>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</si>
  <si>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</si>
  <si>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</si>
  <si>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</si>
  <si>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</si>
  <si>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</si>
  <si>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</si>
  <si>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</si>
  <si>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</si>
  <si>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</si>
  <si>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</si>
  <si>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</si>
  <si>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</si>
  <si>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</si>
  <si>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</si>
  <si>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</si>
  <si>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</si>
  <si>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</si>
  <si>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</si>
  <si>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</si>
  <si>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</si>
  <si>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</si>
  <si>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</si>
  <si>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</si>
  <si>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</si>
  <si>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</si>
  <si>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</si>
  <si>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</si>
  <si>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</si>
  <si>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</si>
  <si>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</si>
  <si>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</si>
  <si>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</si>
  <si>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</si>
  <si>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</si>
  <si>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</si>
  <si>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</si>
  <si>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</si>
  <si>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</si>
  <si>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</si>
  <si>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</si>
  <si>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</si>
  <si>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</si>
  <si>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</si>
  <si>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</si>
  <si>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</si>
  <si>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</si>
  <si>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</si>
  <si>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</si>
  <si>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</si>
  <si>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</si>
  <si>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</si>
  <si>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</si>
  <si>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</si>
  <si>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</si>
  <si>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</si>
  <si>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</si>
  <si>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</si>
  <si>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</si>
  <si>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</si>
  <si>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</si>
  <si>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</si>
  <si>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</si>
  <si>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</si>
  <si>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</si>
  <si>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</si>
  <si>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</si>
  <si>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</si>
  <si>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</si>
  <si>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</si>
  <si>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</si>
  <si>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</si>
  <si>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</si>
  <si>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</si>
  <si>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</si>
  <si>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</si>
  <si>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</si>
  <si>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</si>
  <si>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</si>
  <si>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</si>
  <si>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</si>
  <si>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</si>
  <si>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</si>
  <si>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</si>
  <si>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</si>
  <si>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</si>
  <si>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</si>
  <si>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</si>
  <si>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</si>
  <si>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</si>
  <si>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</si>
  <si>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</si>
  <si>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</si>
  <si>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</si>
  <si>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</si>
  <si>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</si>
  <si>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</si>
  <si>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</si>
  <si>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</si>
  <si>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</si>
  <si>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</si>
  <si>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</si>
  <si>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</si>
  <si>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</si>
  <si>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</si>
  <si>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</si>
  <si>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</si>
  <si>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</si>
  <si>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</si>
  <si>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</si>
  <si>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</si>
  <si>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</si>
  <si>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</si>
  <si>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</si>
  <si>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</si>
  <si>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</si>
  <si>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</si>
  <si>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</si>
  <si>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</si>
  <si>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</si>
  <si>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</si>
  <si>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</si>
  <si>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</si>
  <si>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</si>
  <si>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</si>
  <si>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</si>
  <si>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</si>
  <si>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</si>
  <si>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</si>
  <si>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</si>
  <si>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</si>
  <si>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</si>
  <si>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</si>
  <si>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</si>
  <si>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</si>
  <si>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</si>
  <si>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</si>
  <si>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</si>
  <si>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</si>
  <si>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</si>
  <si>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</si>
  <si>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</si>
  <si>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</si>
  <si>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</si>
  <si>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</si>
  <si>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</si>
  <si>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</si>
  <si>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</si>
  <si>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</si>
  <si>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</si>
  <si>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</si>
  <si>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</si>
  <si>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</si>
  <si>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</si>
  <si>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</si>
  <si>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</si>
  <si>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</si>
  <si>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</si>
  <si>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</si>
  <si>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</si>
  <si>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</si>
  <si>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</si>
  <si>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</si>
  <si>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</si>
  <si>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</si>
  <si>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</si>
  <si>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</si>
  <si>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</si>
  <si>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</si>
  <si>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</si>
  <si>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</si>
  <si>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</si>
  <si>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</si>
  <si>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</si>
  <si>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</si>
  <si>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</si>
  <si>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</si>
  <si>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</si>
  <si>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</si>
  <si>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</si>
  <si>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</si>
  <si>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</si>
  <si>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</si>
  <si>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</si>
  <si>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</si>
  <si>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</si>
  <si>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</si>
  <si>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</si>
  <si>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</si>
  <si>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</si>
  <si>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</si>
  <si>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</si>
  <si>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</si>
  <si>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</si>
  <si>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</si>
  <si>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</si>
  <si>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</si>
  <si>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</si>
  <si>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</si>
  <si>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</si>
  <si>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</si>
  <si>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</si>
  <si>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</si>
  <si>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</si>
  <si>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</si>
  <si>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</si>
  <si>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</si>
  <si>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</si>
  <si>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</si>
  <si>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</si>
  <si>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</si>
  <si>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</si>
  <si>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</si>
  <si>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</si>
  <si>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</si>
  <si>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</si>
  <si>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</si>
  <si>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</si>
  <si>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</si>
  <si>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</si>
  <si>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</si>
  <si>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</si>
  <si>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</si>
  <si>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</si>
  <si>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</si>
  <si>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</si>
  <si>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</si>
  <si>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</si>
  <si>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</si>
  <si>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</si>
  <si>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</si>
  <si>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</si>
  <si>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</si>
  <si>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</si>
  <si>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</si>
  <si>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</si>
  <si>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</si>
  <si>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</si>
  <si>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</si>
  <si>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</si>
  <si>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</si>
  <si>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</si>
  <si>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</si>
  <si>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</si>
  <si>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</si>
  <si>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</si>
  <si>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</si>
  <si>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</si>
  <si>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</si>
  <si>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</si>
  <si>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</si>
  <si>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</si>
  <si>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</si>
  <si>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</si>
  <si>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</si>
  <si>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</si>
  <si>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</si>
  <si>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</si>
  <si>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</si>
  <si>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</si>
  <si>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</si>
  <si>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</si>
  <si>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</si>
  <si>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</si>
  <si>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</si>
  <si>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</si>
  <si>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</si>
  <si>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</si>
  <si>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</si>
  <si>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</si>
  <si>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</si>
  <si>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</si>
  <si>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</si>
  <si>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</si>
  <si>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</si>
  <si>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</si>
  <si>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</si>
  <si>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</si>
  <si>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</si>
  <si>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</si>
  <si>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</si>
  <si>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</si>
  <si>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</si>
  <si>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</si>
  <si>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</si>
  <si>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</si>
  <si>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</si>
  <si>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</si>
  <si>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</si>
  <si>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</si>
  <si>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</si>
  <si>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</si>
  <si>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</si>
  <si>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</si>
  <si>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</si>
  <si>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</si>
  <si>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</si>
  <si>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</si>
  <si>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</si>
  <si>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</si>
  <si>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</si>
  <si>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</si>
  <si>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</si>
  <si>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</si>
  <si>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</si>
  <si>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</si>
  <si>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</si>
  <si>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</si>
  <si>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</si>
  <si>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</si>
  <si>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</si>
  <si>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</si>
  <si>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</si>
  <si>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</si>
  <si>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</si>
  <si>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</si>
  <si>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</si>
  <si>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</si>
  <si>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</si>
  <si>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</si>
  <si>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</si>
  <si>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</si>
  <si>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</si>
  <si>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</si>
  <si>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</si>
  <si>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</si>
  <si>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</si>
  <si>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</si>
  <si>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</si>
  <si>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</si>
  <si>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</si>
  <si>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</si>
  <si>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</si>
  <si>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</si>
  <si>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</si>
  <si>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</si>
  <si>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</si>
  <si>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</si>
  <si>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</si>
  <si>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</si>
  <si>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</si>
  <si>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</si>
  <si>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</si>
  <si>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</si>
  <si>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</si>
  <si>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</si>
  <si>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</si>
  <si>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</si>
  <si>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</si>
  <si>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</si>
  <si>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</si>
  <si>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</si>
  <si>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</si>
  <si>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</si>
  <si>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</si>
  <si>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</si>
  <si>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</si>
  <si>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</si>
  <si>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</si>
  <si>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</si>
  <si>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</si>
  <si>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</si>
  <si>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</si>
  <si>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</si>
  <si>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</si>
  <si>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</si>
  <si>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</si>
  <si>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</si>
  <si>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</si>
  <si>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</si>
  <si>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</si>
  <si>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</si>
  <si>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</si>
  <si>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</si>
  <si>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</si>
  <si>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</si>
  <si>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</si>
  <si>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</si>
  <si>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</si>
  <si>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</si>
  <si>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</si>
  <si>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</si>
  <si>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</si>
  <si>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</si>
  <si>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</si>
  <si>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</si>
  <si>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</si>
  <si>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</si>
  <si>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</si>
  <si>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</si>
  <si>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</si>
  <si>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</si>
  <si>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</si>
  <si>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</si>
  <si>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</si>
  <si>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</si>
  <si>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</si>
  <si>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</si>
  <si>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</si>
  <si>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</si>
  <si>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</si>
  <si>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</si>
  <si>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</si>
  <si>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</si>
  <si>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</si>
  <si>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</si>
  <si>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</si>
  <si>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</si>
  <si>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</si>
  <si>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</si>
  <si>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</si>
  <si>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</si>
  <si>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</si>
  <si>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</si>
  <si>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</si>
  <si>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</si>
  <si>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</si>
  <si>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</si>
  <si>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</si>
  <si>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</si>
  <si>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</si>
  <si>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</si>
  <si>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</si>
  <si>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</si>
  <si>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</si>
  <si>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</si>
  <si>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</si>
  <si>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</si>
  <si>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</si>
  <si>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</si>
  <si>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</si>
  <si>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</si>
  <si>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</si>
  <si>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</si>
  <si>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</si>
  <si>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</si>
  <si>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</si>
  <si>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</si>
  <si>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</si>
  <si>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</si>
  <si>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</si>
  <si>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</si>
  <si>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</si>
  <si>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</si>
  <si>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</si>
  <si>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</si>
  <si>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</si>
  <si>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</si>
  <si>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</si>
  <si>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</si>
  <si>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</si>
  <si>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</si>
  <si>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</si>
  <si>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</si>
  <si>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</si>
  <si>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</si>
  <si>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</si>
  <si>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</si>
  <si>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</si>
  <si>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</si>
  <si>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</si>
  <si>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</si>
  <si>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</si>
  <si>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</si>
  <si>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</si>
  <si>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</si>
  <si>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</si>
  <si>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</si>
  <si>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</si>
  <si>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</si>
  <si>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</si>
  <si>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</si>
  <si>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</si>
  <si>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</si>
  <si>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</si>
  <si>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</si>
  <si>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</si>
  <si>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</si>
  <si>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</si>
  <si>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</si>
  <si>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</si>
  <si>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</si>
  <si>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</si>
  <si>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</si>
  <si>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</si>
  <si>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</si>
  <si>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</si>
  <si>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</si>
  <si>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</si>
  <si>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</si>
  <si>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</si>
  <si>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</si>
  <si>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</si>
  <si>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</si>
  <si>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</si>
  <si>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</si>
  <si>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</si>
  <si>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</si>
  <si>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</si>
  <si>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</si>
  <si>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</si>
  <si>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</si>
  <si>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</si>
  <si>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</si>
  <si>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</si>
  <si>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</si>
  <si>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</si>
  <si>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</si>
  <si>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</si>
  <si>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</si>
  <si>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</si>
  <si>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</si>
  <si>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</si>
  <si>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</si>
  <si>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</si>
  <si>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</si>
  <si>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</si>
  <si>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</si>
  <si>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</si>
  <si>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</si>
  <si>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</si>
  <si>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</si>
  <si>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</si>
  <si>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</si>
  <si>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</si>
  <si>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</si>
  <si>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</si>
  <si>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</si>
  <si>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</si>
  <si>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</si>
  <si>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</si>
  <si>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</si>
  <si>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</si>
  <si>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</si>
  <si>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</si>
  <si>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</si>
  <si>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</si>
  <si>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</si>
  <si>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</si>
  <si>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</si>
  <si>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</si>
  <si>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</si>
  <si>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</si>
  <si>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</si>
  <si>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</si>
  <si>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</si>
  <si>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</si>
  <si>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</si>
  <si>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</si>
  <si>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</si>
  <si>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</si>
  <si>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</si>
  <si>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</si>
  <si>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</si>
  <si>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</si>
  <si>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</si>
  <si>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</si>
  <si>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</si>
  <si>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</si>
  <si>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</si>
  <si>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</si>
  <si>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</si>
  <si>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</si>
  <si>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</si>
  <si>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</si>
  <si>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</si>
  <si>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</si>
  <si>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</si>
  <si>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</si>
  <si>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</si>
  <si>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</si>
  <si>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</si>
  <si>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</si>
  <si>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</si>
  <si>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</si>
  <si>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</si>
  <si>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</si>
  <si>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</si>
  <si>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</si>
  <si>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</si>
  <si>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</si>
  <si>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</si>
  <si>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</si>
  <si>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</si>
  <si>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</si>
  <si>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</si>
  <si>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</si>
  <si>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</si>
  <si>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</si>
  <si>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</si>
  <si>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</si>
  <si>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</si>
  <si>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</si>
  <si>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</si>
  <si>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</si>
  <si>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</si>
  <si>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</si>
  <si>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</si>
  <si>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</si>
  <si>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</si>
  <si>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</si>
  <si>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</si>
  <si>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</si>
  <si>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</si>
  <si>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</si>
  <si>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</si>
  <si>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</si>
  <si>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</si>
  <si>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</si>
  <si>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</si>
  <si>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</si>
  <si>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</si>
  <si>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</si>
  <si>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</si>
  <si>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</si>
  <si>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</si>
  <si>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</si>
  <si>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</si>
  <si>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</si>
  <si>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</si>
  <si>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</si>
  <si>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</si>
  <si>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</si>
  <si>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</si>
  <si>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</si>
  <si>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</si>
  <si>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</si>
  <si>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</si>
  <si>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</si>
  <si>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</si>
  <si>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</si>
  <si>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</si>
  <si>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</si>
  <si>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</si>
  <si>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</si>
  <si>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</si>
  <si>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</si>
  <si>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</si>
  <si>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</si>
  <si>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</si>
  <si>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</si>
  <si>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</si>
  <si>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</si>
  <si>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</si>
  <si>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</si>
  <si>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</si>
  <si>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</si>
  <si>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</si>
  <si>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</si>
  <si>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</si>
  <si>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</si>
  <si>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</si>
  <si>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</si>
  <si>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</si>
  <si>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</si>
  <si>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</si>
  <si>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</si>
  <si>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</si>
  <si>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</si>
  <si>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</si>
  <si>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</si>
  <si>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</si>
  <si>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</si>
  <si>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</si>
  <si>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</si>
  <si>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</si>
  <si>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</si>
  <si>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</si>
  <si>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</si>
  <si>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</si>
  <si>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</si>
  <si>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</si>
  <si>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</si>
  <si>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</si>
  <si>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</si>
  <si>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</si>
  <si>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</si>
  <si>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</si>
  <si>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</si>
  <si>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</si>
  <si>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</si>
  <si>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</si>
  <si>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</si>
  <si>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</si>
  <si>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</si>
  <si>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</si>
  <si>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</si>
  <si>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</si>
  <si>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</si>
  <si>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</si>
  <si>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</si>
  <si>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</si>
  <si>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</si>
  <si>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</si>
  <si>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</si>
  <si>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</si>
  <si>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</si>
  <si>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</si>
  <si>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</si>
  <si>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</si>
  <si>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</si>
  <si>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</si>
  <si>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</si>
  <si>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</si>
  <si>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</si>
  <si>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</si>
  <si>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</si>
  <si>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</si>
  <si>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</si>
  <si>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</si>
  <si>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</si>
  <si>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</si>
  <si>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</si>
  <si>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</si>
  <si>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</si>
  <si>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</si>
  <si>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</si>
  <si>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</si>
  <si>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</si>
  <si>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</si>
  <si>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</si>
  <si>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</si>
  <si>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</si>
  <si>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</si>
  <si>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</si>
  <si>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</si>
  <si>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</si>
  <si>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</si>
  <si>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</si>
  <si>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</si>
  <si>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</si>
  <si>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</si>
  <si>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</si>
  <si>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</si>
  <si>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</si>
  <si>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</si>
  <si>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</si>
  <si>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</si>
  <si>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</si>
  <si>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</si>
  <si>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</si>
  <si>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</si>
  <si>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</si>
  <si>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</si>
  <si>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</si>
  <si>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</si>
  <si>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</si>
  <si>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</si>
  <si>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</si>
  <si>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</si>
  <si>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</si>
  <si>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</si>
  <si>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</si>
  <si>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</si>
  <si>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</si>
  <si>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</si>
  <si>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</si>
  <si>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</si>
  <si>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</si>
  <si>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</si>
  <si>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</si>
  <si>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</si>
  <si>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</si>
  <si>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</si>
  <si>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</si>
  <si>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</si>
  <si>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</si>
  <si>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</si>
  <si>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</si>
  <si>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</si>
  <si>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</si>
  <si>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</si>
  <si>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</si>
  <si>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</si>
  <si>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</si>
  <si>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</si>
  <si>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</si>
  <si>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</si>
  <si>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</si>
  <si>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</si>
  <si>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</si>
  <si>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</si>
  <si>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</si>
  <si>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</si>
  <si>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</si>
  <si>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</si>
  <si>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</si>
  <si>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</si>
  <si>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</si>
  <si>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</si>
  <si>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</si>
  <si>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</si>
  <si>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</si>
  <si>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</si>
  <si>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</si>
  <si>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</si>
  <si>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</si>
  <si>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</si>
  <si>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</si>
  <si>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</si>
  <si>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</si>
  <si>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</si>
  <si>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</si>
  <si>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</si>
  <si>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</si>
  <si>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</si>
  <si>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</si>
  <si>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</si>
  <si>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</si>
  <si>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</si>
  <si>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</si>
  <si>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</si>
  <si>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</si>
  <si>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</si>
  <si>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</si>
  <si>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</si>
  <si>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</si>
  <si>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</si>
  <si>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</si>
  <si>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</si>
  <si>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</si>
  <si>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</si>
  <si>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</si>
  <si>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</si>
  <si>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</si>
  <si>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</si>
  <si>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</si>
  <si>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</si>
  <si>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</si>
  <si>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</si>
  <si>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</si>
  <si>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</si>
  <si>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</si>
  <si>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</si>
  <si>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</si>
  <si>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</si>
  <si>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</si>
  <si>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</si>
  <si>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</si>
  <si>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</si>
  <si>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</si>
  <si>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</si>
  <si>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</si>
  <si>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</si>
  <si>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</si>
  <si>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</si>
  <si>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</si>
  <si>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</si>
  <si>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</si>
  <si>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</si>
  <si>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</si>
  <si>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</si>
  <si>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</si>
  <si>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</si>
  <si>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</si>
  <si>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</si>
  <si>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</si>
  <si>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</si>
  <si>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</si>
  <si>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</si>
  <si>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</si>
  <si>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</si>
  <si>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</si>
  <si>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</si>
  <si>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</si>
  <si>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</si>
  <si>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</si>
  <si>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</si>
  <si>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</si>
  <si>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</si>
  <si>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</si>
  <si>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</si>
  <si>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</si>
  <si>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</si>
  <si>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</si>
  <si>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</si>
  <si>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</si>
  <si>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</si>
  <si>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</si>
  <si>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</si>
  <si>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</si>
  <si>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</si>
  <si>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</si>
  <si>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</si>
  <si>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</si>
  <si>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</si>
  <si>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</si>
  <si>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</si>
  <si>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</si>
  <si>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</si>
  <si>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</si>
  <si>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</si>
  <si>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</si>
  <si>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</si>
  <si>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</si>
  <si>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</si>
  <si>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</si>
  <si>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</si>
  <si>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</si>
  <si>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</si>
  <si>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</si>
  <si>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</si>
  <si>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</si>
  <si>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</si>
  <si>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</si>
  <si>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</si>
  <si>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</si>
  <si>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</si>
  <si>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</si>
  <si>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</si>
  <si>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</si>
  <si>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</si>
  <si>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</si>
  <si>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</si>
  <si>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</si>
  <si>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</si>
  <si>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</si>
  <si>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</si>
  <si>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</si>
  <si>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</si>
  <si>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</si>
  <si>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</si>
  <si>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</si>
  <si>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</si>
  <si>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</si>
  <si>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</si>
  <si>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</si>
  <si>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</si>
  <si>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</si>
  <si>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</si>
  <si>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</si>
  <si>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</si>
  <si>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</si>
  <si>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</si>
  <si>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</si>
  <si>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</si>
  <si>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</si>
  <si>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</si>
  <si>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</si>
  <si>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</si>
  <si>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</si>
  <si>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</si>
  <si>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</si>
  <si>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</si>
  <si>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</si>
  <si>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</si>
  <si>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</si>
  <si>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</si>
  <si>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</si>
  <si>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</si>
  <si>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</si>
  <si>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</si>
  <si>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</si>
  <si>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</si>
  <si>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</si>
  <si>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</si>
  <si>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</si>
  <si>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</si>
  <si>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</si>
  <si>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</si>
  <si>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</si>
  <si>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</si>
  <si>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</si>
  <si>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</si>
  <si>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</si>
  <si>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</si>
  <si>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</si>
  <si>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</si>
  <si>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</si>
  <si>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</si>
  <si>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</si>
  <si>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</si>
  <si>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</si>
  <si>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</si>
  <si>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</si>
  <si>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</si>
  <si>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</si>
  <si>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</si>
  <si>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</si>
  <si>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</si>
  <si>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</si>
  <si>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</si>
  <si>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</si>
  <si>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</si>
  <si>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</si>
  <si>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</si>
  <si>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</si>
  <si>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</si>
  <si>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</si>
  <si>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</si>
  <si>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</si>
  <si>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</t>
  </si>
  <si>
    <t>SB TSF732 45min
SB TSF1 45min
SB 710TSF 90min</t>
  </si>
  <si>
    <t>2 (Enio e Daniel) + 2 (TSF - TGR)</t>
  </si>
  <si>
    <t xml:space="preserve">MC1 as 12:38h -  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</si>
  <si>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</si>
  <si>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</si>
  <si>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</si>
  <si>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</si>
  <si>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</si>
  <si>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</si>
  <si>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</si>
  <si>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</si>
  <si>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</si>
  <si>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</si>
  <si>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</si>
  <si>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</si>
  <si>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</si>
  <si>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</si>
  <si>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</si>
  <si>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</si>
  <si>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</si>
  <si>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</si>
  <si>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</si>
  <si>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</si>
  <si>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</si>
  <si>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</si>
  <si>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</si>
  <si>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</si>
  <si>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</si>
  <si>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</si>
  <si>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</si>
  <si>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</si>
  <si>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</si>
  <si>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</si>
  <si>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</si>
  <si>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</si>
  <si>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03;00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</si>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</sst>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  <dateGroupItem year="2026" month="1" day="18" dateTimeGrouping="day"/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V259" activePane="bottomRight" state="frozen"/>
      <selection pane="bottomRight" activeCell="X287" sqref="X2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1613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1614</v>
      </c>
      <c r="BK251" s="16" t="s">
        <v>1614</v>
      </c>
      <c r="BL251" s="15"/>
      <c r="BM251" s="14"/>
      <c r="BN251" s="14"/>
      <c r="BO251" s="160"/>
      <c r="BP251" s="16"/>
      <c r="BQ251" s="12" t="str">
        <f t="shared" si="45"/>
        <v>Produção</v>
      </c>
      <c r="BR251" s="18">
        <f t="shared" si="46"/>
        <v>1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1615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1616</v>
      </c>
      <c r="X259" s="213" t="s">
        <v>374</v>
      </c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/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40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1617</v>
      </c>
      <c r="X265" s="213" t="s">
        <v>374</v>
      </c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1618</v>
      </c>
      <c r="X268" s="213" t="s">
        <v>374</v>
      </c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400">
        <v>0.4375</v>
      </c>
      <c r="P272" s="168">
        <v>0.25</v>
      </c>
      <c r="Q272" s="83">
        <v>3360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1619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1616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1620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40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1621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0.41666666666666669</v>
      </c>
      <c r="P284" s="168" t="s">
        <v>1622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e">
        <f t="shared" si="50"/>
        <v>#VALUE!</v>
      </c>
      <c r="BR284" s="18" t="e">
        <f t="shared" si="51"/>
        <v>#VALUE!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1624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1617</v>
      </c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1625</v>
      </c>
      <c r="X290" s="213"/>
      <c r="Y290" s="153"/>
      <c r="Z290" s="153"/>
      <c r="AA290" s="83" t="s">
        <v>1626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</v>
      </c>
      <c r="B291" s="166"/>
      <c r="C291" s="8" t="str">
        <f>IF(BS_CONTROLE[[#This Row],[DATA]]="","",WEEKNUM(BS_CONTROLE[[#This Row],[DATA]]))</f>
        <v/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1627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</v>
      </c>
      <c r="B292" s="166"/>
      <c r="C292" s="8" t="str">
        <f>IF(BS_CONTROLE[[#This Row],[DATA]]="","",WEEKNUM(BS_CONTROLE[[#This Row],[DATA]]))</f>
        <v/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1618</v>
      </c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1628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400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1629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1630</v>
      </c>
      <c r="E3" s="316" t="s">
        <v>1631</v>
      </c>
      <c r="F3" s="316" t="s">
        <v>1632</v>
      </c>
      <c r="G3" s="316" t="s">
        <v>1633</v>
      </c>
      <c r="H3" s="316" t="s">
        <v>1634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6" sqref="G300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1637</v>
      </c>
      <c r="W1" s="389"/>
      <c r="X1" s="389"/>
      <c r="Y1" s="103"/>
    </row>
    <row r="2" spans="1:25" s="100" customFormat="1" ht="11.25" customHeight="1">
      <c r="A2" s="104" t="s">
        <v>1638</v>
      </c>
      <c r="B2" s="104" t="s">
        <v>1639</v>
      </c>
      <c r="C2" s="104" t="s">
        <v>7</v>
      </c>
      <c r="D2" s="105" t="s">
        <v>1177</v>
      </c>
      <c r="E2" s="105" t="s">
        <v>1178</v>
      </c>
      <c r="F2" s="105" t="s">
        <v>1640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1641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*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*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*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*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0.25</v>
      </c>
      <c r="S373" s="109" t="str">
        <f>IF(FN_MC!Q272="","*",CONCATENATE(FN_MC!Q272," ",FN_MC!R272))</f>
        <v>3360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0.41666666666666669</v>
      </c>
      <c r="R385" s="127" t="str">
        <f>IF(FN_MC!P284="","*",FN_MC!P284)</f>
        <v>03;00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*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*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*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 t="str">
        <f>IF(FN_MC!B291="","*",FN_MC!B291)</f>
        <v>*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*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 t="str">
        <f>IF(FN_MC!B292="","*",FN_MC!B292)</f>
        <v>*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*</v>
      </c>
      <c r="C399" s="108" t="str">
        <f>IF(FN_MC!Z298="","*",FN_MC!Z298)</f>
        <v>*</v>
      </c>
      <c r="D399" s="109" t="str">
        <f>IF(FN_MC!S298="","*",FN_MC!S298)</f>
        <v>-</v>
      </c>
      <c r="E399" s="109" t="str">
        <f>IF(FN_MC!T298="","*",FN_MC!T298)</f>
        <v>-</v>
      </c>
      <c r="F399" s="109" t="str">
        <f>IF(FN_MC!B298="","*",FN_MC!B298)</f>
        <v>*</v>
      </c>
      <c r="G399" s="109" t="str">
        <f>IF(FN_MC!D298="","*",FN_MC!D298)</f>
        <v>*</v>
      </c>
      <c r="H399" s="109" t="str">
        <f>IF(FN_MC!F298="","*",FN_MC!F298)</f>
        <v>*</v>
      </c>
      <c r="I399" s="109" t="str">
        <f>IF(FN_MC!H298="","*",FN_MC!H298)</f>
        <v>*</v>
      </c>
      <c r="J399" s="109" t="str">
        <f>IF(FN_MC!I298="","*",FN_MC!I298)</f>
        <v>*</v>
      </c>
      <c r="K399" s="109" t="str">
        <f>IF(FN_MC!M298="","*",FN_MC!M298)</f>
        <v>-</v>
      </c>
      <c r="L399" s="328" t="str">
        <f>IF(FN_MC!N298="","*",FN_MC!N298)</f>
        <v>-</v>
      </c>
      <c r="M399" s="110" t="str">
        <f>IF(FN_MC!J298="","*",FN_MC!J298)</f>
        <v>*</v>
      </c>
      <c r="N399" s="291" t="str">
        <f>IF(FN_MC!K298="","*",FN_MC!K298)</f>
        <v>*</v>
      </c>
      <c r="O399" s="291" t="str">
        <f>IF(FN_MC!L298="","*",FN_MC!L298)</f>
        <v>-</v>
      </c>
      <c r="P399" s="110"/>
      <c r="Q399" s="127" t="str">
        <f>IF(FN_MC!O298="","*",FN_MC!O298)</f>
        <v>*</v>
      </c>
      <c r="R399" s="127" t="str">
        <f>IF(FN_MC!P298="","*",FN_MC!P298)</f>
        <v>*</v>
      </c>
      <c r="S399" s="109" t="str">
        <f>IF(FN_MC!Q298="","*",CONCATENATE(FN_MC!Q298," ",FN_MC!R298))</f>
        <v>*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1642</v>
      </c>
    </row>
  </sheetData>
  <autoFilter ref="A2:Y3000" xr:uid="{D1126E52-FA3F-4EAC-A720-DDE9797BEFF6}">
    <filterColumn colId="5">
      <filters>
        <dateGroupItem year="2026" month="1" day="17" dateTimeGrouping="day"/>
        <dateGroupItem year="2026" month="1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1643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1644</v>
      </c>
      <c r="C4" s="321" t="s">
        <v>1645</v>
      </c>
      <c r="D4" s="321" t="s">
        <v>1646</v>
      </c>
      <c r="E4" s="321" t="s">
        <v>1647</v>
      </c>
      <c r="F4" s="321" t="s">
        <v>545</v>
      </c>
      <c r="G4" s="321" t="s">
        <v>1648</v>
      </c>
      <c r="H4" s="187"/>
    </row>
    <row r="5" spans="1:8" ht="43.5">
      <c r="A5" s="187"/>
      <c r="B5" s="322" t="s">
        <v>1649</v>
      </c>
      <c r="C5" s="322">
        <v>309525</v>
      </c>
      <c r="D5" s="322" t="s">
        <v>1650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1651</v>
      </c>
      <c r="C6" s="322">
        <v>256875</v>
      </c>
      <c r="D6" s="322" t="s">
        <v>1652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1653</v>
      </c>
      <c r="C7" s="322">
        <v>257278</v>
      </c>
      <c r="D7" s="322" t="s">
        <v>1654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1655</v>
      </c>
      <c r="C8" s="322">
        <v>261794</v>
      </c>
      <c r="D8" s="322" t="s">
        <v>1656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1657</v>
      </c>
      <c r="C9" s="322">
        <v>257033</v>
      </c>
      <c r="D9" s="322" t="s">
        <v>1658</v>
      </c>
      <c r="E9" s="322" t="s">
        <v>240</v>
      </c>
      <c r="F9" s="322" t="s">
        <v>732</v>
      </c>
      <c r="G9" s="322" t="s">
        <v>1659</v>
      </c>
      <c r="H9" s="187"/>
    </row>
    <row r="10" spans="1:8" ht="43.5">
      <c r="A10" s="187"/>
      <c r="B10" s="322" t="s">
        <v>1660</v>
      </c>
      <c r="C10" s="322">
        <v>396578</v>
      </c>
      <c r="D10" s="322" t="s">
        <v>1661</v>
      </c>
      <c r="E10" s="322" t="s">
        <v>240</v>
      </c>
      <c r="F10" s="322" t="s">
        <v>732</v>
      </c>
      <c r="G10" s="322" t="s">
        <v>1659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1662</v>
      </c>
      <c r="C2" s="95" t="s">
        <v>1162</v>
      </c>
      <c r="D2" s="95" t="s">
        <v>1164</v>
      </c>
      <c r="E2" s="95" t="s">
        <v>1663</v>
      </c>
      <c r="F2" s="95" t="s">
        <v>1664</v>
      </c>
      <c r="G2" s="95" t="s">
        <v>1665</v>
      </c>
      <c r="H2" s="95" t="s">
        <v>1666</v>
      </c>
      <c r="I2" s="95" t="s">
        <v>1667</v>
      </c>
      <c r="J2" s="95" t="s">
        <v>1668</v>
      </c>
      <c r="K2" s="130" t="s">
        <v>1669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 t="str">
        <f>IF(FN_MC!B291="","*",FN_MC!B291)</f>
        <v>*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 t="str">
        <f>IF(FN_MC!B292="","*",FN_MC!B292)</f>
        <v>*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 t="str">
        <f>IF(FN_MC!B298="","*",FN_MC!B298)</f>
        <v>*</v>
      </c>
      <c r="D404" s="120" t="str">
        <f>IF(FN_MC!D298="","*",FN_MC!D298)</f>
        <v>*</v>
      </c>
      <c r="E404" s="120" t="str">
        <f>IF(FN_MC!H298="","*",FN_MC!H298)</f>
        <v>*</v>
      </c>
      <c r="F404" s="136" t="str">
        <f>IF(FN_MC!M298="","*",FN_MC!M298)</f>
        <v>-</v>
      </c>
      <c r="G404" s="120" t="str">
        <f>IF(FN_MC!I298="","*",FN_MC!I298)</f>
        <v>*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1670</v>
      </c>
      <c r="D5" s="393"/>
      <c r="E5" s="393"/>
      <c r="F5" s="393"/>
      <c r="G5" s="393"/>
      <c r="H5" s="393"/>
      <c r="I5" s="393"/>
      <c r="J5" s="394"/>
      <c r="K5" s="395" t="s">
        <v>1671</v>
      </c>
      <c r="L5" s="396"/>
      <c r="M5" s="396"/>
      <c r="N5" s="396"/>
      <c r="O5" s="397" t="s">
        <v>1672</v>
      </c>
      <c r="P5" s="398"/>
      <c r="Q5" s="399"/>
    </row>
    <row r="6" spans="1:17" s="93" customFormat="1" ht="15.75" customHeight="1">
      <c r="A6" s="87" t="s">
        <v>1640</v>
      </c>
      <c r="B6" s="94" t="s">
        <v>1639</v>
      </c>
      <c r="C6" s="95" t="s">
        <v>1177</v>
      </c>
      <c r="D6" s="96" t="s">
        <v>1178</v>
      </c>
      <c r="E6" s="95" t="s">
        <v>1673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1674</v>
      </c>
      <c r="M6" s="138" t="s">
        <v>30</v>
      </c>
      <c r="N6" s="139" t="s">
        <v>1172</v>
      </c>
      <c r="O6" s="241" t="s">
        <v>1215</v>
      </c>
      <c r="P6" s="152"/>
      <c r="Q6" s="188" t="s">
        <v>1675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 xml:space="preserve">MC1 as 12:38h -  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Em intervalo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0.41666666666666669</v>
      </c>
      <c r="J373" s="131" t="str">
        <f>IF(FN_MC!P284="","*",FN_MC!P284)</f>
        <v>03;00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*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*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 t="str">
        <f>IF(FN_MC!B292="","*",FN_MC!B292)</f>
        <v>*</v>
      </c>
      <c r="B380" s="98" t="str">
        <f>IF(FN_MC!X292="","*",FN_MC!X292)</f>
        <v>*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 t="str">
        <f>IF(FN_MC!B298="","*",FN_MC!B298)</f>
        <v>*</v>
      </c>
      <c r="B386" s="98" t="str">
        <f>IF(FN_MC!X298="","*",FN_MC!X298)</f>
        <v>*</v>
      </c>
      <c r="C386" s="99" t="str">
        <f>IF(FN_MC!S298="","*",FN_MC!S298)</f>
        <v>-</v>
      </c>
      <c r="D386" s="99" t="str">
        <f>IF(FN_MC!T298="","*",FN_MC!T298)</f>
        <v>-</v>
      </c>
      <c r="E386" s="99" t="str">
        <f>IF(FN_MC!D298="","*",FN_MC!D298)</f>
        <v>*</v>
      </c>
      <c r="F386" s="99" t="str">
        <f>IF(FN_MC!H298="","*",FN_MC!H298)</f>
        <v>*</v>
      </c>
      <c r="G386" s="99" t="str">
        <f>IF(FN_MC!M298="","*",FN_MC!M298)</f>
        <v>-</v>
      </c>
      <c r="H386" s="149" t="str">
        <f>IF(FN_MC!K298="","*",FN_MC!K298)</f>
        <v>*</v>
      </c>
      <c r="I386" s="131" t="str">
        <f>IF(FN_MC!O298="","*",FN_MC!O298)</f>
        <v>*</v>
      </c>
      <c r="J386" s="131" t="str">
        <f>IF(FN_MC!P298="","*",FN_MC!P298)</f>
        <v>*</v>
      </c>
      <c r="K386" s="140" t="str">
        <f>IF(FN_MC!AK298="","*",FN_MC!AK298)</f>
        <v>-</v>
      </c>
      <c r="L386" s="140" t="str">
        <f>IF(FN_MC!AM298="","*",FN_MC!AM298)</f>
        <v>-</v>
      </c>
      <c r="M386" s="140" t="str">
        <f>IF(FN_MC!AP298="","*",FN_MC!AP298)</f>
        <v>-</v>
      </c>
      <c r="N386" s="140" t="str">
        <f>IF(FN_MC!AM298="","*",FN_MC!AM298)</f>
        <v>-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2026-01-16T18:25:46Z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