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104" documentId="8_{B6337239-1A00-434D-AAD0-422EA1FEB5AE}" xr6:coauthVersionLast="47" xr6:coauthVersionMax="47" xr10:uidLastSave="{4879311F-D930-4E92-A391-8D7F27248B9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43" i="1" l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/>
  <c r="T388" i="1" a="1"/>
  <c r="T388" i="1"/>
  <c r="S388" i="1" a="1"/>
  <c r="S388" i="1"/>
  <c r="N388" i="1" a="1"/>
  <c r="N388" i="1"/>
  <c r="M388" i="1" a="1"/>
  <c r="M388" i="1"/>
  <c r="T387" i="1" a="1"/>
  <c r="T387" i="1"/>
  <c r="S387" i="1" a="1"/>
  <c r="S387" i="1"/>
  <c r="N387" i="1" a="1"/>
  <c r="N387" i="1"/>
  <c r="M387" i="1" a="1"/>
  <c r="M387" i="1"/>
  <c r="T386" i="1" a="1"/>
  <c r="T386" i="1"/>
  <c r="S386" i="1" a="1"/>
  <c r="S386" i="1"/>
  <c r="N386" i="1" a="1"/>
  <c r="N386" i="1"/>
  <c r="M386" i="1" a="1"/>
  <c r="M386" i="1"/>
  <c r="T385" i="1" a="1"/>
  <c r="T385" i="1"/>
  <c r="S385" i="1" a="1"/>
  <c r="S385" i="1"/>
  <c r="N385" i="1" a="1"/>
  <c r="N385" i="1"/>
  <c r="M385" i="1" a="1"/>
  <c r="M385" i="1"/>
  <c r="T384" i="1" a="1"/>
  <c r="T384" i="1"/>
  <c r="S384" i="1" a="1"/>
  <c r="S384" i="1"/>
  <c r="N384" i="1" a="1"/>
  <c r="N384" i="1"/>
  <c r="M384" i="1" a="1"/>
  <c r="M384" i="1"/>
  <c r="T383" i="1" a="1"/>
  <c r="T383" i="1"/>
  <c r="S383" i="1" a="1"/>
  <c r="S383" i="1"/>
  <c r="N383" i="1" a="1"/>
  <c r="N383" i="1"/>
  <c r="M383" i="1" a="1"/>
  <c r="M383" i="1"/>
  <c r="T382" i="1" a="1"/>
  <c r="T382" i="1"/>
  <c r="S382" i="1" a="1"/>
  <c r="S382" i="1"/>
  <c r="N382" i="1" a="1"/>
  <c r="N382" i="1"/>
  <c r="M382" i="1" a="1"/>
  <c r="M382" i="1"/>
  <c r="T381" i="1" a="1"/>
  <c r="T381" i="1"/>
  <c r="S381" i="1" a="1"/>
  <c r="S381" i="1"/>
  <c r="N381" i="1" a="1"/>
  <c r="N381" i="1"/>
  <c r="M381" i="1" a="1"/>
  <c r="M381" i="1"/>
  <c r="T380" i="1" a="1"/>
  <c r="T380" i="1"/>
  <c r="S380" i="1" a="1"/>
  <c r="S380" i="1"/>
  <c r="N380" i="1" a="1"/>
  <c r="N380" i="1"/>
  <c r="M380" i="1" a="1"/>
  <c r="M380" i="1"/>
  <c r="T307" i="1" a="1"/>
  <c r="T307" i="1"/>
  <c r="S307" i="1" a="1"/>
  <c r="S307" i="1"/>
  <c r="N307" i="1" a="1"/>
  <c r="N307" i="1"/>
  <c r="M307" i="1" a="1"/>
  <c r="M307" i="1"/>
  <c r="T306" i="1" a="1"/>
  <c r="T306" i="1"/>
  <c r="S306" i="1" a="1"/>
  <c r="S306" i="1"/>
  <c r="N306" i="1" a="1"/>
  <c r="N306" i="1"/>
  <c r="M306" i="1" a="1"/>
  <c r="M306" i="1"/>
  <c r="T305" i="1" a="1"/>
  <c r="T305" i="1"/>
  <c r="S305" i="1" a="1"/>
  <c r="S305" i="1"/>
  <c r="N305" i="1" a="1"/>
  <c r="N305" i="1"/>
  <c r="M305" i="1" a="1"/>
  <c r="M305" i="1"/>
  <c r="T304" i="1" a="1"/>
  <c r="T304" i="1"/>
  <c r="S304" i="1" a="1"/>
  <c r="S304" i="1"/>
  <c r="N304" i="1" a="1"/>
  <c r="N304" i="1"/>
  <c r="M304" i="1" a="1"/>
  <c r="M304" i="1"/>
  <c r="T303" i="1" a="1"/>
  <c r="T303" i="1"/>
  <c r="S303" i="1" a="1"/>
  <c r="S303" i="1"/>
  <c r="N303" i="1" a="1"/>
  <c r="N303" i="1"/>
  <c r="M303" i="1" a="1"/>
  <c r="M303" i="1"/>
  <c r="T302" i="1" a="1"/>
  <c r="T302" i="1"/>
  <c r="S302" i="1" a="1"/>
  <c r="S302" i="1"/>
  <c r="T301" i="1" a="1"/>
  <c r="T301" i="1"/>
  <c r="S301" i="1" a="1"/>
  <c r="S301" i="1"/>
  <c r="N301" i="1" a="1"/>
  <c r="N301" i="1"/>
  <c r="M301" i="1" a="1"/>
  <c r="M301" i="1"/>
  <c r="T300" i="1" a="1"/>
  <c r="T300" i="1"/>
  <c r="S300" i="1" a="1"/>
  <c r="S300" i="1"/>
  <c r="N300" i="1" a="1"/>
  <c r="N300" i="1"/>
  <c r="M300" i="1" a="1"/>
  <c r="M300" i="1"/>
  <c r="T299" i="1" a="1"/>
  <c r="T299" i="1"/>
  <c r="S299" i="1" a="1"/>
  <c r="S299" i="1"/>
  <c r="N299" i="1" a="1"/>
  <c r="N299" i="1"/>
  <c r="M299" i="1" a="1"/>
  <c r="M299" i="1"/>
  <c r="T298" i="1" a="1"/>
  <c r="T298" i="1"/>
  <c r="S298" i="1" a="1"/>
  <c r="S298" i="1"/>
  <c r="N298" i="1" a="1"/>
  <c r="N298" i="1"/>
  <c r="M298" i="1" a="1"/>
  <c r="M298" i="1"/>
  <c r="T297" i="1" a="1"/>
  <c r="T297" i="1"/>
  <c r="S297" i="1" a="1"/>
  <c r="S297" i="1"/>
  <c r="N297" i="1" a="1"/>
  <c r="N297" i="1"/>
  <c r="M297" i="1" a="1"/>
  <c r="M297" i="1"/>
  <c r="T296" i="1" a="1"/>
  <c r="T296" i="1"/>
  <c r="S296" i="1" a="1"/>
  <c r="S296" i="1"/>
  <c r="N296" i="1" a="1"/>
  <c r="N296" i="1"/>
  <c r="M296" i="1" a="1"/>
  <c r="M296" i="1"/>
  <c r="T295" i="1" a="1"/>
  <c r="T295" i="1"/>
  <c r="S295" i="1" a="1"/>
  <c r="S295" i="1"/>
  <c r="N295" i="1" a="1"/>
  <c r="N295" i="1"/>
  <c r="M295" i="1" a="1"/>
  <c r="M295" i="1"/>
  <c r="T294" i="1" a="1"/>
  <c r="T294" i="1"/>
  <c r="S294" i="1" a="1"/>
  <c r="S294" i="1"/>
  <c r="N294" i="1" a="1"/>
  <c r="N294" i="1"/>
  <c r="M294" i="1" a="1"/>
  <c r="M294" i="1"/>
  <c r="T293" i="1" a="1"/>
  <c r="T293" i="1"/>
  <c r="S293" i="1" a="1"/>
  <c r="S293" i="1"/>
  <c r="N293" i="1" a="1"/>
  <c r="N293" i="1"/>
  <c r="M293" i="1" a="1"/>
  <c r="M293" i="1"/>
  <c r="T292" i="1" a="1"/>
  <c r="T292" i="1"/>
  <c r="S292" i="1" a="1"/>
  <c r="S292" i="1"/>
  <c r="N292" i="1" a="1"/>
  <c r="N292" i="1"/>
  <c r="M292" i="1" a="1"/>
  <c r="M292" i="1"/>
  <c r="T291" i="1" a="1"/>
  <c r="T291" i="1"/>
  <c r="S291" i="1" a="1"/>
  <c r="S291" i="1"/>
  <c r="N291" i="1" a="1"/>
  <c r="N291" i="1"/>
  <c r="M291" i="1" a="1"/>
  <c r="M291" i="1"/>
  <c r="T290" i="1" a="1"/>
  <c r="T290" i="1"/>
  <c r="S290" i="1" a="1"/>
  <c r="S290" i="1"/>
  <c r="N290" i="1" a="1"/>
  <c r="N290" i="1"/>
  <c r="M290" i="1" a="1"/>
  <c r="M290" i="1"/>
  <c r="T289" i="1" a="1"/>
  <c r="T289" i="1"/>
  <c r="S289" i="1" a="1"/>
  <c r="S289" i="1"/>
  <c r="N289" i="1" a="1"/>
  <c r="N289" i="1"/>
  <c r="M289" i="1" a="1"/>
  <c r="M289" i="1"/>
  <c r="T288" i="1" a="1"/>
  <c r="T288" i="1"/>
  <c r="S288" i="1" a="1"/>
  <c r="S288" i="1"/>
  <c r="N288" i="1" a="1"/>
  <c r="N288" i="1"/>
  <c r="M288" i="1" a="1"/>
  <c r="M288" i="1"/>
  <c r="T287" i="1" a="1"/>
  <c r="T287" i="1"/>
  <c r="S287" i="1" a="1"/>
  <c r="S287" i="1"/>
  <c r="N287" i="1" a="1"/>
  <c r="N287" i="1"/>
  <c r="M287" i="1" a="1"/>
  <c r="M287" i="1"/>
  <c r="M120" i="1" a="1"/>
  <c r="M120" i="1"/>
  <c r="T119" i="1" a="1"/>
  <c r="T119" i="1"/>
  <c r="S119" i="1" a="1"/>
  <c r="S119" i="1"/>
  <c r="N119" i="1" a="1"/>
  <c r="N119" i="1"/>
  <c r="M119" i="1" a="1"/>
  <c r="M119" i="1"/>
  <c r="T118" i="1" a="1"/>
  <c r="T118" i="1"/>
  <c r="S118" i="1" a="1"/>
  <c r="S118" i="1"/>
  <c r="N118" i="1" a="1"/>
  <c r="N118" i="1"/>
  <c r="M118" i="1" a="1"/>
  <c r="M118" i="1"/>
  <c r="T117" i="1" a="1"/>
  <c r="T117" i="1"/>
  <c r="S117" i="1" a="1"/>
  <c r="S117" i="1"/>
  <c r="N117" i="1" a="1"/>
  <c r="N117" i="1"/>
  <c r="M117" i="1" a="1"/>
  <c r="M117" i="1"/>
  <c r="T116" i="1" a="1"/>
  <c r="T116" i="1"/>
  <c r="S116" i="1" a="1"/>
  <c r="S116" i="1"/>
  <c r="M116" i="1" a="1"/>
  <c r="M116" i="1"/>
  <c r="T115" i="1" a="1"/>
  <c r="T115" i="1"/>
  <c r="S115" i="1" a="1"/>
  <c r="S115" i="1"/>
  <c r="N115" i="1" a="1"/>
  <c r="N115" i="1"/>
  <c r="M115" i="1" a="1"/>
  <c r="M115" i="1"/>
  <c r="T114" i="1" a="1"/>
  <c r="T114" i="1"/>
  <c r="S114" i="1" a="1"/>
  <c r="S114" i="1"/>
  <c r="T113" i="1" a="1"/>
  <c r="T113" i="1"/>
  <c r="S113" i="1" a="1"/>
  <c r="S113" i="1"/>
  <c r="T112" i="1" a="1"/>
  <c r="T112" i="1"/>
  <c r="S112" i="1" a="1"/>
  <c r="S112" i="1"/>
  <c r="N112" i="1" a="1"/>
  <c r="N112" i="1"/>
  <c r="M112" i="1" a="1"/>
  <c r="M112" i="1"/>
  <c r="T111" i="1" a="1"/>
  <c r="T111" i="1"/>
  <c r="S111" i="1" a="1"/>
  <c r="S111" i="1"/>
  <c r="N111" i="1" a="1"/>
  <c r="N111" i="1"/>
  <c r="M111" i="1" a="1"/>
  <c r="M111" i="1"/>
  <c r="T110" i="1" a="1"/>
  <c r="T110" i="1"/>
  <c r="S110" i="1" a="1"/>
  <c r="S110" i="1"/>
  <c r="N110" i="1" a="1"/>
  <c r="N110" i="1"/>
  <c r="M110" i="1" a="1"/>
  <c r="M110" i="1"/>
  <c r="T109" i="1" a="1"/>
  <c r="T109" i="1"/>
  <c r="S109" i="1" a="1"/>
  <c r="S109" i="1"/>
  <c r="N109" i="1" a="1"/>
  <c r="N109" i="1"/>
  <c r="T108" i="1" a="1"/>
  <c r="T108" i="1"/>
  <c r="S108" i="1" a="1"/>
  <c r="S108" i="1"/>
  <c r="T107" i="1" a="1"/>
  <c r="T107" i="1"/>
  <c r="S107" i="1" a="1"/>
  <c r="S107" i="1"/>
  <c r="M107" i="1" a="1"/>
  <c r="M107" i="1"/>
  <c r="T106" i="1" a="1"/>
  <c r="T106" i="1"/>
  <c r="S106" i="1" a="1"/>
  <c r="S106" i="1"/>
  <c r="N106" i="1" a="1"/>
  <c r="N106" i="1"/>
  <c r="M106" i="1" a="1"/>
  <c r="M106" i="1"/>
  <c r="T105" i="1" a="1"/>
  <c r="T105" i="1"/>
  <c r="S105" i="1" a="1"/>
  <c r="S105" i="1"/>
  <c r="N105" i="1" a="1"/>
  <c r="N105" i="1"/>
  <c r="M105" i="1" a="1"/>
  <c r="M105" i="1"/>
  <c r="T104" i="1" a="1"/>
  <c r="T104" i="1"/>
  <c r="S104" i="1" a="1"/>
  <c r="S104" i="1"/>
  <c r="N104" i="1" a="1"/>
  <c r="N104" i="1"/>
  <c r="M104" i="1" a="1"/>
  <c r="M104" i="1"/>
  <c r="T103" i="1" a="1"/>
  <c r="T103" i="1"/>
  <c r="S103" i="1" a="1"/>
  <c r="S103" i="1"/>
  <c r="T102" i="1" a="1"/>
  <c r="T102" i="1"/>
  <c r="S102" i="1" a="1"/>
  <c r="S102" i="1"/>
  <c r="T101" i="1" a="1"/>
  <c r="T101" i="1"/>
  <c r="S101" i="1" a="1"/>
  <c r="S101" i="1"/>
  <c r="N101" i="1" a="1"/>
  <c r="N101" i="1"/>
  <c r="M101" i="1" a="1"/>
  <c r="M101" i="1"/>
  <c r="T100" i="1" a="1"/>
  <c r="T100" i="1"/>
  <c r="S100" i="1" a="1"/>
  <c r="S100" i="1"/>
  <c r="T99" i="1" a="1"/>
  <c r="T99" i="1"/>
  <c r="S99" i="1" a="1"/>
  <c r="S99" i="1"/>
  <c r="N99" i="1" a="1"/>
  <c r="N99" i="1"/>
  <c r="M99" i="1" a="1"/>
  <c r="M99" i="1"/>
  <c r="T98" i="1" a="1"/>
  <c r="T98" i="1"/>
  <c r="S98" i="1" a="1"/>
  <c r="S98" i="1"/>
  <c r="T97" i="1" a="1"/>
  <c r="T97" i="1"/>
  <c r="S97" i="1" a="1"/>
  <c r="S97" i="1"/>
  <c r="N97" i="1" a="1"/>
  <c r="N97" i="1"/>
  <c r="T96" i="1" a="1"/>
  <c r="T96" i="1"/>
  <c r="S96" i="1" a="1"/>
  <c r="S96" i="1"/>
  <c r="N96" i="1" a="1"/>
  <c r="N96" i="1"/>
  <c r="M96" i="1" a="1"/>
  <c r="M96" i="1"/>
  <c r="T95" i="1" a="1"/>
  <c r="T95" i="1"/>
  <c r="S95" i="1" a="1"/>
  <c r="S95" i="1"/>
  <c r="T94" i="1" a="1"/>
  <c r="T94" i="1"/>
  <c r="S94" i="1" a="1"/>
  <c r="S94" i="1"/>
  <c r="T286" i="1" a="1"/>
  <c r="T286" i="1"/>
  <c r="S286" i="1" a="1"/>
  <c r="S286" i="1"/>
  <c r="N286" i="1" a="1"/>
  <c r="N286" i="1"/>
  <c r="M286" i="1" a="1"/>
  <c r="M286" i="1"/>
  <c r="T285" i="1" a="1"/>
  <c r="T285" i="1"/>
  <c r="S285" i="1" a="1"/>
  <c r="S285" i="1"/>
  <c r="N285" i="1" a="1"/>
  <c r="N285" i="1"/>
  <c r="M285" i="1" a="1"/>
  <c r="M285" i="1"/>
  <c r="T284" i="1" a="1"/>
  <c r="T284" i="1"/>
  <c r="S284" i="1" a="1"/>
  <c r="S284" i="1"/>
  <c r="T283" i="1" a="1"/>
  <c r="T283" i="1"/>
  <c r="S283" i="1" a="1"/>
  <c r="S283" i="1"/>
  <c r="N283" i="1" a="1"/>
  <c r="N283" i="1"/>
  <c r="M283" i="1" a="1"/>
  <c r="M283" i="1"/>
  <c r="T282" i="1" a="1"/>
  <c r="T282" i="1"/>
  <c r="S282" i="1" a="1"/>
  <c r="S282" i="1"/>
  <c r="N282" i="1" a="1"/>
  <c r="N282" i="1"/>
  <c r="M282" i="1" a="1"/>
  <c r="M282" i="1"/>
  <c r="T281" i="1" a="1"/>
  <c r="T281" i="1"/>
  <c r="S281" i="1" a="1"/>
  <c r="S281" i="1"/>
  <c r="N281" i="1" a="1"/>
  <c r="N281" i="1"/>
  <c r="M281" i="1" a="1"/>
  <c r="M281" i="1"/>
  <c r="T280" i="1" a="1"/>
  <c r="T280" i="1"/>
  <c r="S280" i="1" a="1"/>
  <c r="S280" i="1"/>
  <c r="N280" i="1" a="1"/>
  <c r="N280" i="1"/>
  <c r="M280" i="1" a="1"/>
  <c r="M280" i="1"/>
  <c r="T279" i="1" a="1"/>
  <c r="T279" i="1"/>
  <c r="S279" i="1" a="1"/>
  <c r="S279" i="1"/>
  <c r="N279" i="1" a="1"/>
  <c r="N279" i="1"/>
  <c r="M279" i="1" a="1"/>
  <c r="M279" i="1"/>
  <c r="T278" i="1" a="1"/>
  <c r="T278" i="1"/>
  <c r="S278" i="1" a="1"/>
  <c r="S278" i="1"/>
  <c r="T277" i="1" a="1"/>
  <c r="T277" i="1"/>
  <c r="S277" i="1" a="1"/>
  <c r="S277" i="1"/>
  <c r="N277" i="1" a="1"/>
  <c r="N277" i="1"/>
  <c r="M277" i="1" a="1"/>
  <c r="M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N274" i="1" a="1"/>
  <c r="N274" i="1"/>
  <c r="M274" i="1" a="1"/>
  <c r="M274" i="1"/>
  <c r="T273" i="1" a="1"/>
  <c r="T273" i="1"/>
  <c r="S273" i="1" a="1"/>
  <c r="S273" i="1"/>
  <c r="N273" i="1" a="1"/>
  <c r="N273" i="1"/>
  <c r="M273" i="1" a="1"/>
  <c r="M273" i="1"/>
  <c r="T272" i="1" a="1"/>
  <c r="T272" i="1"/>
  <c r="S272" i="1" a="1"/>
  <c r="S272" i="1"/>
  <c r="N272" i="1" a="1"/>
  <c r="N272" i="1"/>
  <c r="M272" i="1" a="1"/>
  <c r="M272" i="1"/>
  <c r="T271" i="1" a="1"/>
  <c r="T271" i="1"/>
  <c r="S271" i="1" a="1"/>
  <c r="S271" i="1"/>
  <c r="N271" i="1" a="1"/>
  <c r="N271" i="1"/>
  <c r="M271" i="1" a="1"/>
  <c r="M271" i="1"/>
  <c r="T270" i="1" a="1"/>
  <c r="T270" i="1"/>
  <c r="S270" i="1" a="1"/>
  <c r="S270" i="1"/>
  <c r="N270" i="1" a="1"/>
  <c r="N270" i="1"/>
  <c r="M270" i="1" a="1"/>
  <c r="M270" i="1"/>
  <c r="T269" i="1" a="1"/>
  <c r="T269" i="1"/>
  <c r="S269" i="1" a="1"/>
  <c r="S269" i="1"/>
  <c r="N269" i="1" a="1"/>
  <c r="N269" i="1"/>
  <c r="M269" i="1" a="1"/>
  <c r="M269" i="1"/>
  <c r="T268" i="1" a="1"/>
  <c r="T268" i="1"/>
  <c r="S268" i="1" a="1"/>
  <c r="S268" i="1"/>
  <c r="N268" i="1" a="1"/>
  <c r="N268" i="1"/>
  <c r="M268" i="1" a="1"/>
  <c r="M268" i="1"/>
  <c r="T267" i="1" a="1"/>
  <c r="T267" i="1"/>
  <c r="S267" i="1" a="1"/>
  <c r="S267" i="1"/>
  <c r="N267" i="1" a="1"/>
  <c r="N267" i="1"/>
  <c r="M267" i="1" a="1"/>
  <c r="M267" i="1"/>
  <c r="T266" i="1" a="1"/>
  <c r="T266" i="1"/>
  <c r="S266" i="1" a="1"/>
  <c r="S266" i="1"/>
  <c r="N266" i="1" a="1"/>
  <c r="N266" i="1"/>
  <c r="M266" i="1" a="1"/>
  <c r="M266" i="1"/>
  <c r="T265" i="1" a="1"/>
  <c r="T265" i="1"/>
  <c r="S265" i="1" a="1"/>
  <c r="S265" i="1"/>
  <c r="N265" i="1" a="1"/>
  <c r="N265" i="1"/>
  <c r="M265" i="1" a="1"/>
  <c r="M265" i="1"/>
  <c r="T264" i="1" a="1"/>
  <c r="T264" i="1"/>
  <c r="S264" i="1" a="1"/>
  <c r="S264" i="1"/>
  <c r="N264" i="1" a="1"/>
  <c r="N264" i="1"/>
  <c r="M264" i="1" a="1"/>
  <c r="M264" i="1"/>
  <c r="T263" i="1" a="1"/>
  <c r="T263" i="1"/>
  <c r="S263" i="1" a="1"/>
  <c r="S263" i="1"/>
  <c r="N263" i="1" a="1"/>
  <c r="N263" i="1"/>
  <c r="M263" i="1" a="1"/>
  <c r="M263" i="1"/>
  <c r="T262" i="1" a="1"/>
  <c r="T262" i="1"/>
  <c r="S262" i="1" a="1"/>
  <c r="S262" i="1"/>
  <c r="N262" i="1" a="1"/>
  <c r="N262" i="1"/>
  <c r="M262" i="1" a="1"/>
  <c r="M262" i="1"/>
  <c r="T261" i="1" a="1"/>
  <c r="T261" i="1"/>
  <c r="S261" i="1" a="1"/>
  <c r="S261" i="1"/>
  <c r="N261" i="1" a="1"/>
  <c r="N261" i="1"/>
  <c r="M261" i="1" a="1"/>
  <c r="M261" i="1"/>
  <c r="T260" i="1" a="1"/>
  <c r="T260" i="1"/>
  <c r="S260" i="1" a="1"/>
  <c r="S260" i="1"/>
  <c r="N260" i="1" a="1"/>
  <c r="N260" i="1"/>
  <c r="M260" i="1" a="1"/>
  <c r="M260" i="1"/>
  <c r="T259" i="1" a="1"/>
  <c r="T259" i="1"/>
  <c r="S259" i="1" a="1"/>
  <c r="S259" i="1"/>
  <c r="N259" i="1" a="1"/>
  <c r="N259" i="1"/>
  <c r="M259" i="1" a="1"/>
  <c r="M259" i="1"/>
  <c r="T258" i="1" a="1"/>
  <c r="T258" i="1"/>
  <c r="S258" i="1" a="1"/>
  <c r="S258" i="1"/>
  <c r="N258" i="1" a="1"/>
  <c r="N258" i="1"/>
  <c r="M258" i="1" a="1"/>
  <c r="M258" i="1"/>
  <c r="T257" i="1" a="1"/>
  <c r="T257" i="1"/>
  <c r="S257" i="1" a="1"/>
  <c r="S257" i="1"/>
  <c r="N257" i="1" a="1"/>
  <c r="N257" i="1"/>
  <c r="M257" i="1" a="1"/>
  <c r="M257" i="1"/>
  <c r="T256" i="1" a="1"/>
  <c r="T256" i="1"/>
  <c r="S256" i="1" a="1"/>
  <c r="S256" i="1"/>
  <c r="N256" i="1" a="1"/>
  <c r="N256" i="1"/>
  <c r="M256" i="1" a="1"/>
  <c r="M256" i="1"/>
  <c r="T255" i="1" a="1"/>
  <c r="T255" i="1"/>
  <c r="S255" i="1" a="1"/>
  <c r="S255" i="1"/>
  <c r="N255" i="1" a="1"/>
  <c r="N255" i="1"/>
  <c r="M255" i="1" a="1"/>
  <c r="M255" i="1"/>
  <c r="T254" i="1" a="1"/>
  <c r="T254" i="1"/>
  <c r="S254" i="1" a="1"/>
  <c r="S254" i="1"/>
  <c r="N254" i="1" a="1"/>
  <c r="N254" i="1"/>
  <c r="M254" i="1" a="1"/>
  <c r="M254" i="1"/>
  <c r="T253" i="1" a="1"/>
  <c r="T253" i="1"/>
  <c r="S253" i="1" a="1"/>
  <c r="S253" i="1"/>
  <c r="N253" i="1" a="1"/>
  <c r="N253" i="1"/>
  <c r="M253" i="1" a="1"/>
  <c r="M253" i="1"/>
  <c r="T252" i="1" a="1"/>
  <c r="T252" i="1"/>
  <c r="S252" i="1" a="1"/>
  <c r="S252" i="1"/>
  <c r="N252" i="1" a="1"/>
  <c r="N252" i="1"/>
  <c r="M252" i="1" a="1"/>
  <c r="M252" i="1"/>
  <c r="T251" i="1" a="1"/>
  <c r="T251" i="1"/>
  <c r="S251" i="1" a="1"/>
  <c r="S251" i="1"/>
  <c r="N251" i="1" a="1"/>
  <c r="N251" i="1"/>
  <c r="M251" i="1" a="1"/>
  <c r="M251" i="1"/>
  <c r="T250" i="1" a="1"/>
  <c r="T250" i="1"/>
  <c r="S250" i="1" a="1"/>
  <c r="S250" i="1"/>
  <c r="N250" i="1" a="1"/>
  <c r="N250" i="1"/>
  <c r="M250" i="1" a="1"/>
  <c r="M250" i="1"/>
  <c r="T249" i="1" a="1"/>
  <c r="T249" i="1"/>
  <c r="S249" i="1" a="1"/>
  <c r="S249" i="1"/>
  <c r="N249" i="1" a="1"/>
  <c r="N249" i="1"/>
  <c r="M249" i="1" a="1"/>
  <c r="M249" i="1"/>
  <c r="T248" i="1" a="1"/>
  <c r="T248" i="1"/>
  <c r="S248" i="1" a="1"/>
  <c r="S248" i="1"/>
  <c r="N248" i="1" a="1"/>
  <c r="N248" i="1"/>
  <c r="M248" i="1" a="1"/>
  <c r="M248" i="1"/>
  <c r="T247" i="1" a="1"/>
  <c r="T247" i="1"/>
  <c r="S247" i="1" a="1"/>
  <c r="S247" i="1"/>
  <c r="N247" i="1" a="1"/>
  <c r="N247" i="1"/>
  <c r="M247" i="1" a="1"/>
  <c r="M247" i="1"/>
  <c r="T246" i="1" a="1"/>
  <c r="T246" i="1"/>
  <c r="S246" i="1" a="1"/>
  <c r="S246" i="1"/>
  <c r="N246" i="1" a="1"/>
  <c r="N246" i="1"/>
  <c r="M246" i="1" a="1"/>
  <c r="M246" i="1"/>
  <c r="T245" i="1" a="1"/>
  <c r="T245" i="1"/>
  <c r="S245" i="1" a="1"/>
  <c r="S245" i="1"/>
  <c r="N245" i="1" a="1"/>
  <c r="N245" i="1"/>
  <c r="M245" i="1" a="1"/>
  <c r="M245" i="1"/>
  <c r="T244" i="1" a="1"/>
  <c r="T244" i="1"/>
  <c r="S244" i="1" a="1"/>
  <c r="S244" i="1"/>
  <c r="N244" i="1" a="1"/>
  <c r="N244" i="1"/>
  <c r="M244" i="1" a="1"/>
  <c r="M244" i="1"/>
  <c r="T243" i="1" a="1"/>
  <c r="T243" i="1"/>
  <c r="S243" i="1" a="1"/>
  <c r="S243" i="1"/>
  <c r="N243" i="1" a="1"/>
  <c r="N243" i="1"/>
  <c r="M243" i="1" a="1"/>
  <c r="M243" i="1"/>
  <c r="T242" i="1" a="1"/>
  <c r="T242" i="1"/>
  <c r="S242" i="1" a="1"/>
  <c r="S242" i="1"/>
  <c r="N242" i="1" a="1"/>
  <c r="N242" i="1"/>
  <c r="M242" i="1" a="1"/>
  <c r="M242" i="1"/>
  <c r="T241" i="1" a="1"/>
  <c r="T241" i="1"/>
  <c r="S241" i="1" a="1"/>
  <c r="S241" i="1"/>
  <c r="N241" i="1" a="1"/>
  <c r="N241" i="1"/>
  <c r="M241" i="1" a="1"/>
  <c r="M241" i="1"/>
  <c r="T240" i="1" a="1"/>
  <c r="T240" i="1"/>
  <c r="S240" i="1" a="1"/>
  <c r="S240" i="1"/>
  <c r="N240" i="1" a="1"/>
  <c r="N240" i="1"/>
  <c r="T379" i="1" a="1"/>
  <c r="T379" i="1"/>
  <c r="S379" i="1" a="1"/>
  <c r="S379" i="1"/>
  <c r="N379" i="1" a="1"/>
  <c r="N379" i="1"/>
  <c r="M379" i="1" a="1"/>
  <c r="M379" i="1"/>
  <c r="T378" i="1" a="1"/>
  <c r="T378" i="1"/>
  <c r="S378" i="1" a="1"/>
  <c r="S378" i="1"/>
  <c r="N378" i="1" a="1"/>
  <c r="N378" i="1"/>
  <c r="M378" i="1" a="1"/>
  <c r="M378" i="1"/>
  <c r="T377" i="1" a="1"/>
  <c r="T377" i="1"/>
  <c r="S377" i="1" a="1"/>
  <c r="S377" i="1"/>
  <c r="N377" i="1" a="1"/>
  <c r="N377" i="1"/>
  <c r="M377" i="1" a="1"/>
  <c r="M377" i="1"/>
  <c r="T376" i="1" a="1"/>
  <c r="T376" i="1"/>
  <c r="S376" i="1" a="1"/>
  <c r="S376" i="1"/>
  <c r="N376" i="1" a="1"/>
  <c r="N376" i="1"/>
  <c r="M376" i="1" a="1"/>
  <c r="M376" i="1"/>
  <c r="T375" i="1" a="1"/>
  <c r="T375" i="1"/>
  <c r="S375" i="1" a="1"/>
  <c r="S375" i="1"/>
  <c r="N375" i="1" a="1"/>
  <c r="N375" i="1"/>
  <c r="M375" i="1" a="1"/>
  <c r="M375" i="1"/>
  <c r="T374" i="1" a="1"/>
  <c r="T374" i="1"/>
  <c r="S374" i="1" a="1"/>
  <c r="S374" i="1"/>
  <c r="N374" i="1" a="1"/>
  <c r="N374" i="1"/>
  <c r="M374" i="1" a="1"/>
  <c r="M374" i="1"/>
  <c r="T373" i="1" a="1"/>
  <c r="T373" i="1"/>
  <c r="S373" i="1" a="1"/>
  <c r="S373" i="1"/>
  <c r="N373" i="1" a="1"/>
  <c r="N373" i="1"/>
  <c r="M373" i="1" a="1"/>
  <c r="M373" i="1"/>
  <c r="T372" i="1" a="1"/>
  <c r="T372" i="1"/>
  <c r="S372" i="1" a="1"/>
  <c r="S372" i="1"/>
  <c r="N372" i="1" a="1"/>
  <c r="N372" i="1"/>
  <c r="M372" i="1" a="1"/>
  <c r="M372" i="1"/>
  <c r="T371" i="1" a="1"/>
  <c r="T371" i="1"/>
  <c r="S371" i="1" a="1"/>
  <c r="S371" i="1"/>
  <c r="N371" i="1" a="1"/>
  <c r="N371" i="1"/>
  <c r="M371" i="1" a="1"/>
  <c r="M371" i="1"/>
  <c r="T370" i="1" a="1"/>
  <c r="T370" i="1"/>
  <c r="S370" i="1" a="1"/>
  <c r="S370" i="1"/>
  <c r="N370" i="1" a="1"/>
  <c r="N370" i="1"/>
  <c r="M370" i="1" a="1"/>
  <c r="M370" i="1"/>
  <c r="T369" i="1" a="1"/>
  <c r="T369" i="1"/>
  <c r="S369" i="1" a="1"/>
  <c r="S369" i="1"/>
  <c r="N369" i="1" a="1"/>
  <c r="N369" i="1"/>
  <c r="M369" i="1" a="1"/>
  <c r="M369" i="1"/>
  <c r="T368" i="1" a="1"/>
  <c r="T368" i="1"/>
  <c r="S368" i="1" a="1"/>
  <c r="S368" i="1"/>
  <c r="N368" i="1" a="1"/>
  <c r="N368" i="1"/>
  <c r="M368" i="1" a="1"/>
  <c r="M368" i="1"/>
  <c r="T367" i="1" a="1"/>
  <c r="T367" i="1"/>
  <c r="S367" i="1" a="1"/>
  <c r="S367" i="1"/>
  <c r="N367" i="1" a="1"/>
  <c r="N367" i="1"/>
  <c r="M367" i="1" a="1"/>
  <c r="M367" i="1"/>
  <c r="T366" i="1" a="1"/>
  <c r="T366" i="1"/>
  <c r="S366" i="1" a="1"/>
  <c r="S366" i="1"/>
  <c r="N366" i="1" a="1"/>
  <c r="N366" i="1"/>
  <c r="M366" i="1" a="1"/>
  <c r="M366" i="1"/>
  <c r="T365" i="1" a="1"/>
  <c r="T365" i="1"/>
  <c r="S365" i="1" a="1"/>
  <c r="S365" i="1"/>
  <c r="N365" i="1" a="1"/>
  <c r="N365" i="1"/>
  <c r="M365" i="1" a="1"/>
  <c r="M365" i="1"/>
  <c r="T364" i="1" a="1"/>
  <c r="T364" i="1"/>
  <c r="S364" i="1" a="1"/>
  <c r="S364" i="1" s="1"/>
  <c r="N364" i="1" a="1"/>
  <c r="N364" i="1"/>
  <c r="M364" i="1" a="1"/>
  <c r="M364" i="1"/>
  <c r="T363" i="1" a="1"/>
  <c r="T363" i="1" s="1"/>
  <c r="S363" i="1" a="1"/>
  <c r="S363" i="1"/>
  <c r="N363" i="1" a="1"/>
  <c r="N363" i="1"/>
  <c r="M363" i="1" a="1"/>
  <c r="M363" i="1" s="1"/>
  <c r="T362" i="1" a="1"/>
  <c r="T362" i="1"/>
  <c r="S362" i="1" a="1"/>
  <c r="S362" i="1"/>
  <c r="N362" i="1" a="1"/>
  <c r="N362" i="1" s="1"/>
  <c r="M362" i="1" a="1"/>
  <c r="M362" i="1"/>
  <c r="T361" i="1" a="1"/>
  <c r="T361" i="1"/>
  <c r="S361" i="1" a="1"/>
  <c r="S361" i="1" s="1"/>
  <c r="N361" i="1" a="1"/>
  <c r="N361" i="1"/>
  <c r="M361" i="1" a="1"/>
  <c r="M361" i="1"/>
  <c r="T360" i="1" a="1"/>
  <c r="T360" i="1" s="1"/>
  <c r="S360" i="1" a="1"/>
  <c r="S360" i="1"/>
  <c r="N360" i="1" a="1"/>
  <c r="N360" i="1"/>
  <c r="M360" i="1" a="1"/>
  <c r="M360" i="1" s="1"/>
  <c r="T359" i="1" a="1"/>
  <c r="T359" i="1"/>
  <c r="S359" i="1" a="1"/>
  <c r="S359" i="1"/>
  <c r="N359" i="1" a="1"/>
  <c r="N359" i="1" s="1"/>
  <c r="M359" i="1" a="1"/>
  <c r="M359" i="1"/>
  <c r="T358" i="1" a="1"/>
  <c r="T358" i="1"/>
  <c r="S358" i="1" a="1"/>
  <c r="S358" i="1" s="1"/>
  <c r="N358" i="1" a="1"/>
  <c r="N358" i="1"/>
  <c r="M358" i="1" a="1"/>
  <c r="M358" i="1"/>
  <c r="T357" i="1" a="1"/>
  <c r="T357" i="1" s="1"/>
  <c r="S357" i="1" a="1"/>
  <c r="S357" i="1"/>
  <c r="N357" i="1" a="1"/>
  <c r="N357" i="1"/>
  <c r="M357" i="1" a="1"/>
  <c r="M357" i="1" s="1"/>
  <c r="T356" i="1" a="1"/>
  <c r="T356" i="1"/>
  <c r="S356" i="1" a="1"/>
  <c r="S356" i="1"/>
  <c r="N356" i="1" a="1"/>
  <c r="N356" i="1" s="1"/>
  <c r="AN356" i="1" s="1"/>
  <c r="M356" i="1" a="1"/>
  <c r="M356" i="1"/>
  <c r="T355" i="1" a="1"/>
  <c r="T355" i="1"/>
  <c r="S355" i="1" a="1"/>
  <c r="S355" i="1" s="1"/>
  <c r="N355" i="1" a="1"/>
  <c r="N355" i="1"/>
  <c r="M355" i="1" a="1"/>
  <c r="M355" i="1"/>
  <c r="T354" i="1" a="1"/>
  <c r="T354" i="1" s="1"/>
  <c r="S354" i="1" a="1"/>
  <c r="S354" i="1"/>
  <c r="N354" i="1" a="1"/>
  <c r="N354" i="1"/>
  <c r="M354" i="1" a="1"/>
  <c r="M354" i="1" s="1"/>
  <c r="T353" i="1" a="1"/>
  <c r="T353" i="1"/>
  <c r="S353" i="1" a="1"/>
  <c r="S353" i="1"/>
  <c r="N353" i="1" a="1"/>
  <c r="N353" i="1" s="1"/>
  <c r="AN353" i="1" s="1"/>
  <c r="M353" i="1" a="1"/>
  <c r="M353" i="1"/>
  <c r="T352" i="1" a="1"/>
  <c r="T352" i="1"/>
  <c r="S352" i="1" a="1"/>
  <c r="S352" i="1" s="1"/>
  <c r="D349" i="12" s="1"/>
  <c r="N352" i="1" a="1"/>
  <c r="N352" i="1"/>
  <c r="M352" i="1" a="1"/>
  <c r="M352" i="1"/>
  <c r="T351" i="1" a="1"/>
  <c r="T351" i="1" s="1"/>
  <c r="S351" i="1" a="1"/>
  <c r="S351" i="1"/>
  <c r="N351" i="1" a="1"/>
  <c r="N351" i="1"/>
  <c r="M351" i="1" a="1"/>
  <c r="M351" i="1" s="1"/>
  <c r="T350" i="1" a="1"/>
  <c r="T350" i="1"/>
  <c r="S350" i="1" a="1"/>
  <c r="S350" i="1"/>
  <c r="N350" i="1" a="1"/>
  <c r="N350" i="1" s="1"/>
  <c r="M350" i="1" a="1"/>
  <c r="M350" i="1"/>
  <c r="T349" i="1" a="1"/>
  <c r="T349" i="1"/>
  <c r="S349" i="1" a="1"/>
  <c r="S349" i="1" s="1"/>
  <c r="N349" i="1" a="1"/>
  <c r="N349" i="1"/>
  <c r="M349" i="1" a="1"/>
  <c r="M349" i="1"/>
  <c r="T348" i="1" a="1"/>
  <c r="T348" i="1" s="1"/>
  <c r="S348" i="1" a="1"/>
  <c r="S348" i="1"/>
  <c r="N348" i="1" a="1"/>
  <c r="N348" i="1"/>
  <c r="M348" i="1" a="1"/>
  <c r="M348" i="1" s="1"/>
  <c r="T347" i="1" a="1"/>
  <c r="T347" i="1"/>
  <c r="S347" i="1" a="1"/>
  <c r="S347" i="1"/>
  <c r="N347" i="1" a="1"/>
  <c r="N347" i="1" s="1"/>
  <c r="M347" i="1" a="1"/>
  <c r="M347" i="1"/>
  <c r="T346" i="1" a="1"/>
  <c r="T346" i="1"/>
  <c r="S346" i="1" a="1"/>
  <c r="S346" i="1" s="1"/>
  <c r="N346" i="1" a="1"/>
  <c r="N346" i="1"/>
  <c r="M346" i="1" a="1"/>
  <c r="M346" i="1" s="1"/>
  <c r="T345" i="1" a="1"/>
  <c r="T345" i="1" s="1"/>
  <c r="E342" i="12" s="1"/>
  <c r="S345" i="1" a="1"/>
  <c r="S345" i="1"/>
  <c r="N345" i="1" a="1"/>
  <c r="N345" i="1" s="1"/>
  <c r="M345" i="1" a="1"/>
  <c r="M345" i="1" s="1"/>
  <c r="T344" i="1" a="1"/>
  <c r="T344" i="1"/>
  <c r="S344" i="1" a="1"/>
  <c r="S344" i="1" s="1"/>
  <c r="N344" i="1" a="1"/>
  <c r="N344" i="1" s="1"/>
  <c r="M344" i="1" a="1"/>
  <c r="M344" i="1"/>
  <c r="T343" i="1" a="1"/>
  <c r="T343" i="1" s="1"/>
  <c r="S343" i="1" a="1"/>
  <c r="S343" i="1" s="1"/>
  <c r="D340" i="12" s="1"/>
  <c r="N343" i="1" a="1"/>
  <c r="N343" i="1"/>
  <c r="M343" i="1" a="1"/>
  <c r="M343" i="1" s="1"/>
  <c r="T342" i="1" a="1"/>
  <c r="T342" i="1" s="1"/>
  <c r="E339" i="12" s="1"/>
  <c r="S342" i="1" a="1"/>
  <c r="S342" i="1"/>
  <c r="N342" i="1" a="1"/>
  <c r="N342" i="1" s="1"/>
  <c r="M342" i="1" a="1"/>
  <c r="M342" i="1" s="1"/>
  <c r="T341" i="1" a="1"/>
  <c r="T341" i="1"/>
  <c r="S341" i="1" a="1"/>
  <c r="S341" i="1" s="1"/>
  <c r="N341" i="1" a="1"/>
  <c r="N341" i="1" s="1"/>
  <c r="M341" i="1" a="1"/>
  <c r="M341" i="1"/>
  <c r="T340" i="1" a="1"/>
  <c r="T340" i="1" s="1"/>
  <c r="E337" i="12" s="1"/>
  <c r="S340" i="1" a="1"/>
  <c r="S340" i="1" s="1"/>
  <c r="N340" i="1" a="1"/>
  <c r="N340" i="1"/>
  <c r="M340" i="1" a="1"/>
  <c r="M340" i="1" s="1"/>
  <c r="T339" i="1" a="1"/>
  <c r="T339" i="1" s="1"/>
  <c r="S339" i="1" a="1"/>
  <c r="S339" i="1"/>
  <c r="N339" i="1" a="1"/>
  <c r="N339" i="1" s="1"/>
  <c r="M339" i="1" a="1"/>
  <c r="M339" i="1" s="1"/>
  <c r="T338" i="1" a="1"/>
  <c r="T338" i="1"/>
  <c r="S338" i="1" a="1"/>
  <c r="S338" i="1" s="1"/>
  <c r="N338" i="1" a="1"/>
  <c r="N338" i="1" s="1"/>
  <c r="M338" i="1" a="1"/>
  <c r="M338" i="1"/>
  <c r="T337" i="1" a="1"/>
  <c r="T337" i="1" s="1"/>
  <c r="S337" i="1" a="1"/>
  <c r="S337" i="1" s="1"/>
  <c r="D334" i="12" s="1"/>
  <c r="N337" i="1" a="1"/>
  <c r="N337" i="1"/>
  <c r="M337" i="1" a="1"/>
  <c r="M337" i="1" s="1"/>
  <c r="T336" i="1" a="1"/>
  <c r="T336" i="1" s="1"/>
  <c r="S336" i="1" a="1"/>
  <c r="S336" i="1"/>
  <c r="N336" i="1" a="1"/>
  <c r="N336" i="1" s="1"/>
  <c r="M336" i="1" a="1"/>
  <c r="M336" i="1" s="1"/>
  <c r="T335" i="1" a="1"/>
  <c r="T335" i="1"/>
  <c r="S335" i="1" a="1"/>
  <c r="S335" i="1" s="1"/>
  <c r="D332" i="12" s="1"/>
  <c r="N335" i="1" a="1"/>
  <c r="N335" i="1" s="1"/>
  <c r="M335" i="1" a="1"/>
  <c r="M335" i="1"/>
  <c r="T334" i="1" a="1"/>
  <c r="T334" i="1" s="1"/>
  <c r="S334" i="1" a="1"/>
  <c r="S334" i="1" s="1"/>
  <c r="N334" i="1" a="1"/>
  <c r="N334" i="1"/>
  <c r="M334" i="1" a="1"/>
  <c r="M334" i="1" s="1"/>
  <c r="T333" i="1" a="1"/>
  <c r="T333" i="1" s="1"/>
  <c r="S333" i="1" a="1"/>
  <c r="S333" i="1"/>
  <c r="N333" i="1" a="1"/>
  <c r="N333" i="1" s="1"/>
  <c r="M333" i="1" a="1"/>
  <c r="M333" i="1" s="1"/>
  <c r="T332" i="1" a="1"/>
  <c r="T332" i="1"/>
  <c r="S332" i="1" a="1"/>
  <c r="S332" i="1" s="1"/>
  <c r="N332" i="1" a="1"/>
  <c r="N332" i="1" s="1"/>
  <c r="M332" i="1" a="1"/>
  <c r="M332" i="1"/>
  <c r="T331" i="1" a="1"/>
  <c r="T331" i="1" s="1"/>
  <c r="S331" i="1" a="1"/>
  <c r="S331" i="1" s="1"/>
  <c r="D328" i="12" s="1"/>
  <c r="N331" i="1" a="1"/>
  <c r="N331" i="1"/>
  <c r="M331" i="1" a="1"/>
  <c r="M331" i="1" s="1"/>
  <c r="T330" i="1" a="1"/>
  <c r="T330" i="1" s="1"/>
  <c r="S330" i="1" a="1"/>
  <c r="S330" i="1"/>
  <c r="N330" i="1" a="1"/>
  <c r="N330" i="1" s="1"/>
  <c r="M330" i="1" a="1"/>
  <c r="M330" i="1" s="1"/>
  <c r="T329" i="1" a="1"/>
  <c r="T329" i="1"/>
  <c r="S329" i="1" a="1"/>
  <c r="S329" i="1" s="1"/>
  <c r="D326" i="12" s="1"/>
  <c r="N329" i="1" a="1"/>
  <c r="N329" i="1" s="1"/>
  <c r="M329" i="1" a="1"/>
  <c r="M329" i="1"/>
  <c r="T328" i="1" a="1"/>
  <c r="T328" i="1" s="1"/>
  <c r="S328" i="1" a="1"/>
  <c r="S328" i="1"/>
  <c r="N328" i="1" a="1"/>
  <c r="N328" i="1" s="1"/>
  <c r="M328" i="1" a="1"/>
  <c r="M328" i="1" s="1"/>
  <c r="T327" i="1" a="1"/>
  <c r="T327" i="1" s="1"/>
  <c r="E324" i="12" s="1"/>
  <c r="S327" i="1" a="1"/>
  <c r="S327" i="1" s="1"/>
  <c r="N327" i="1" a="1"/>
  <c r="N327" i="1" s="1"/>
  <c r="M327" i="1" a="1"/>
  <c r="M327" i="1" s="1"/>
  <c r="T326" i="1" a="1"/>
  <c r="T326" i="1" s="1"/>
  <c r="S326" i="1" a="1"/>
  <c r="S326" i="1" s="1"/>
  <c r="N326" i="1" a="1"/>
  <c r="N326" i="1" s="1"/>
  <c r="M326" i="1" a="1"/>
  <c r="M326" i="1" s="1"/>
  <c r="T325" i="1" a="1"/>
  <c r="T325" i="1" s="1"/>
  <c r="S325" i="1" a="1"/>
  <c r="S325" i="1"/>
  <c r="N325" i="1" a="1"/>
  <c r="N325" i="1" s="1"/>
  <c r="M325" i="1" a="1"/>
  <c r="M325" i="1" s="1"/>
  <c r="T324" i="1" a="1"/>
  <c r="T324" i="1" s="1"/>
  <c r="S324" i="1" a="1"/>
  <c r="S324" i="1" s="1"/>
  <c r="D321" i="12" s="1"/>
  <c r="N324" i="1" a="1"/>
  <c r="N324" i="1" s="1"/>
  <c r="M324" i="1" a="1"/>
  <c r="M324" i="1" s="1"/>
  <c r="T323" i="1" a="1"/>
  <c r="T323" i="1" s="1"/>
  <c r="S323" i="1" a="1"/>
  <c r="S323" i="1" s="1"/>
  <c r="D320" i="12" s="1"/>
  <c r="N323" i="1" a="1"/>
  <c r="N323" i="1" s="1"/>
  <c r="M323" i="1" a="1"/>
  <c r="M323" i="1" s="1"/>
  <c r="T322" i="1" a="1"/>
  <c r="T322" i="1" s="1"/>
  <c r="S322" i="1" a="1"/>
  <c r="S322" i="1" s="1"/>
  <c r="D319" i="12" s="1"/>
  <c r="N322" i="1" a="1"/>
  <c r="N322" i="1" s="1"/>
  <c r="M322" i="1" a="1"/>
  <c r="M322" i="1" s="1"/>
  <c r="T321" i="1" a="1"/>
  <c r="T321" i="1" s="1"/>
  <c r="S321" i="1" a="1"/>
  <c r="S321" i="1" s="1"/>
  <c r="N321" i="1" a="1"/>
  <c r="N321" i="1" s="1"/>
  <c r="M321" i="1" a="1"/>
  <c r="M321" i="1" s="1"/>
  <c r="T320" i="1" a="1"/>
  <c r="T320" i="1" s="1"/>
  <c r="S320" i="1" a="1"/>
  <c r="S320" i="1" s="1"/>
  <c r="D317" i="12" s="1"/>
  <c r="N320" i="1" a="1"/>
  <c r="N320" i="1" s="1"/>
  <c r="M320" i="1" a="1"/>
  <c r="M320" i="1" s="1"/>
  <c r="T319" i="1" a="1"/>
  <c r="T319" i="1" s="1"/>
  <c r="S319" i="1" a="1"/>
  <c r="S319" i="1" s="1"/>
  <c r="N319" i="1" a="1"/>
  <c r="N319" i="1" s="1"/>
  <c r="M319" i="1" a="1"/>
  <c r="M319" i="1" s="1"/>
  <c r="T318" i="1" a="1"/>
  <c r="T318" i="1" s="1"/>
  <c r="S318" i="1" a="1"/>
  <c r="S318" i="1" s="1"/>
  <c r="D315" i="12" s="1"/>
  <c r="N318" i="1" a="1"/>
  <c r="N318" i="1" s="1"/>
  <c r="M318" i="1" a="1"/>
  <c r="M318" i="1" s="1"/>
  <c r="T317" i="1" a="1"/>
  <c r="T317" i="1" s="1"/>
  <c r="S317" i="1" a="1"/>
  <c r="S317" i="1" s="1"/>
  <c r="D314" i="12" s="1"/>
  <c r="N317" i="1" a="1"/>
  <c r="N317" i="1" s="1"/>
  <c r="M317" i="1" a="1"/>
  <c r="M317" i="1" s="1"/>
  <c r="T316" i="1" a="1"/>
  <c r="T316" i="1" s="1"/>
  <c r="S316" i="1" a="1"/>
  <c r="S316" i="1" s="1"/>
  <c r="D313" i="12" s="1"/>
  <c r="N316" i="1" a="1"/>
  <c r="N316" i="1" s="1"/>
  <c r="M316" i="1" a="1"/>
  <c r="M316" i="1" s="1"/>
  <c r="T315" i="1" a="1"/>
  <c r="T315" i="1" s="1"/>
  <c r="S315" i="1" a="1"/>
  <c r="S315" i="1" s="1"/>
  <c r="D312" i="12" s="1"/>
  <c r="N315" i="1" a="1"/>
  <c r="N315" i="1" s="1"/>
  <c r="M315" i="1" a="1"/>
  <c r="M315" i="1" s="1"/>
  <c r="T314" i="1" a="1"/>
  <c r="T314" i="1" s="1"/>
  <c r="S314" i="1" a="1"/>
  <c r="S314" i="1" s="1"/>
  <c r="N314" i="1" a="1"/>
  <c r="N314" i="1" s="1"/>
  <c r="M314" i="1" a="1"/>
  <c r="M314" i="1" s="1"/>
  <c r="T313" i="1" a="1"/>
  <c r="T313" i="1" s="1"/>
  <c r="S313" i="1" a="1"/>
  <c r="S313" i="1"/>
  <c r="N313" i="1" a="1"/>
  <c r="N313" i="1" s="1"/>
  <c r="M313" i="1" a="1"/>
  <c r="M313" i="1" s="1"/>
  <c r="T312" i="1" a="1"/>
  <c r="T312" i="1" s="1"/>
  <c r="S312" i="1" a="1"/>
  <c r="S312" i="1" s="1"/>
  <c r="D309" i="12" s="1"/>
  <c r="N312" i="1" a="1"/>
  <c r="N312" i="1" s="1"/>
  <c r="M312" i="1" a="1"/>
  <c r="M312" i="1" s="1"/>
  <c r="T311" i="1" a="1"/>
  <c r="T311" i="1" s="1"/>
  <c r="S311" i="1" a="1"/>
  <c r="S311" i="1" s="1"/>
  <c r="D308" i="12" s="1"/>
  <c r="N311" i="1" a="1"/>
  <c r="N311" i="1" s="1"/>
  <c r="M311" i="1" a="1"/>
  <c r="M311" i="1" s="1"/>
  <c r="T310" i="1" a="1"/>
  <c r="T310" i="1" s="1"/>
  <c r="S310" i="1" a="1"/>
  <c r="S310" i="1" s="1"/>
  <c r="D307" i="12" s="1"/>
  <c r="N310" i="1" a="1"/>
  <c r="N310" i="1" s="1"/>
  <c r="M310" i="1" a="1"/>
  <c r="M310" i="1" s="1"/>
  <c r="T309" i="1" a="1"/>
  <c r="T309" i="1" s="1"/>
  <c r="S309" i="1" a="1"/>
  <c r="S309" i="1"/>
  <c r="N309" i="1" a="1"/>
  <c r="N309" i="1" s="1"/>
  <c r="M309" i="1" a="1"/>
  <c r="M309" i="1" s="1"/>
  <c r="T308" i="1" a="1"/>
  <c r="T308" i="1" s="1"/>
  <c r="S308" i="1" a="1"/>
  <c r="S308" i="1" s="1"/>
  <c r="N308" i="1" a="1"/>
  <c r="N308" i="1" s="1"/>
  <c r="M308" i="1" a="1"/>
  <c r="M308" i="1" s="1"/>
  <c r="M240" i="1" a="1"/>
  <c r="M240" i="1" s="1"/>
  <c r="T239" i="1" a="1"/>
  <c r="T239" i="1" s="1"/>
  <c r="S239" i="1" a="1"/>
  <c r="S239" i="1" s="1"/>
  <c r="N239" i="1" a="1"/>
  <c r="N239" i="1" s="1"/>
  <c r="M239" i="1" a="1"/>
  <c r="M239" i="1" s="1"/>
  <c r="T238" i="1" a="1"/>
  <c r="T238" i="1" s="1"/>
  <c r="S238" i="1" a="1"/>
  <c r="S238" i="1" s="1"/>
  <c r="N238" i="1" a="1"/>
  <c r="N238" i="1" s="1"/>
  <c r="M238" i="1" a="1"/>
  <c r="M238" i="1" s="1"/>
  <c r="T237" i="1" a="1"/>
  <c r="T237" i="1" s="1"/>
  <c r="S237" i="1" a="1"/>
  <c r="S237" i="1" s="1"/>
  <c r="N237" i="1" a="1"/>
  <c r="N237" i="1" s="1"/>
  <c r="M237" i="1" a="1"/>
  <c r="M237" i="1" s="1"/>
  <c r="T236" i="1" a="1"/>
  <c r="T236" i="1" s="1"/>
  <c r="S236" i="1" a="1"/>
  <c r="S236" i="1" s="1"/>
  <c r="N236" i="1" a="1"/>
  <c r="N236" i="1" s="1"/>
  <c r="M236" i="1" a="1"/>
  <c r="M236" i="1" s="1"/>
  <c r="T235" i="1" a="1"/>
  <c r="T235" i="1" s="1"/>
  <c r="S235" i="1" a="1"/>
  <c r="S235" i="1" s="1"/>
  <c r="N235" i="1" a="1"/>
  <c r="N235" i="1" s="1"/>
  <c r="M235" i="1" a="1"/>
  <c r="M235" i="1" s="1"/>
  <c r="T234" i="1" a="1"/>
  <c r="T234" i="1" s="1"/>
  <c r="S234" i="1" a="1"/>
  <c r="S234" i="1" s="1"/>
  <c r="N234" i="1" a="1"/>
  <c r="N234" i="1" s="1"/>
  <c r="M234" i="1" a="1"/>
  <c r="M234" i="1" s="1"/>
  <c r="T233" i="1" a="1"/>
  <c r="T233" i="1" s="1"/>
  <c r="S233" i="1" a="1"/>
  <c r="S233" i="1"/>
  <c r="N233" i="1" a="1"/>
  <c r="N233" i="1" s="1"/>
  <c r="M233" i="1" a="1"/>
  <c r="M233" i="1" s="1"/>
  <c r="T232" i="1" a="1"/>
  <c r="T232" i="1" s="1"/>
  <c r="S232" i="1" a="1"/>
  <c r="S232" i="1" s="1"/>
  <c r="N232" i="1" a="1"/>
  <c r="N232" i="1" s="1"/>
  <c r="M232" i="1" a="1"/>
  <c r="M232" i="1" s="1"/>
  <c r="T231" i="1" a="1"/>
  <c r="T231" i="1" s="1"/>
  <c r="S231" i="1" a="1"/>
  <c r="S231" i="1" s="1"/>
  <c r="N231" i="1" a="1"/>
  <c r="N231" i="1" s="1"/>
  <c r="M231" i="1" a="1"/>
  <c r="M231" i="1" s="1"/>
  <c r="T230" i="1" a="1"/>
  <c r="T230" i="1" s="1"/>
  <c r="S230" i="1" a="1"/>
  <c r="S230" i="1" s="1"/>
  <c r="N230" i="1" a="1"/>
  <c r="N230" i="1" s="1"/>
  <c r="M230" i="1" a="1"/>
  <c r="M230" i="1"/>
  <c r="T229" i="1" a="1"/>
  <c r="T229" i="1" s="1"/>
  <c r="S229" i="1" a="1"/>
  <c r="S229" i="1" s="1"/>
  <c r="N229" i="1" a="1"/>
  <c r="N229" i="1" s="1"/>
  <c r="M229" i="1" a="1"/>
  <c r="M229" i="1" s="1"/>
  <c r="T228" i="1" a="1"/>
  <c r="T228" i="1"/>
  <c r="S228" i="1" a="1"/>
  <c r="S228" i="1" s="1"/>
  <c r="N228" i="1" a="1"/>
  <c r="N228" i="1" s="1"/>
  <c r="M228" i="1" a="1"/>
  <c r="M228" i="1" s="1"/>
  <c r="T227" i="1" a="1"/>
  <c r="T227" i="1" s="1"/>
  <c r="S227" i="1" a="1"/>
  <c r="S227" i="1" s="1"/>
  <c r="N227" i="1" a="1"/>
  <c r="N227" i="1" s="1"/>
  <c r="M227" i="1" a="1"/>
  <c r="M227" i="1" s="1"/>
  <c r="T226" i="1" a="1"/>
  <c r="T226" i="1" s="1"/>
  <c r="S226" i="1" a="1"/>
  <c r="S226" i="1" s="1"/>
  <c r="N226" i="1" a="1"/>
  <c r="N226" i="1" s="1"/>
  <c r="M226" i="1" a="1"/>
  <c r="M226" i="1" s="1"/>
  <c r="T225" i="1" a="1"/>
  <c r="T225" i="1" s="1"/>
  <c r="S225" i="1" a="1"/>
  <c r="S225" i="1" s="1"/>
  <c r="N225" i="1" a="1"/>
  <c r="N225" i="1" s="1"/>
  <c r="M225" i="1" a="1"/>
  <c r="M225" i="1" s="1"/>
  <c r="T224" i="1" a="1"/>
  <c r="T224" i="1" s="1"/>
  <c r="S224" i="1" a="1"/>
  <c r="S224" i="1" s="1"/>
  <c r="N224" i="1" a="1"/>
  <c r="N224" i="1" s="1"/>
  <c r="M224" i="1" a="1"/>
  <c r="M224" i="1" s="1"/>
  <c r="T223" i="1" a="1"/>
  <c r="T223" i="1" s="1"/>
  <c r="S223" i="1" a="1"/>
  <c r="S223" i="1" s="1"/>
  <c r="N223" i="1" a="1"/>
  <c r="N223" i="1" s="1"/>
  <c r="M223" i="1" a="1"/>
  <c r="M223" i="1" s="1"/>
  <c r="T222" i="1" a="1"/>
  <c r="T222" i="1" s="1"/>
  <c r="S222" i="1" a="1"/>
  <c r="S222" i="1"/>
  <c r="N222" i="1" a="1"/>
  <c r="N222" i="1" s="1"/>
  <c r="M222" i="1" a="1"/>
  <c r="M222" i="1" s="1"/>
  <c r="T221" i="1" a="1"/>
  <c r="T221" i="1" s="1"/>
  <c r="S221" i="1" a="1"/>
  <c r="S221" i="1" s="1"/>
  <c r="N221" i="1" a="1"/>
  <c r="N221" i="1" s="1"/>
  <c r="M221" i="1" a="1"/>
  <c r="M221" i="1" s="1"/>
  <c r="T220" i="1" a="1"/>
  <c r="T220" i="1" s="1"/>
  <c r="S220" i="1" a="1"/>
  <c r="S220" i="1" s="1"/>
  <c r="N220" i="1" a="1"/>
  <c r="N220" i="1" s="1"/>
  <c r="M220" i="1" a="1"/>
  <c r="M220" i="1" s="1"/>
  <c r="T219" i="1" a="1"/>
  <c r="T219" i="1" s="1"/>
  <c r="S219" i="1" a="1"/>
  <c r="S219" i="1" s="1"/>
  <c r="N219" i="1" a="1"/>
  <c r="N219" i="1" s="1"/>
  <c r="M219" i="1" a="1"/>
  <c r="M219" i="1" s="1"/>
  <c r="T218" i="1" a="1"/>
  <c r="T218" i="1" s="1"/>
  <c r="S218" i="1" a="1"/>
  <c r="S218" i="1" s="1"/>
  <c r="N218" i="1" a="1"/>
  <c r="N218" i="1" s="1"/>
  <c r="M218" i="1" a="1"/>
  <c r="M218" i="1" s="1"/>
  <c r="T217" i="1" a="1"/>
  <c r="T217" i="1" s="1"/>
  <c r="S217" i="1" a="1"/>
  <c r="S217" i="1"/>
  <c r="N217" i="1" a="1"/>
  <c r="N217" i="1" s="1"/>
  <c r="M217" i="1" a="1"/>
  <c r="M217" i="1" s="1"/>
  <c r="T216" i="1" a="1"/>
  <c r="T216" i="1" s="1"/>
  <c r="S216" i="1" a="1"/>
  <c r="S216" i="1" s="1"/>
  <c r="N216" i="1" a="1"/>
  <c r="N216" i="1" s="1"/>
  <c r="M216" i="1" a="1"/>
  <c r="M216" i="1" s="1"/>
  <c r="T215" i="1" a="1"/>
  <c r="T215" i="1" s="1"/>
  <c r="S215" i="1" a="1"/>
  <c r="S215" i="1"/>
  <c r="N215" i="1" a="1"/>
  <c r="N215" i="1" s="1"/>
  <c r="M215" i="1" a="1"/>
  <c r="M215" i="1" s="1"/>
  <c r="T214" i="1" a="1"/>
  <c r="T214" i="1" s="1"/>
  <c r="S214" i="1" a="1"/>
  <c r="S214" i="1" s="1"/>
  <c r="N214" i="1" a="1"/>
  <c r="N214" i="1" s="1"/>
  <c r="M214" i="1" a="1"/>
  <c r="M214" i="1" s="1"/>
  <c r="T213" i="1" a="1"/>
  <c r="T213" i="1" s="1"/>
  <c r="S213" i="1" a="1"/>
  <c r="S213" i="1" s="1"/>
  <c r="N213" i="1" a="1"/>
  <c r="N213" i="1" s="1"/>
  <c r="M213" i="1" a="1"/>
  <c r="M213" i="1" s="1"/>
  <c r="T212" i="1" a="1"/>
  <c r="T212" i="1" s="1"/>
  <c r="S212" i="1" a="1"/>
  <c r="S212" i="1" s="1"/>
  <c r="N212" i="1" a="1"/>
  <c r="N212" i="1" s="1"/>
  <c r="M212" i="1" a="1"/>
  <c r="M212" i="1" s="1"/>
  <c r="T211" i="1" a="1"/>
  <c r="T211" i="1" s="1"/>
  <c r="S211" i="1" a="1"/>
  <c r="S211" i="1" s="1"/>
  <c r="N211" i="1" a="1"/>
  <c r="N211" i="1" s="1"/>
  <c r="M211" i="1" a="1"/>
  <c r="M211" i="1" s="1"/>
  <c r="T210" i="1" a="1"/>
  <c r="T210" i="1" s="1"/>
  <c r="S210" i="1" a="1"/>
  <c r="S210" i="1" s="1"/>
  <c r="N210" i="1" a="1"/>
  <c r="N210" i="1" s="1"/>
  <c r="M210" i="1" a="1"/>
  <c r="M210" i="1" s="1"/>
  <c r="T209" i="1" a="1"/>
  <c r="T209" i="1" s="1"/>
  <c r="S209" i="1" a="1"/>
  <c r="S209" i="1" s="1"/>
  <c r="N209" i="1" a="1"/>
  <c r="N209" i="1" s="1"/>
  <c r="M209" i="1" a="1"/>
  <c r="M209" i="1" s="1"/>
  <c r="T208" i="1" a="1"/>
  <c r="T208" i="1" s="1"/>
  <c r="S208" i="1" a="1"/>
  <c r="S208" i="1" s="1"/>
  <c r="N208" i="1" a="1"/>
  <c r="N208" i="1" s="1"/>
  <c r="M208" i="1" a="1"/>
  <c r="M208" i="1" s="1"/>
  <c r="T207" i="1" a="1"/>
  <c r="T207" i="1" s="1"/>
  <c r="S207" i="1" a="1"/>
  <c r="S207" i="1" s="1"/>
  <c r="N207" i="1" a="1"/>
  <c r="N207" i="1" s="1"/>
  <c r="M207" i="1" a="1"/>
  <c r="M207" i="1" s="1"/>
  <c r="T206" i="1" a="1"/>
  <c r="T206" i="1" s="1"/>
  <c r="S206" i="1" a="1"/>
  <c r="S206" i="1" s="1"/>
  <c r="N206" i="1" a="1"/>
  <c r="N206" i="1" s="1"/>
  <c r="M206" i="1" a="1"/>
  <c r="M206" i="1" s="1"/>
  <c r="T205" i="1" a="1"/>
  <c r="T205" i="1" s="1"/>
  <c r="S205" i="1" a="1"/>
  <c r="S205" i="1" s="1"/>
  <c r="N205" i="1" a="1"/>
  <c r="N205" i="1" s="1"/>
  <c r="M205" i="1" a="1"/>
  <c r="M205" i="1" s="1"/>
  <c r="T204" i="1" a="1"/>
  <c r="T204" i="1" s="1"/>
  <c r="S204" i="1" a="1"/>
  <c r="S204" i="1" s="1"/>
  <c r="N204" i="1" a="1"/>
  <c r="N204" i="1" s="1"/>
  <c r="M204" i="1" a="1"/>
  <c r="M204" i="1" s="1"/>
  <c r="T203" i="1" a="1"/>
  <c r="T203" i="1" s="1"/>
  <c r="S203" i="1" a="1"/>
  <c r="S203" i="1" s="1"/>
  <c r="N203" i="1" a="1"/>
  <c r="N203" i="1" s="1"/>
  <c r="M203" i="1" a="1"/>
  <c r="M203" i="1" s="1"/>
  <c r="T202" i="1" a="1"/>
  <c r="T202" i="1" s="1"/>
  <c r="S202" i="1" a="1"/>
  <c r="S202" i="1" s="1"/>
  <c r="N202" i="1" a="1"/>
  <c r="N202" i="1" s="1"/>
  <c r="M202" i="1" a="1"/>
  <c r="M202" i="1" s="1"/>
  <c r="T201" i="1" a="1"/>
  <c r="T201" i="1" s="1"/>
  <c r="S201" i="1" a="1"/>
  <c r="S201" i="1" s="1"/>
  <c r="N201" i="1" a="1"/>
  <c r="N201" i="1" s="1"/>
  <c r="M201" i="1" a="1"/>
  <c r="M201" i="1" s="1"/>
  <c r="T200" i="1" a="1"/>
  <c r="T200" i="1" s="1"/>
  <c r="S200" i="1" a="1"/>
  <c r="S200" i="1" s="1"/>
  <c r="N200" i="1" a="1"/>
  <c r="N200" i="1" s="1"/>
  <c r="M200" i="1" a="1"/>
  <c r="M200" i="1" s="1"/>
  <c r="T199" i="1" a="1"/>
  <c r="T199" i="1" s="1"/>
  <c r="S199" i="1" a="1"/>
  <c r="S199" i="1" s="1"/>
  <c r="N199" i="1" a="1"/>
  <c r="N199" i="1" s="1"/>
  <c r="M199" i="1" a="1"/>
  <c r="M199" i="1" s="1"/>
  <c r="T198" i="1" a="1"/>
  <c r="T198" i="1" s="1"/>
  <c r="S198" i="1" a="1"/>
  <c r="S198" i="1" s="1"/>
  <c r="N198" i="1" a="1"/>
  <c r="N198" i="1" s="1"/>
  <c r="M198" i="1" a="1"/>
  <c r="M198" i="1" s="1"/>
  <c r="T197" i="1" a="1"/>
  <c r="T197" i="1" s="1"/>
  <c r="S197" i="1" a="1"/>
  <c r="S197" i="1" s="1"/>
  <c r="N197" i="1" a="1"/>
  <c r="N197" i="1" s="1"/>
  <c r="M197" i="1" a="1"/>
  <c r="M197" i="1" s="1"/>
  <c r="T196" i="1" a="1"/>
  <c r="T196" i="1" s="1"/>
  <c r="S196" i="1" a="1"/>
  <c r="S196" i="1" s="1"/>
  <c r="N196" i="1" a="1"/>
  <c r="N196" i="1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/>
  <c r="N140" i="1" a="1"/>
  <c r="N140" i="1" s="1"/>
  <c r="M140" i="1" a="1"/>
  <c r="M140" i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/>
  <c r="N136" i="1" a="1"/>
  <c r="N136" i="1" s="1"/>
  <c r="M136" i="1" a="1"/>
  <c r="M136" i="1"/>
  <c r="T135" i="1" a="1"/>
  <c r="T135" i="1" s="1"/>
  <c r="S135" i="1" a="1"/>
  <c r="S135" i="1" s="1"/>
  <c r="T134" i="1" a="1"/>
  <c r="T134" i="1" s="1"/>
  <c r="E131" i="12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K128" i="12" s="1"/>
  <c r="T130" i="1" a="1"/>
  <c r="T130" i="1" s="1"/>
  <c r="S130" i="1" a="1"/>
  <c r="S130" i="1" s="1"/>
  <c r="T129" i="1" a="1"/>
  <c r="T129" i="1" s="1"/>
  <c r="S129" i="1" a="1"/>
  <c r="S129" i="1" s="1"/>
  <c r="D126" i="12" s="1"/>
  <c r="T128" i="1" a="1"/>
  <c r="T128" i="1" s="1"/>
  <c r="S128" i="1" a="1"/>
  <c r="S128" i="1" s="1"/>
  <c r="T127" i="1" a="1"/>
  <c r="T127" i="1" s="1"/>
  <c r="E124" i="12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M125" i="1" a="1"/>
  <c r="M125" i="1" s="1"/>
  <c r="T124" i="1" a="1"/>
  <c r="T124" i="1" s="1"/>
  <c r="S124" i="1" a="1"/>
  <c r="S124" i="1"/>
  <c r="N124" i="1" a="1"/>
  <c r="N124" i="1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E117" i="12" s="1"/>
  <c r="S120" i="1" a="1"/>
  <c r="S120" i="1" s="1"/>
  <c r="N120" i="1" a="1"/>
  <c r="N120" i="1" s="1"/>
  <c r="M47" i="1" a="1"/>
  <c r="M47" i="1" s="1"/>
  <c r="K44" i="12" s="1"/>
  <c r="T46" i="1" a="1"/>
  <c r="T46" i="1" s="1"/>
  <c r="E43" i="12" s="1"/>
  <c r="S46" i="1" a="1"/>
  <c r="S46" i="1" s="1"/>
  <c r="N46" i="1" a="1"/>
  <c r="N46" i="1" s="1"/>
  <c r="M46" i="1" a="1"/>
  <c r="M46" i="1"/>
  <c r="T45" i="1" a="1"/>
  <c r="T45" i="1" s="1"/>
  <c r="S45" i="1" a="1"/>
  <c r="S45" i="1" s="1"/>
  <c r="N45" i="1" a="1"/>
  <c r="N45" i="1" s="1"/>
  <c r="M45" i="1" a="1"/>
  <c r="M45" i="1" s="1"/>
  <c r="T44" i="1" a="1"/>
  <c r="T44" i="1" s="1"/>
  <c r="S44" i="1" a="1"/>
  <c r="S44" i="1" s="1"/>
  <c r="N44" i="1" a="1"/>
  <c r="N44" i="1" s="1"/>
  <c r="M44" i="1" a="1"/>
  <c r="M44" i="1" s="1"/>
  <c r="T43" i="1" a="1"/>
  <c r="T43" i="1" s="1"/>
  <c r="S43" i="1" a="1"/>
  <c r="S43" i="1" s="1"/>
  <c r="N43" i="1" a="1"/>
  <c r="N43" i="1" s="1"/>
  <c r="M43" i="1" a="1"/>
  <c r="M43" i="1" s="1"/>
  <c r="T42" i="1" a="1"/>
  <c r="T42" i="1" s="1"/>
  <c r="S42" i="1" a="1"/>
  <c r="S42" i="1" s="1"/>
  <c r="T41" i="1" a="1"/>
  <c r="T41" i="1" s="1"/>
  <c r="E38" i="12" s="1"/>
  <c r="S41" i="1" a="1"/>
  <c r="S41" i="1" s="1"/>
  <c r="D38" i="12" s="1"/>
  <c r="N41" i="1" a="1"/>
  <c r="N41" i="1" s="1"/>
  <c r="M41" i="1" a="1"/>
  <c r="M41" i="1" s="1"/>
  <c r="T40" i="1" a="1"/>
  <c r="T40" i="1" s="1"/>
  <c r="S40" i="1" a="1"/>
  <c r="S40" i="1" s="1"/>
  <c r="D37" i="12" s="1"/>
  <c r="N40" i="1" a="1"/>
  <c r="N40" i="1" s="1"/>
  <c r="M40" i="1" a="1"/>
  <c r="M40" i="1" s="1"/>
  <c r="T39" i="1" a="1"/>
  <c r="T39" i="1" s="1"/>
  <c r="E36" i="12" s="1"/>
  <c r="S39" i="1" a="1"/>
  <c r="S39" i="1" s="1"/>
  <c r="N39" i="1" a="1"/>
  <c r="N39" i="1" s="1"/>
  <c r="M39" i="1" a="1"/>
  <c r="M39" i="1" s="1"/>
  <c r="T38" i="1" a="1"/>
  <c r="T38" i="1" s="1"/>
  <c r="E35" i="12" s="1"/>
  <c r="S38" i="1" a="1"/>
  <c r="S38" i="1" s="1"/>
  <c r="D35" i="12" s="1"/>
  <c r="T37" i="1" a="1"/>
  <c r="T37" i="1" s="1"/>
  <c r="S37" i="1" a="1"/>
  <c r="S37" i="1" s="1"/>
  <c r="N37" i="1" a="1"/>
  <c r="N37" i="1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AN36" i="1" s="1"/>
  <c r="M36" i="1" a="1"/>
  <c r="M36" i="1" s="1"/>
  <c r="T35" i="1" a="1"/>
  <c r="T35" i="1" s="1"/>
  <c r="E32" i="12" s="1"/>
  <c r="S35" i="1" a="1"/>
  <c r="S35" i="1" s="1"/>
  <c r="N35" i="1" a="1"/>
  <c r="N35" i="1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D30" i="12" s="1"/>
  <c r="N33" i="1" a="1"/>
  <c r="N33" i="1" s="1"/>
  <c r="M33" i="1" a="1"/>
  <c r="M33" i="1" s="1"/>
  <c r="T32" i="1" a="1"/>
  <c r="T32" i="1" s="1"/>
  <c r="S32" i="1" a="1"/>
  <c r="S32" i="1" s="1"/>
  <c r="D29" i="12" s="1"/>
  <c r="T31" i="1" a="1"/>
  <c r="T31" i="1" s="1"/>
  <c r="S31" i="1" a="1"/>
  <c r="S31" i="1" s="1"/>
  <c r="D28" i="12" s="1"/>
  <c r="N31" i="1" a="1"/>
  <c r="N31" i="1" s="1"/>
  <c r="M31" i="1" a="1"/>
  <c r="M31" i="1" s="1"/>
  <c r="T30" i="1" a="1"/>
  <c r="T30" i="1" s="1"/>
  <c r="E27" i="12" s="1"/>
  <c r="S30" i="1" a="1"/>
  <c r="S30" i="1" s="1"/>
  <c r="T29" i="1" a="1"/>
  <c r="T29" i="1" s="1"/>
  <c r="E26" i="12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M27" i="1" a="1"/>
  <c r="M27" i="1" s="1"/>
  <c r="T26" i="1" a="1"/>
  <c r="T26" i="1" s="1"/>
  <c r="S26" i="1" a="1"/>
  <c r="S26" i="1" s="1"/>
  <c r="N26" i="1" a="1"/>
  <c r="N26" i="1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D21" i="12" s="1"/>
  <c r="N24" i="1" a="1"/>
  <c r="N24" i="1" s="1"/>
  <c r="M24" i="1" a="1"/>
  <c r="M24" i="1" s="1"/>
  <c r="T23" i="1" a="1"/>
  <c r="T23" i="1" s="1"/>
  <c r="S23" i="1" a="1"/>
  <c r="S23" i="1" s="1"/>
  <c r="T22" i="1" a="1"/>
  <c r="T22" i="1" s="1"/>
  <c r="E19" i="12" s="1"/>
  <c r="S22" i="1" a="1"/>
  <c r="S22" i="1" s="1"/>
  <c r="N22" i="1" a="1"/>
  <c r="N22" i="1" s="1"/>
  <c r="M22" i="1" a="1"/>
  <c r="M22" i="1" s="1"/>
  <c r="T21" i="1" a="1"/>
  <c r="T21" i="1" s="1"/>
  <c r="E18" i="12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D16" i="12" s="1"/>
  <c r="T18" i="1" a="1"/>
  <c r="T18" i="1" s="1"/>
  <c r="S18" i="1" a="1"/>
  <c r="S18" i="1" s="1"/>
  <c r="T17" i="1" a="1"/>
  <c r="T17" i="1" s="1"/>
  <c r="S17" i="1" a="1"/>
  <c r="S17" i="1" s="1"/>
  <c r="D14" i="12" s="1"/>
  <c r="T16" i="1" a="1"/>
  <c r="T16" i="1" s="1"/>
  <c r="S16" i="1" a="1"/>
  <c r="S16" i="1" s="1"/>
  <c r="D13" i="12" s="1"/>
  <c r="T15" i="1" a="1"/>
  <c r="T15" i="1" s="1"/>
  <c r="E12" i="12" s="1"/>
  <c r="S15" i="1" a="1"/>
  <c r="S15" i="1" s="1"/>
  <c r="N15" i="1" a="1"/>
  <c r="N15" i="1" s="1"/>
  <c r="M15" i="1" a="1"/>
  <c r="M15" i="1" s="1"/>
  <c r="T14" i="1" a="1"/>
  <c r="T14" i="1" s="1"/>
  <c r="S14" i="1" a="1"/>
  <c r="S14" i="1" s="1"/>
  <c r="N14" i="1" a="1"/>
  <c r="N14" i="1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D9" i="12" s="1"/>
  <c r="N12" i="1" a="1"/>
  <c r="N12" i="1" s="1"/>
  <c r="M12" i="1" a="1"/>
  <c r="M12" i="1" s="1"/>
  <c r="T11" i="1" a="1"/>
  <c r="T11" i="1" s="1"/>
  <c r="S11" i="1" a="1"/>
  <c r="S11" i="1" s="1"/>
  <c r="N11" i="1" a="1"/>
  <c r="N11" i="1" s="1"/>
  <c r="M11" i="1" a="1"/>
  <c r="M11" i="1" s="1"/>
  <c r="AN10" i="1" a="1"/>
  <c r="AN10" i="1" s="1"/>
  <c r="T10" i="1" a="1"/>
  <c r="T10" i="1" s="1"/>
  <c r="E7" i="12" s="1"/>
  <c r="S10" i="1" a="1"/>
  <c r="S10" i="1" s="1"/>
  <c r="N10" i="1" a="1"/>
  <c r="N10" i="1" s="1"/>
  <c r="M10" i="1" a="1"/>
  <c r="M10" i="1" s="1"/>
  <c r="T9" i="1" a="1"/>
  <c r="T9" i="1" s="1"/>
  <c r="E6" i="12" s="1"/>
  <c r="S9" i="1" a="1"/>
  <c r="S9" i="1" s="1"/>
  <c r="N9" i="1" a="1"/>
  <c r="N9" i="1" s="1"/>
  <c r="M9" i="1" a="1"/>
  <c r="M9" i="1" s="1"/>
  <c r="T8" i="1" a="1"/>
  <c r="T8" i="1"/>
  <c r="S8" i="1" a="1"/>
  <c r="S8" i="1" s="1"/>
  <c r="D5" i="12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D66" i="12" s="1"/>
  <c r="N69" i="1" a="1"/>
  <c r="N69" i="1" s="1"/>
  <c r="M69" i="1" a="1"/>
  <c r="M69" i="1" s="1"/>
  <c r="T68" i="1" a="1"/>
  <c r="T68" i="1" s="1"/>
  <c r="S68" i="1" a="1"/>
  <c r="S68" i="1" s="1"/>
  <c r="T67" i="1" a="1"/>
  <c r="T67" i="1" s="1"/>
  <c r="E64" i="12" s="1"/>
  <c r="S67" i="1" a="1"/>
  <c r="S67" i="1"/>
  <c r="N67" i="1" a="1"/>
  <c r="N67" i="1" s="1"/>
  <c r="M67" i="1" a="1"/>
  <c r="M67" i="1"/>
  <c r="T66" i="1" a="1"/>
  <c r="T66" i="1" s="1"/>
  <c r="S66" i="1" a="1"/>
  <c r="S66" i="1"/>
  <c r="N66" i="1" a="1"/>
  <c r="N66" i="1" s="1"/>
  <c r="M66" i="1" a="1"/>
  <c r="M66" i="1"/>
  <c r="T65" i="1" a="1"/>
  <c r="T65" i="1" s="1"/>
  <c r="E62" i="12" s="1"/>
  <c r="S65" i="1" a="1"/>
  <c r="S65" i="1" s="1"/>
  <c r="N65" i="1" a="1"/>
  <c r="N65" i="1" s="1"/>
  <c r="M65" i="1" a="1"/>
  <c r="M65" i="1" s="1"/>
  <c r="T64" i="1" a="1"/>
  <c r="T64" i="1"/>
  <c r="S64" i="1" a="1"/>
  <c r="S64" i="1" s="1"/>
  <c r="D61" i="12" s="1"/>
  <c r="T63" i="1" a="1"/>
  <c r="T63" i="1" s="1"/>
  <c r="S63" i="1" a="1"/>
  <c r="S63" i="1" s="1"/>
  <c r="T62" i="1" a="1"/>
  <c r="T62" i="1" s="1"/>
  <c r="S62" i="1" a="1"/>
  <c r="S62" i="1" s="1"/>
  <c r="D59" i="12" s="1"/>
  <c r="T61" i="1" a="1"/>
  <c r="T61" i="1" s="1"/>
  <c r="S61" i="1" a="1"/>
  <c r="S61" i="1" s="1"/>
  <c r="D58" i="12" s="1"/>
  <c r="T60" i="1" a="1"/>
  <c r="T60" i="1" s="1"/>
  <c r="E57" i="12" s="1"/>
  <c r="S60" i="1" a="1"/>
  <c r="S60" i="1" s="1"/>
  <c r="N60" i="1" a="1"/>
  <c r="N60" i="1" s="1"/>
  <c r="M60" i="1" a="1"/>
  <c r="M60" i="1" s="1"/>
  <c r="T59" i="1" a="1"/>
  <c r="T59" i="1" s="1"/>
  <c r="E56" i="12" s="1"/>
  <c r="S59" i="1" a="1"/>
  <c r="S59" i="1" s="1"/>
  <c r="T58" i="1" a="1"/>
  <c r="T58" i="1" s="1"/>
  <c r="S58" i="1" a="1"/>
  <c r="S58" i="1" s="1"/>
  <c r="N58" i="1" a="1"/>
  <c r="N58" i="1" s="1"/>
  <c r="M58" i="1" a="1"/>
  <c r="M58" i="1" s="1"/>
  <c r="T57" i="1" a="1"/>
  <c r="T57" i="1" s="1"/>
  <c r="S57" i="1" a="1"/>
  <c r="S57" i="1"/>
  <c r="N57" i="1" a="1"/>
  <c r="N57" i="1" s="1"/>
  <c r="M57" i="1" a="1"/>
  <c r="M57" i="1" s="1"/>
  <c r="T56" i="1" a="1"/>
  <c r="T56" i="1" s="1"/>
  <c r="S56" i="1" a="1"/>
  <c r="S56" i="1" s="1"/>
  <c r="D53" i="12" s="1"/>
  <c r="T55" i="1" a="1"/>
  <c r="T55" i="1" s="1"/>
  <c r="S55" i="1" a="1"/>
  <c r="S55" i="1" s="1"/>
  <c r="D52" i="12" s="1"/>
  <c r="T54" i="1" a="1"/>
  <c r="T54" i="1" s="1"/>
  <c r="S54" i="1" a="1"/>
  <c r="S54" i="1" s="1"/>
  <c r="N54" i="1" a="1"/>
  <c r="N54" i="1" s="1"/>
  <c r="M54" i="1" a="1"/>
  <c r="M54" i="1" s="1"/>
  <c r="T53" i="1" a="1"/>
  <c r="T53" i="1" s="1"/>
  <c r="S53" i="1" a="1"/>
  <c r="S53" i="1" s="1"/>
  <c r="N53" i="1" a="1"/>
  <c r="N53" i="1" s="1"/>
  <c r="M53" i="1" a="1"/>
  <c r="M53" i="1" s="1"/>
  <c r="T52" i="1" a="1"/>
  <c r="T52" i="1" s="1"/>
  <c r="S52" i="1" a="1"/>
  <c r="S52" i="1" s="1"/>
  <c r="N52" i="1" a="1"/>
  <c r="N52" i="1"/>
  <c r="M52" i="1" a="1"/>
  <c r="M52" i="1" s="1"/>
  <c r="T51" i="1" a="1"/>
  <c r="T51" i="1" s="1"/>
  <c r="S51" i="1" a="1"/>
  <c r="S51" i="1" s="1"/>
  <c r="N51" i="1" a="1"/>
  <c r="N51" i="1" s="1"/>
  <c r="M51" i="1" a="1"/>
  <c r="M51" i="1" s="1"/>
  <c r="T50" i="1" a="1"/>
  <c r="T50" i="1" s="1"/>
  <c r="S50" i="1" a="1"/>
  <c r="S50" i="1" s="1"/>
  <c r="N50" i="1" a="1"/>
  <c r="N50" i="1"/>
  <c r="M50" i="1" a="1"/>
  <c r="M50" i="1" s="1"/>
  <c r="T49" i="1" a="1"/>
  <c r="T49" i="1" s="1"/>
  <c r="S49" i="1" a="1"/>
  <c r="S49" i="1" s="1"/>
  <c r="N49" i="1" a="1"/>
  <c r="N49" i="1" s="1"/>
  <c r="M49" i="1" a="1"/>
  <c r="M49" i="1" s="1"/>
  <c r="T48" i="1" a="1"/>
  <c r="T48" i="1" s="1"/>
  <c r="S48" i="1" a="1"/>
  <c r="S48" i="1" s="1"/>
  <c r="N48" i="1" a="1"/>
  <c r="N48" i="1" s="1"/>
  <c r="M48" i="1" a="1"/>
  <c r="M48" i="1" s="1"/>
  <c r="T47" i="1" a="1"/>
  <c r="T47" i="1" s="1"/>
  <c r="S47" i="1" a="1"/>
  <c r="S47" i="1" s="1"/>
  <c r="N47" i="1" a="1"/>
  <c r="N47" i="1" s="1"/>
  <c r="M6" i="1" a="1"/>
  <c r="M6" i="1" s="1"/>
  <c r="S195" i="1" a="1"/>
  <c r="S195" i="1" s="1"/>
  <c r="N195" i="1" a="1"/>
  <c r="N195" i="1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M193" i="1" a="1"/>
  <c r="M193" i="1" s="1"/>
  <c r="T192" i="1" a="1"/>
  <c r="T192" i="1" s="1"/>
  <c r="S192" i="1" a="1"/>
  <c r="S192" i="1" s="1"/>
  <c r="D189" i="12" s="1"/>
  <c r="T191" i="1" a="1"/>
  <c r="T191" i="1" s="1"/>
  <c r="E188" i="12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E186" i="12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M187" i="1" a="1"/>
  <c r="M187" i="1" s="1"/>
  <c r="T186" i="1" a="1"/>
  <c r="T186" i="1" s="1"/>
  <c r="S186" i="1" a="1"/>
  <c r="S186" i="1" s="1"/>
  <c r="T185" i="1" a="1"/>
  <c r="T185" i="1" s="1"/>
  <c r="E182" i="12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D179" i="12" s="1"/>
  <c r="N182" i="1" a="1"/>
  <c r="N182" i="1" s="1"/>
  <c r="M182" i="1" a="1"/>
  <c r="M182" i="1" s="1"/>
  <c r="K179" i="12" s="1"/>
  <c r="T181" i="1" a="1"/>
  <c r="T181" i="1" s="1"/>
  <c r="S181" i="1" a="1"/>
  <c r="S181" i="1" s="1"/>
  <c r="T180" i="1" a="1"/>
  <c r="T180" i="1" s="1"/>
  <c r="S180" i="1" a="1"/>
  <c r="S180" i="1" s="1"/>
  <c r="D177" i="12" s="1"/>
  <c r="N180" i="1" a="1"/>
  <c r="N180" i="1" s="1"/>
  <c r="M180" i="1" a="1"/>
  <c r="M180" i="1" s="1"/>
  <c r="T179" i="1" a="1"/>
  <c r="T179" i="1" s="1"/>
  <c r="S179" i="1" a="1"/>
  <c r="S179" i="1" s="1"/>
  <c r="N179" i="1" a="1"/>
  <c r="N179" i="1" s="1"/>
  <c r="M179" i="1" a="1"/>
  <c r="M179" i="1" s="1"/>
  <c r="T178" i="1" a="1"/>
  <c r="T178" i="1" s="1"/>
  <c r="S178" i="1" a="1"/>
  <c r="S178" i="1" s="1"/>
  <c r="D175" i="12" s="1"/>
  <c r="N178" i="1" a="1"/>
  <c r="N178" i="1" s="1"/>
  <c r="M178" i="1" a="1"/>
  <c r="M178" i="1" s="1"/>
  <c r="T177" i="1" a="1"/>
  <c r="T177" i="1" s="1"/>
  <c r="S177" i="1" a="1"/>
  <c r="S177" i="1" s="1"/>
  <c r="D174" i="12" s="1"/>
  <c r="N177" i="1" a="1"/>
  <c r="N177" i="1" s="1"/>
  <c r="M177" i="1" a="1"/>
  <c r="M177" i="1" s="1"/>
  <c r="T176" i="1" a="1"/>
  <c r="T176" i="1" s="1"/>
  <c r="S176" i="1" a="1"/>
  <c r="S176" i="1" s="1"/>
  <c r="N176" i="1" a="1"/>
  <c r="N176" i="1" s="1"/>
  <c r="M176" i="1" a="1"/>
  <c r="M176" i="1" s="1"/>
  <c r="T175" i="1" a="1"/>
  <c r="T175" i="1" s="1"/>
  <c r="S175" i="1" a="1"/>
  <c r="S175" i="1" s="1"/>
  <c r="D172" i="12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D170" i="12" s="1"/>
  <c r="T172" i="1" a="1"/>
  <c r="T172" i="1" s="1"/>
  <c r="E169" i="12" s="1"/>
  <c r="S172" i="1" a="1"/>
  <c r="S172" i="1" s="1"/>
  <c r="N172" i="1" a="1"/>
  <c r="N172" i="1" s="1"/>
  <c r="M172" i="1" a="1"/>
  <c r="M172" i="1" s="1"/>
  <c r="T171" i="1" a="1"/>
  <c r="T171" i="1" s="1"/>
  <c r="E168" i="12" s="1"/>
  <c r="S171" i="1" a="1"/>
  <c r="S171" i="1" s="1"/>
  <c r="D168" i="12" s="1"/>
  <c r="N171" i="1" a="1"/>
  <c r="N171" i="1" s="1"/>
  <c r="M171" i="1" a="1"/>
  <c r="M171" i="1" s="1"/>
  <c r="T170" i="1" a="1"/>
  <c r="T170" i="1" s="1"/>
  <c r="S170" i="1" a="1"/>
  <c r="S170" i="1" s="1"/>
  <c r="D167" i="12" s="1"/>
  <c r="T169" i="1" a="1"/>
  <c r="T169" i="1" s="1"/>
  <c r="E166" i="12" s="1"/>
  <c r="S169" i="1" a="1"/>
  <c r="S169" i="1" s="1"/>
  <c r="T168" i="1" a="1"/>
  <c r="T168" i="1" s="1"/>
  <c r="S168" i="1" a="1"/>
  <c r="S168" i="1" s="1"/>
  <c r="D165" i="12" s="1"/>
  <c r="N168" i="1" a="1"/>
  <c r="N168" i="1" s="1"/>
  <c r="L165" i="12" s="1"/>
  <c r="M168" i="1" a="1"/>
  <c r="M168" i="1" s="1"/>
  <c r="T167" i="1" a="1"/>
  <c r="T167" i="1" s="1"/>
  <c r="S167" i="1" a="1"/>
  <c r="S167" i="1" s="1"/>
  <c r="D164" i="12" s="1"/>
  <c r="N167" i="1" a="1"/>
  <c r="N167" i="1" s="1"/>
  <c r="L164" i="12" s="1"/>
  <c r="M167" i="1" a="1"/>
  <c r="M167" i="1" s="1"/>
  <c r="T166" i="1" a="1"/>
  <c r="T166" i="1" s="1"/>
  <c r="S166" i="1" a="1"/>
  <c r="S166" i="1" s="1"/>
  <c r="D163" i="12" s="1"/>
  <c r="N166" i="1" a="1"/>
  <c r="N166" i="1" s="1"/>
  <c r="L163" i="12" s="1"/>
  <c r="M166" i="1" a="1"/>
  <c r="M166" i="1" s="1"/>
  <c r="T165" i="1" a="1"/>
  <c r="T165" i="1" s="1"/>
  <c r="S165" i="1" a="1"/>
  <c r="S165" i="1" s="1"/>
  <c r="D162" i="12" s="1"/>
  <c r="T164" i="1" a="1"/>
  <c r="T164" i="1" s="1"/>
  <c r="E161" i="12" s="1"/>
  <c r="S164" i="1" a="1"/>
  <c r="S164" i="1" s="1"/>
  <c r="D161" i="12" s="1"/>
  <c r="N164" i="1" a="1"/>
  <c r="N164" i="1" s="1"/>
  <c r="M164" i="1" a="1"/>
  <c r="M164" i="1" s="1"/>
  <c r="T163" i="1" a="1"/>
  <c r="T163" i="1" s="1"/>
  <c r="S163" i="1" a="1"/>
  <c r="S163" i="1" s="1"/>
  <c r="D160" i="12" s="1"/>
  <c r="N163" i="1" a="1"/>
  <c r="N163" i="1" s="1"/>
  <c r="M163" i="1" a="1"/>
  <c r="M163" i="1" s="1"/>
  <c r="K160" i="12" s="1"/>
  <c r="T162" i="1" a="1"/>
  <c r="T162" i="1" s="1"/>
  <c r="S162" i="1" a="1"/>
  <c r="S162" i="1" s="1"/>
  <c r="D159" i="12" s="1"/>
  <c r="N162" i="1" a="1"/>
  <c r="N162" i="1" s="1"/>
  <c r="M162" i="1" a="1"/>
  <c r="M162" i="1" s="1"/>
  <c r="K159" i="12" s="1"/>
  <c r="T161" i="1" a="1"/>
  <c r="T161" i="1" s="1"/>
  <c r="E158" i="12" s="1"/>
  <c r="S161" i="1" a="1"/>
  <c r="S161" i="1" s="1"/>
  <c r="N161" i="1" a="1"/>
  <c r="N161" i="1" s="1"/>
  <c r="M161" i="1" a="1"/>
  <c r="M161" i="1" s="1"/>
  <c r="T160" i="1" a="1"/>
  <c r="T160" i="1" s="1"/>
  <c r="S160" i="1" a="1"/>
  <c r="S160" i="1" s="1"/>
  <c r="D157" i="12" s="1"/>
  <c r="N160" i="1" a="1"/>
  <c r="N160" i="1" s="1"/>
  <c r="M160" i="1" a="1"/>
  <c r="M160" i="1" s="1"/>
  <c r="K157" i="12" s="1"/>
  <c r="T159" i="1" a="1"/>
  <c r="T159" i="1" s="1"/>
  <c r="S159" i="1" a="1"/>
  <c r="S159" i="1" s="1"/>
  <c r="D156" i="12" s="1"/>
  <c r="T158" i="1" a="1"/>
  <c r="T158" i="1" s="1"/>
  <c r="E155" i="12" s="1"/>
  <c r="S158" i="1" a="1"/>
  <c r="S158" i="1" s="1"/>
  <c r="M158" i="1" a="1"/>
  <c r="M158" i="1" s="1"/>
  <c r="K155" i="12" s="1"/>
  <c r="T157" i="1" a="1"/>
  <c r="T157" i="1" s="1"/>
  <c r="S157" i="1" a="1"/>
  <c r="S157" i="1" s="1"/>
  <c r="D154" i="12" s="1"/>
  <c r="T156" i="1" a="1"/>
  <c r="T156" i="1" s="1"/>
  <c r="S156" i="1" a="1"/>
  <c r="S156" i="1" s="1"/>
  <c r="T155" i="1" a="1"/>
  <c r="T155" i="1" s="1"/>
  <c r="S155" i="1" a="1"/>
  <c r="S155" i="1" s="1"/>
  <c r="D152" i="12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E149" i="12" s="1"/>
  <c r="S152" i="1" a="1"/>
  <c r="S152" i="1" s="1"/>
  <c r="N152" i="1" a="1"/>
  <c r="N152" i="1" s="1"/>
  <c r="M152" i="1" a="1"/>
  <c r="M152" i="1" s="1"/>
  <c r="T151" i="1" a="1"/>
  <c r="T151" i="1" s="1"/>
  <c r="S151" i="1" a="1"/>
  <c r="S151" i="1" s="1"/>
  <c r="N151" i="1" a="1"/>
  <c r="N151" i="1" s="1"/>
  <c r="M151" i="1" a="1"/>
  <c r="M151" i="1" s="1"/>
  <c r="K148" i="12" s="1"/>
  <c r="T150" i="1" a="1"/>
  <c r="T150" i="1" s="1"/>
  <c r="E147" i="12" s="1"/>
  <c r="S150" i="1" a="1"/>
  <c r="S150" i="1" s="1"/>
  <c r="T149" i="1" a="1"/>
  <c r="T149" i="1" s="1"/>
  <c r="S149" i="1" a="1"/>
  <c r="S149" i="1" s="1"/>
  <c r="D146" i="12" s="1"/>
  <c r="T148" i="1" a="1"/>
  <c r="T148" i="1" s="1"/>
  <c r="S148" i="1" a="1"/>
  <c r="S148" i="1" s="1"/>
  <c r="D145" i="12" s="1"/>
  <c r="T146" i="1" a="1"/>
  <c r="T146" i="1" s="1"/>
  <c r="S146" i="1" a="1"/>
  <c r="S146" i="1" s="1"/>
  <c r="N146" i="1" a="1"/>
  <c r="N146" i="1" s="1"/>
  <c r="M146" i="1" a="1"/>
  <c r="M146" i="1" s="1"/>
  <c r="T145" i="1" a="1"/>
  <c r="T145" i="1" s="1"/>
  <c r="E142" i="12" s="1"/>
  <c r="S145" i="1" a="1"/>
  <c r="S145" i="1" s="1"/>
  <c r="D142" i="12" s="1"/>
  <c r="N145" i="1" a="1"/>
  <c r="N145" i="1" s="1"/>
  <c r="M145" i="1" a="1"/>
  <c r="M145" i="1" s="1"/>
  <c r="K142" i="12" s="1"/>
  <c r="T144" i="1" a="1"/>
  <c r="T144" i="1" s="1"/>
  <c r="E141" i="12" s="1"/>
  <c r="S144" i="1" a="1"/>
  <c r="S144" i="1" s="1"/>
  <c r="T143" i="1" a="1"/>
  <c r="T143" i="1" s="1"/>
  <c r="S143" i="1" a="1"/>
  <c r="S143" i="1" s="1"/>
  <c r="D140" i="12" s="1"/>
  <c r="N143" i="1" a="1"/>
  <c r="N143" i="1" s="1"/>
  <c r="L140" i="12" s="1"/>
  <c r="M143" i="1" a="1"/>
  <c r="M143" i="1" s="1"/>
  <c r="T142" i="1" a="1"/>
  <c r="T142" i="1" s="1"/>
  <c r="S142" i="1" a="1"/>
  <c r="S142" i="1" s="1"/>
  <c r="D139" i="12" s="1"/>
  <c r="T141" i="1" a="1"/>
  <c r="T141" i="1" s="1"/>
  <c r="E138" i="12" s="1"/>
  <c r="T93" i="1" a="1"/>
  <c r="T93" i="1" s="1"/>
  <c r="E90" i="12" s="1"/>
  <c r="S93" i="1" a="1"/>
  <c r="S93" i="1" s="1"/>
  <c r="D90" i="12" s="1"/>
  <c r="T92" i="1" a="1"/>
  <c r="T92" i="1" s="1"/>
  <c r="E89" i="12" s="1"/>
  <c r="S92" i="1" a="1"/>
  <c r="S92" i="1" s="1"/>
  <c r="D89" i="12" s="1"/>
  <c r="N92" i="1" a="1"/>
  <c r="N92" i="1" s="1"/>
  <c r="M92" i="1" a="1"/>
  <c r="M92" i="1" s="1"/>
  <c r="K89" i="12" s="1"/>
  <c r="T91" i="1" a="1"/>
  <c r="T91" i="1" s="1"/>
  <c r="E88" i="12" s="1"/>
  <c r="S91" i="1" a="1"/>
  <c r="S91" i="1" s="1"/>
  <c r="D88" i="12" s="1"/>
  <c r="T90" i="1" a="1"/>
  <c r="T90" i="1" s="1"/>
  <c r="E87" i="12" s="1"/>
  <c r="S90" i="1" a="1"/>
  <c r="S90" i="1" s="1"/>
  <c r="T89" i="1" a="1"/>
  <c r="T89" i="1" s="1"/>
  <c r="S89" i="1" a="1"/>
  <c r="S89" i="1" s="1"/>
  <c r="D86" i="12" s="1"/>
  <c r="N89" i="1" a="1"/>
  <c r="N89" i="1" s="1"/>
  <c r="L86" i="12" s="1"/>
  <c r="M89" i="1" a="1"/>
  <c r="M89" i="1" s="1"/>
  <c r="T88" i="1" a="1"/>
  <c r="T88" i="1" s="1"/>
  <c r="S88" i="1" a="1"/>
  <c r="S88" i="1" s="1"/>
  <c r="D85" i="12" s="1"/>
  <c r="N88" i="1" a="1"/>
  <c r="N88" i="1" s="1"/>
  <c r="M88" i="1" a="1"/>
  <c r="M88" i="1" s="1"/>
  <c r="AM88" i="1" s="1"/>
  <c r="T87" i="1" a="1"/>
  <c r="T87" i="1" s="1"/>
  <c r="S87" i="1" a="1"/>
  <c r="S87" i="1" s="1"/>
  <c r="D84" i="12" s="1"/>
  <c r="N87" i="1" a="1"/>
  <c r="N87" i="1" s="1"/>
  <c r="L84" i="12" s="1"/>
  <c r="M87" i="1" a="1"/>
  <c r="M87" i="1" s="1"/>
  <c r="K84" i="12" s="1"/>
  <c r="T86" i="1" a="1"/>
  <c r="T86" i="1" s="1"/>
  <c r="S86" i="1" a="1"/>
  <c r="S86" i="1" s="1"/>
  <c r="D83" i="12" s="1"/>
  <c r="N86" i="1" a="1"/>
  <c r="N86" i="1" s="1"/>
  <c r="L83" i="12" s="1"/>
  <c r="M86" i="1" a="1"/>
  <c r="M86" i="1" s="1"/>
  <c r="K83" i="12" s="1"/>
  <c r="T85" i="1" a="1"/>
  <c r="T85" i="1" s="1"/>
  <c r="S85" i="1" a="1"/>
  <c r="S85" i="1" s="1"/>
  <c r="D82" i="12" s="1"/>
  <c r="N85" i="1" a="1"/>
  <c r="N85" i="1" s="1"/>
  <c r="L82" i="12" s="1"/>
  <c r="M85" i="1" a="1"/>
  <c r="M85" i="1" s="1"/>
  <c r="K82" i="12" s="1"/>
  <c r="T84" i="1" a="1"/>
  <c r="T84" i="1" s="1"/>
  <c r="E81" i="12" s="1"/>
  <c r="S84" i="1" a="1"/>
  <c r="S84" i="1" s="1"/>
  <c r="D81" i="12" s="1"/>
  <c r="N84" i="1" a="1"/>
  <c r="N84" i="1" s="1"/>
  <c r="M84" i="1" a="1"/>
  <c r="M84" i="1" s="1"/>
  <c r="AM84" i="1" s="1"/>
  <c r="T83" i="1" a="1"/>
  <c r="T83" i="1" s="1"/>
  <c r="S83" i="1" a="1"/>
  <c r="S83" i="1" s="1"/>
  <c r="D80" i="12" s="1"/>
  <c r="T82" i="1" a="1"/>
  <c r="T82" i="1" s="1"/>
  <c r="E79" i="12" s="1"/>
  <c r="S82" i="1" a="1"/>
  <c r="S82" i="1" s="1"/>
  <c r="D79" i="12" s="1"/>
  <c r="T81" i="1" a="1"/>
  <c r="T81" i="1" s="1"/>
  <c r="E78" i="12" s="1"/>
  <c r="S81" i="1" a="1"/>
  <c r="S81" i="1" s="1"/>
  <c r="D78" i="12" s="1"/>
  <c r="T80" i="1" a="1"/>
  <c r="T80" i="1" s="1"/>
  <c r="E77" i="12" s="1"/>
  <c r="S80" i="1" a="1"/>
  <c r="S80" i="1" s="1"/>
  <c r="D77" i="12" s="1"/>
  <c r="T79" i="1" a="1"/>
  <c r="T79" i="1" s="1"/>
  <c r="E76" i="12" s="1"/>
  <c r="S79" i="1" a="1"/>
  <c r="S79" i="1" s="1"/>
  <c r="D76" i="12" s="1"/>
  <c r="T78" i="1" a="1"/>
  <c r="T78" i="1" s="1"/>
  <c r="E75" i="12" s="1"/>
  <c r="S78" i="1" a="1"/>
  <c r="S78" i="1" s="1"/>
  <c r="D75" i="12" s="1"/>
  <c r="N78" i="1" a="1"/>
  <c r="N78" i="1" s="1"/>
  <c r="L75" i="12" s="1"/>
  <c r="M78" i="1" a="1"/>
  <c r="M78" i="1" s="1"/>
  <c r="K75" i="12" s="1"/>
  <c r="T77" i="1" a="1"/>
  <c r="T77" i="1" s="1"/>
  <c r="E74" i="12" s="1"/>
  <c r="S77" i="1" a="1"/>
  <c r="S77" i="1" s="1"/>
  <c r="D74" i="12" s="1"/>
  <c r="N77" i="1" a="1"/>
  <c r="N77" i="1" s="1"/>
  <c r="L74" i="12" s="1"/>
  <c r="M77" i="1" a="1"/>
  <c r="M77" i="1" s="1"/>
  <c r="K74" i="12" s="1"/>
  <c r="T76" i="1" a="1"/>
  <c r="T76" i="1" s="1"/>
  <c r="E73" i="12" s="1"/>
  <c r="S76" i="1" a="1"/>
  <c r="S76" i="1" s="1"/>
  <c r="N76" i="1" a="1"/>
  <c r="N76" i="1" s="1"/>
  <c r="L73" i="12" s="1"/>
  <c r="M76" i="1" a="1"/>
  <c r="M76" i="1" s="1"/>
  <c r="K73" i="12" s="1"/>
  <c r="T75" i="1" a="1"/>
  <c r="T75" i="1" s="1"/>
  <c r="E72" i="12" s="1"/>
  <c r="S75" i="1" a="1"/>
  <c r="S75" i="1" s="1"/>
  <c r="D72" i="12" s="1"/>
  <c r="N75" i="1" a="1"/>
  <c r="N75" i="1" s="1"/>
  <c r="L72" i="12" s="1"/>
  <c r="M75" i="1" a="1"/>
  <c r="M75" i="1" s="1"/>
  <c r="K72" i="12" s="1"/>
  <c r="T74" i="1" a="1"/>
  <c r="T74" i="1" s="1"/>
  <c r="E71" i="12" s="1"/>
  <c r="S74" i="1" a="1"/>
  <c r="S74" i="1" s="1"/>
  <c r="D71" i="12" s="1"/>
  <c r="T73" i="1" a="1"/>
  <c r="T73" i="1" s="1"/>
  <c r="S73" i="1" a="1"/>
  <c r="S73" i="1" s="1"/>
  <c r="D70" i="12" s="1"/>
  <c r="N73" i="1" a="1"/>
  <c r="N73" i="1" s="1"/>
  <c r="L70" i="12" s="1"/>
  <c r="M73" i="1" a="1"/>
  <c r="M73" i="1" s="1"/>
  <c r="T72" i="1" a="1"/>
  <c r="T72" i="1" s="1"/>
  <c r="E69" i="12" s="1"/>
  <c r="S72" i="1" a="1"/>
  <c r="S72" i="1" s="1"/>
  <c r="D69" i="12" s="1"/>
  <c r="T71" i="1" a="1"/>
  <c r="T71" i="1" s="1"/>
  <c r="E68" i="12" s="1"/>
  <c r="S71" i="1" a="1"/>
  <c r="S71" i="1" s="1"/>
  <c r="D68" i="12" s="1"/>
  <c r="M71" i="1" a="1"/>
  <c r="M71" i="1" s="1"/>
  <c r="K68" i="12" s="1"/>
  <c r="T70" i="1" a="1"/>
  <c r="T70" i="1" s="1"/>
  <c r="S70" i="1" a="1"/>
  <c r="S70" i="1" s="1"/>
  <c r="D67" i="12" s="1"/>
  <c r="BE36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L190" i="12"/>
  <c r="K190" i="12"/>
  <c r="A194" i="1"/>
  <c r="C194" i="1"/>
  <c r="G194" i="1"/>
  <c r="R194" i="1"/>
  <c r="S191" i="12" s="1"/>
  <c r="D191" i="12"/>
  <c r="E191" i="12"/>
  <c r="AI194" i="1"/>
  <c r="AK194" i="1"/>
  <c r="AL194" i="1"/>
  <c r="AM194" i="1"/>
  <c r="AN194" i="1"/>
  <c r="AO194" i="1"/>
  <c r="AP194" i="1"/>
  <c r="AQ194" i="1"/>
  <c r="AY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G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0" i="12" s="1"/>
  <c r="D180" i="12"/>
  <c r="E180" i="12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F183" i="1"/>
  <c r="BR183" i="1"/>
  <c r="BS183" i="1"/>
  <c r="A192" i="1"/>
  <c r="C192" i="1"/>
  <c r="G192" i="1"/>
  <c r="R192" i="1"/>
  <c r="S189" i="12" s="1"/>
  <c r="E189" i="12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/>
  <c r="BS192" i="1"/>
  <c r="A186" i="1"/>
  <c r="C186" i="1"/>
  <c r="G186" i="1"/>
  <c r="R186" i="1"/>
  <c r="S183" i="12" s="1"/>
  <c r="D183" i="12"/>
  <c r="E183" i="12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F186" i="1"/>
  <c r="BR186" i="1"/>
  <c r="BS186" i="1"/>
  <c r="L192" i="12"/>
  <c r="K192" i="12"/>
  <c r="K188" i="12"/>
  <c r="K185" i="12"/>
  <c r="A174" i="1"/>
  <c r="C174" i="1"/>
  <c r="G174" i="1"/>
  <c r="R174" i="1"/>
  <c r="S171" i="12" s="1"/>
  <c r="D171" i="12"/>
  <c r="E171" i="12"/>
  <c r="AI174" i="1"/>
  <c r="AK174" i="1"/>
  <c r="K175" i="11" s="1"/>
  <c r="AL174" i="1"/>
  <c r="AM174" i="1"/>
  <c r="AN174" i="1"/>
  <c r="AO174" i="1"/>
  <c r="AP174" i="1"/>
  <c r="M175" i="11" s="1"/>
  <c r="AQ174" i="1"/>
  <c r="AY174" i="1"/>
  <c r="BF174" i="1"/>
  <c r="BR174" i="1"/>
  <c r="BS174" i="1"/>
  <c r="L175" i="12"/>
  <c r="K175" i="12"/>
  <c r="A178" i="1"/>
  <c r="C178" i="1"/>
  <c r="G178" i="1"/>
  <c r="R178" i="1"/>
  <c r="S175" i="12" s="1"/>
  <c r="E175" i="12"/>
  <c r="AI178" i="1"/>
  <c r="AJ178" i="1" s="1"/>
  <c r="AK178" i="1"/>
  <c r="K179" i="11" s="1"/>
  <c r="AL178" i="1"/>
  <c r="AM178" i="1"/>
  <c r="AN178" i="1"/>
  <c r="AO178" i="1"/>
  <c r="AP178" i="1"/>
  <c r="M179" i="11" s="1"/>
  <c r="AQ178" i="1"/>
  <c r="AY178" i="1"/>
  <c r="BF178" i="1"/>
  <c r="BR178" i="1"/>
  <c r="BS178" i="1"/>
  <c r="A171" i="1"/>
  <c r="C171" i="1"/>
  <c r="F171" i="1"/>
  <c r="H168" i="12" s="1"/>
  <c r="G171" i="1"/>
  <c r="L168" i="12"/>
  <c r="R171" i="1"/>
  <c r="AI171" i="1"/>
  <c r="BB171" i="1" s="1"/>
  <c r="AJ171" i="1"/>
  <c r="AK171" i="1"/>
  <c r="K172" i="11" s="1"/>
  <c r="AL171" i="1"/>
  <c r="AN171" i="1"/>
  <c r="AO171" i="1"/>
  <c r="AP171" i="1"/>
  <c r="M172" i="11" s="1"/>
  <c r="AQ171" i="1"/>
  <c r="AY171" i="1"/>
  <c r="BF171" i="1"/>
  <c r="BR171" i="1"/>
  <c r="BS171" i="1"/>
  <c r="L177" i="12"/>
  <c r="K177" i="12"/>
  <c r="L176" i="12"/>
  <c r="K176" i="12"/>
  <c r="L174" i="12"/>
  <c r="K174" i="12"/>
  <c r="L173" i="12"/>
  <c r="K173" i="12"/>
  <c r="K172" i="12"/>
  <c r="AY148" i="1"/>
  <c r="D143" i="12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L161" i="12"/>
  <c r="K161" i="12"/>
  <c r="A164" i="1"/>
  <c r="C164" i="1"/>
  <c r="G164" i="1"/>
  <c r="R164" i="1"/>
  <c r="S161" i="12" s="1"/>
  <c r="AI164" i="1"/>
  <c r="AK164" i="1"/>
  <c r="K165" i="11" s="1"/>
  <c r="AL164" i="1"/>
  <c r="AM164" i="1"/>
  <c r="AN164" i="1"/>
  <c r="AO164" i="1"/>
  <c r="AP164" i="1"/>
  <c r="M165" i="11" s="1"/>
  <c r="AQ164" i="1"/>
  <c r="AY164" i="1"/>
  <c r="BF164" i="1"/>
  <c r="BR164" i="1"/>
  <c r="BS164" i="1"/>
  <c r="A159" i="1"/>
  <c r="C159" i="1"/>
  <c r="G159" i="1"/>
  <c r="R159" i="1"/>
  <c r="S156" i="12" s="1"/>
  <c r="E156" i="12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F159" i="1"/>
  <c r="BR159" i="1"/>
  <c r="BS159" i="1"/>
  <c r="A148" i="1"/>
  <c r="C148" i="1"/>
  <c r="G148" i="1"/>
  <c r="R148" i="1"/>
  <c r="S145" i="12" s="1"/>
  <c r="E145" i="12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L158" i="12"/>
  <c r="K158" i="12"/>
  <c r="F155" i="1"/>
  <c r="H152" i="12" s="1"/>
  <c r="Q131" i="1"/>
  <c r="Q140" i="1"/>
  <c r="L292" i="12"/>
  <c r="K292" i="12"/>
  <c r="K122" i="12"/>
  <c r="L122" i="12"/>
  <c r="K129" i="12"/>
  <c r="L293" i="12"/>
  <c r="K293" i="12"/>
  <c r="L291" i="12"/>
  <c r="K291" i="12"/>
  <c r="K120" i="12"/>
  <c r="K117" i="12"/>
  <c r="L117" i="12"/>
  <c r="K121" i="12"/>
  <c r="L121" i="12"/>
  <c r="L114" i="12"/>
  <c r="K114" i="12"/>
  <c r="L109" i="12"/>
  <c r="K109" i="12"/>
  <c r="L115" i="12"/>
  <c r="K115" i="12"/>
  <c r="L116" i="12"/>
  <c r="K116" i="12"/>
  <c r="K113" i="12"/>
  <c r="D103" i="12"/>
  <c r="D289" i="12"/>
  <c r="D112" i="12"/>
  <c r="K107" i="12"/>
  <c r="L107" i="12"/>
  <c r="K104" i="12"/>
  <c r="L106" i="12"/>
  <c r="K98" i="12"/>
  <c r="L98" i="12"/>
  <c r="K108" i="12"/>
  <c r="L108" i="12"/>
  <c r="K96" i="12"/>
  <c r="L96" i="12"/>
  <c r="K101" i="12"/>
  <c r="L101" i="12"/>
  <c r="K102" i="12"/>
  <c r="L102" i="12"/>
  <c r="K288" i="12"/>
  <c r="L288" i="12"/>
  <c r="L94" i="12"/>
  <c r="K86" i="12"/>
  <c r="L93" i="12"/>
  <c r="K93" i="12"/>
  <c r="L89" i="12"/>
  <c r="K85" i="12"/>
  <c r="L55" i="12"/>
  <c r="K55" i="12"/>
  <c r="A59" i="1"/>
  <c r="A65" i="1"/>
  <c r="D56" i="12"/>
  <c r="R59" i="1"/>
  <c r="S56" i="12" s="1"/>
  <c r="K274" i="12"/>
  <c r="L274" i="12"/>
  <c r="K57" i="12"/>
  <c r="AI39" i="1"/>
  <c r="AJ39" i="1" s="1"/>
  <c r="AI277" i="1"/>
  <c r="AJ277" i="1" s="1"/>
  <c r="AK277" i="1"/>
  <c r="A57" i="1"/>
  <c r="A64" i="1"/>
  <c r="C57" i="1"/>
  <c r="C64" i="1"/>
  <c r="L54" i="12"/>
  <c r="K54" i="12"/>
  <c r="R56" i="1"/>
  <c r="S53" i="12" s="1"/>
  <c r="L45" i="12"/>
  <c r="K45" i="12"/>
  <c r="L51" i="12"/>
  <c r="K51" i="12"/>
  <c r="L42" i="12"/>
  <c r="K42" i="12"/>
  <c r="K41" i="12"/>
  <c r="A51" i="1"/>
  <c r="K40" i="12"/>
  <c r="L32" i="12"/>
  <c r="L37" i="12"/>
  <c r="L28" i="12"/>
  <c r="L33" i="12"/>
  <c r="K33" i="12"/>
  <c r="L30" i="12"/>
  <c r="K30" i="12"/>
  <c r="L38" i="12"/>
  <c r="BT19" i="1"/>
  <c r="BT20" i="1"/>
  <c r="BT21" i="1"/>
  <c r="BT22" i="1"/>
  <c r="BT23" i="1"/>
  <c r="BT24" i="1"/>
  <c r="BT25" i="1"/>
  <c r="L34" i="12"/>
  <c r="L36" i="12"/>
  <c r="K36" i="12"/>
  <c r="E1000" i="11"/>
  <c r="K25" i="12"/>
  <c r="G13" i="1"/>
  <c r="K23" i="12"/>
  <c r="L23" i="12"/>
  <c r="K19" i="12"/>
  <c r="K24" i="12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G15" i="1"/>
  <c r="G8" i="1"/>
  <c r="K12" i="12"/>
  <c r="L8" i="12"/>
  <c r="K8" i="12"/>
  <c r="L7" i="12"/>
  <c r="K7" i="12"/>
  <c r="L6" i="12"/>
  <c r="K6" i="12"/>
  <c r="K11" i="12"/>
  <c r="L9" i="12"/>
  <c r="K9" i="12"/>
  <c r="A13" i="1"/>
  <c r="C13" i="1"/>
  <c r="R13" i="1"/>
  <c r="S10" i="12" s="1"/>
  <c r="D10" i="12"/>
  <c r="E10" i="12"/>
  <c r="AI13" i="1"/>
  <c r="AJ13" i="1" s="1"/>
  <c r="AK13" i="1"/>
  <c r="K14" i="11" s="1"/>
  <c r="AL13" i="1"/>
  <c r="AO13" i="1"/>
  <c r="AQ13" i="1"/>
  <c r="AY13" i="1"/>
  <c r="BF13" i="1"/>
  <c r="BR13" i="1"/>
  <c r="BS13" i="1"/>
  <c r="C12" i="1"/>
  <c r="G12" i="1"/>
  <c r="R12" i="1"/>
  <c r="S9" i="12" s="1"/>
  <c r="E9" i="12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F12" i="1"/>
  <c r="BR12" i="1"/>
  <c r="BS12" i="1"/>
  <c r="C14" i="1"/>
  <c r="G14" i="1"/>
  <c r="R14" i="1"/>
  <c r="S11" i="12" s="1"/>
  <c r="D11" i="12"/>
  <c r="E11" i="12"/>
  <c r="AI14" i="1"/>
  <c r="AK14" i="1"/>
  <c r="K15" i="11" s="1"/>
  <c r="AL14" i="1"/>
  <c r="AM14" i="1"/>
  <c r="AO14" i="1"/>
  <c r="AP14" i="1"/>
  <c r="M15" i="11" s="1"/>
  <c r="AQ14" i="1"/>
  <c r="AY14" i="1"/>
  <c r="BF14" i="1"/>
  <c r="BR14" i="1"/>
  <c r="BS14" i="1"/>
  <c r="C9" i="1"/>
  <c r="G9" i="1"/>
  <c r="R9" i="1"/>
  <c r="S6" i="12" s="1"/>
  <c r="D6" i="12"/>
  <c r="AI9" i="1"/>
  <c r="AJ9" i="1" s="1"/>
  <c r="AK9" i="1"/>
  <c r="K10" i="11" s="1"/>
  <c r="AL9" i="1"/>
  <c r="AM9" i="1"/>
  <c r="AN9" i="1"/>
  <c r="AO9" i="1"/>
  <c r="BE9" i="1" s="1"/>
  <c r="AP9" i="1"/>
  <c r="M10" i="11" s="1"/>
  <c r="AQ9" i="1"/>
  <c r="AY9" i="1"/>
  <c r="BF9" i="1"/>
  <c r="BR9" i="1"/>
  <c r="BS9" i="1"/>
  <c r="C10" i="1"/>
  <c r="G10" i="1"/>
  <c r="R10" i="1"/>
  <c r="S7" i="12" s="1"/>
  <c r="D7" i="12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F10" i="1"/>
  <c r="BR10" i="1"/>
  <c r="BS10" i="1"/>
  <c r="C16" i="1"/>
  <c r="G16" i="1"/>
  <c r="R16" i="1"/>
  <c r="S13" i="12" s="1"/>
  <c r="E13" i="12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F16" i="1"/>
  <c r="BR16" i="1"/>
  <c r="BS16" i="1"/>
  <c r="C6" i="1"/>
  <c r="G6" i="1"/>
  <c r="R6" i="1"/>
  <c r="AI6" i="1"/>
  <c r="AJ6" i="1" s="1"/>
  <c r="AK6" i="1"/>
  <c r="AL6" i="1"/>
  <c r="AM6" i="1"/>
  <c r="AN6" i="1"/>
  <c r="AO6" i="1"/>
  <c r="BE6" i="1" s="1"/>
  <c r="AP6" i="1"/>
  <c r="AQ6" i="1"/>
  <c r="AY6" i="1"/>
  <c r="BF6" i="1"/>
  <c r="BR6" i="1"/>
  <c r="BS6" i="1"/>
  <c r="C11" i="1"/>
  <c r="G11" i="1"/>
  <c r="R11" i="1"/>
  <c r="S8" i="12" s="1"/>
  <c r="D8" i="12"/>
  <c r="E8" i="12"/>
  <c r="AI11" i="1"/>
  <c r="AJ11" i="1" s="1"/>
  <c r="AK11" i="1"/>
  <c r="K12" i="11" s="1"/>
  <c r="AL11" i="1"/>
  <c r="AM11" i="1"/>
  <c r="AN11" i="1"/>
  <c r="AO11" i="1"/>
  <c r="AP11" i="1"/>
  <c r="M12" i="11" s="1"/>
  <c r="AQ11" i="1"/>
  <c r="AY11" i="1"/>
  <c r="BF11" i="1"/>
  <c r="BR11" i="1"/>
  <c r="BS11" i="1"/>
  <c r="C8" i="1"/>
  <c r="R8" i="1"/>
  <c r="S5" i="12" s="1"/>
  <c r="E5" i="12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D12" i="12"/>
  <c r="AI15" i="1"/>
  <c r="AK15" i="1"/>
  <c r="K16" i="11" s="1"/>
  <c r="AL15" i="1"/>
  <c r="AM15" i="1"/>
  <c r="AO15" i="1"/>
  <c r="AP15" i="1"/>
  <c r="M16" i="11" s="1"/>
  <c r="AQ15" i="1"/>
  <c r="AY15" i="1"/>
  <c r="BF15" i="1"/>
  <c r="BR15" i="1"/>
  <c r="BS15" i="1"/>
  <c r="C280" i="1"/>
  <c r="K277" i="12"/>
  <c r="L277" i="12"/>
  <c r="R280" i="1"/>
  <c r="D277" i="12"/>
  <c r="E277" i="12"/>
  <c r="AI280" i="1"/>
  <c r="BB280" i="1" s="1"/>
  <c r="AJ280" i="1"/>
  <c r="AK280" i="1"/>
  <c r="AL280" i="1"/>
  <c r="AM280" i="1"/>
  <c r="AN280" i="1"/>
  <c r="AO280" i="1"/>
  <c r="BE280" i="1" s="1"/>
  <c r="AP280" i="1"/>
  <c r="AQ280" i="1"/>
  <c r="AY280" i="1"/>
  <c r="BF280" i="1"/>
  <c r="BR280" i="1"/>
  <c r="BS280" i="1"/>
  <c r="C18" i="1"/>
  <c r="R18" i="1"/>
  <c r="S15" i="12" s="1"/>
  <c r="D15" i="12"/>
  <c r="E15" i="12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F18" i="1"/>
  <c r="BR18" i="1"/>
  <c r="BS18" i="1"/>
  <c r="C28" i="1"/>
  <c r="G28" i="1"/>
  <c r="R28" i="1"/>
  <c r="S25" i="12" s="1"/>
  <c r="D25" i="12"/>
  <c r="E25" i="12"/>
  <c r="AI28" i="1"/>
  <c r="AK28" i="1"/>
  <c r="K29" i="11" s="1"/>
  <c r="AL28" i="1"/>
  <c r="AM28" i="1"/>
  <c r="AN28" i="1"/>
  <c r="AO28" i="1"/>
  <c r="AP28" i="1"/>
  <c r="M29" i="11" s="1"/>
  <c r="AQ28" i="1"/>
  <c r="AY28" i="1"/>
  <c r="BF28" i="1"/>
  <c r="BR28" i="1"/>
  <c r="BS28" i="1"/>
  <c r="C25" i="1"/>
  <c r="G25" i="1"/>
  <c r="R25" i="1"/>
  <c r="S22" i="12" s="1"/>
  <c r="D22" i="12"/>
  <c r="E22" i="12"/>
  <c r="AI25" i="1"/>
  <c r="AJ25" i="1" s="1"/>
  <c r="AL25" i="1"/>
  <c r="AO25" i="1"/>
  <c r="BE25" i="1" s="1"/>
  <c r="AQ25" i="1"/>
  <c r="AY25" i="1"/>
  <c r="BF25" i="1"/>
  <c r="BR25" i="1"/>
  <c r="BS25" i="1"/>
  <c r="C20" i="1"/>
  <c r="G20" i="1"/>
  <c r="R20" i="1"/>
  <c r="S17" i="12" s="1"/>
  <c r="D17" i="12"/>
  <c r="E17" i="12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F20" i="1"/>
  <c r="BR20" i="1"/>
  <c r="BS20" i="1"/>
  <c r="C21" i="1"/>
  <c r="G21" i="1"/>
  <c r="R21" i="1"/>
  <c r="S18" i="12" s="1"/>
  <c r="D18" i="12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F21" i="1"/>
  <c r="BR21" i="1"/>
  <c r="BS21" i="1"/>
  <c r="C26" i="1"/>
  <c r="G26" i="1"/>
  <c r="R26" i="1"/>
  <c r="S23" i="12" s="1"/>
  <c r="D23" i="12"/>
  <c r="E23" i="12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D20" i="12"/>
  <c r="E20" i="12"/>
  <c r="AI23" i="1"/>
  <c r="AJ23" i="1" s="1"/>
  <c r="AK23" i="1"/>
  <c r="K24" i="11" s="1"/>
  <c r="AL23" i="1"/>
  <c r="AM23" i="1"/>
  <c r="AN23" i="1"/>
  <c r="AO23" i="1"/>
  <c r="AP23" i="1"/>
  <c r="M24" i="11" s="1"/>
  <c r="AY23" i="1"/>
  <c r="BF23" i="1"/>
  <c r="BR23" i="1"/>
  <c r="BS23" i="1"/>
  <c r="C19" i="1"/>
  <c r="G19" i="1"/>
  <c r="R19" i="1"/>
  <c r="S16" i="12" s="1"/>
  <c r="E16" i="12"/>
  <c r="AI19" i="1"/>
  <c r="AJ19" i="1" s="1"/>
  <c r="AK19" i="1"/>
  <c r="K20" i="11" s="1"/>
  <c r="AL19" i="1"/>
  <c r="AM19" i="1"/>
  <c r="AN19" i="1"/>
  <c r="AO19" i="1"/>
  <c r="AP19" i="1"/>
  <c r="M20" i="11" s="1"/>
  <c r="AY19" i="1"/>
  <c r="BF19" i="1"/>
  <c r="BR19" i="1"/>
  <c r="BS19" i="1"/>
  <c r="C22" i="1"/>
  <c r="G22" i="1"/>
  <c r="R22" i="1"/>
  <c r="S19" i="12" s="1"/>
  <c r="D19" i="12"/>
  <c r="AI22" i="1"/>
  <c r="AK22" i="1"/>
  <c r="K23" i="11" s="1"/>
  <c r="AL22" i="1"/>
  <c r="AM22" i="1"/>
  <c r="AO22" i="1"/>
  <c r="AP22" i="1"/>
  <c r="M23" i="11" s="1"/>
  <c r="AQ22" i="1"/>
  <c r="AY22" i="1"/>
  <c r="BF22" i="1"/>
  <c r="BR22" i="1"/>
  <c r="BS22" i="1"/>
  <c r="C17" i="1"/>
  <c r="G17" i="1"/>
  <c r="R17" i="1"/>
  <c r="S14" i="12" s="1"/>
  <c r="E14" i="12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F17" i="1"/>
  <c r="BR17" i="1"/>
  <c r="BS17" i="1"/>
  <c r="C24" i="1"/>
  <c r="G24" i="1"/>
  <c r="L21" i="12"/>
  <c r="R24" i="1"/>
  <c r="S21" i="12" s="1"/>
  <c r="E21" i="12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F24" i="1"/>
  <c r="BR24" i="1"/>
  <c r="BS24" i="1"/>
  <c r="C27" i="1"/>
  <c r="G27" i="1"/>
  <c r="R27" i="1"/>
  <c r="S24" i="12" s="1"/>
  <c r="D24" i="12"/>
  <c r="E24" i="12"/>
  <c r="AI27" i="1"/>
  <c r="AJ27" i="1" s="1"/>
  <c r="AK27" i="1"/>
  <c r="K28" i="11" s="1"/>
  <c r="AL27" i="1"/>
  <c r="AM27" i="1"/>
  <c r="AO27" i="1"/>
  <c r="AP27" i="1"/>
  <c r="M28" i="11" s="1"/>
  <c r="AQ27" i="1"/>
  <c r="AY27" i="1"/>
  <c r="BF27" i="1"/>
  <c r="BR27" i="1"/>
  <c r="BS27" i="1"/>
  <c r="C281" i="1"/>
  <c r="G281" i="1"/>
  <c r="K278" i="12"/>
  <c r="L278" i="12"/>
  <c r="R281" i="1"/>
  <c r="D278" i="12"/>
  <c r="E278" i="12"/>
  <c r="AI281" i="1"/>
  <c r="BB281" i="1" s="1"/>
  <c r="AJ281" i="1"/>
  <c r="AK281" i="1"/>
  <c r="AL281" i="1"/>
  <c r="AM281" i="1"/>
  <c r="AN281" i="1"/>
  <c r="AO281" i="1"/>
  <c r="BE281" i="1" s="1"/>
  <c r="AP281" i="1"/>
  <c r="AQ281" i="1"/>
  <c r="AY281" i="1"/>
  <c r="BF281" i="1"/>
  <c r="BR281" i="1"/>
  <c r="BS281" i="1"/>
  <c r="C282" i="1"/>
  <c r="G282" i="1"/>
  <c r="K279" i="12"/>
  <c r="L279" i="12"/>
  <c r="R282" i="1"/>
  <c r="D279" i="12"/>
  <c r="E279" i="12"/>
  <c r="AI282" i="1"/>
  <c r="BB282" i="1" s="1"/>
  <c r="AJ282" i="1"/>
  <c r="AK282" i="1"/>
  <c r="AL282" i="1"/>
  <c r="AM282" i="1"/>
  <c r="AN282" i="1"/>
  <c r="AO282" i="1"/>
  <c r="BE282" i="1" s="1"/>
  <c r="AP282" i="1"/>
  <c r="AQ282" i="1"/>
  <c r="AY282" i="1"/>
  <c r="BF282" i="1"/>
  <c r="BR282" i="1"/>
  <c r="BS282" i="1"/>
  <c r="C283" i="1"/>
  <c r="G283" i="1"/>
  <c r="K280" i="12"/>
  <c r="L280" i="12"/>
  <c r="R283" i="1"/>
  <c r="D280" i="12"/>
  <c r="E280" i="12"/>
  <c r="AI283" i="1"/>
  <c r="BB283" i="1" s="1"/>
  <c r="AJ283" i="1"/>
  <c r="AK283" i="1"/>
  <c r="AL283" i="1"/>
  <c r="AM283" i="1"/>
  <c r="AN283" i="1"/>
  <c r="AO283" i="1"/>
  <c r="BE283" i="1" s="1"/>
  <c r="AP283" i="1"/>
  <c r="AQ283" i="1"/>
  <c r="AY283" i="1"/>
  <c r="BF283" i="1"/>
  <c r="BR283" i="1"/>
  <c r="BS283" i="1"/>
  <c r="C37" i="1"/>
  <c r="G37" i="1"/>
  <c r="R37" i="1"/>
  <c r="S34" i="12" s="1"/>
  <c r="D34" i="12"/>
  <c r="E34" i="12"/>
  <c r="AI37" i="1"/>
  <c r="AK37" i="1"/>
  <c r="K38" i="11" s="1"/>
  <c r="AL37" i="1"/>
  <c r="AN37" i="1"/>
  <c r="AO37" i="1"/>
  <c r="AP37" i="1"/>
  <c r="M38" i="11" s="1"/>
  <c r="AQ37" i="1"/>
  <c r="AY37" i="1"/>
  <c r="BF37" i="1"/>
  <c r="BR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F41" i="1"/>
  <c r="BR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F38" i="1"/>
  <c r="BR38" i="1"/>
  <c r="BS38" i="1"/>
  <c r="C30" i="1"/>
  <c r="G30" i="1"/>
  <c r="R30" i="1"/>
  <c r="S27" i="12" s="1"/>
  <c r="D27" i="12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F30" i="1"/>
  <c r="BR30" i="1"/>
  <c r="BS30" i="1"/>
  <c r="C34" i="1"/>
  <c r="G34" i="1"/>
  <c r="R34" i="1"/>
  <c r="S31" i="12" s="1"/>
  <c r="D31" i="12"/>
  <c r="E31" i="12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F34" i="1"/>
  <c r="BR34" i="1"/>
  <c r="BS34" i="1"/>
  <c r="C39" i="1"/>
  <c r="G39" i="1"/>
  <c r="R39" i="1"/>
  <c r="S36" i="12" s="1"/>
  <c r="D36" i="12"/>
  <c r="AL39" i="1"/>
  <c r="AM39" i="1"/>
  <c r="AN39" i="1"/>
  <c r="AO39" i="1"/>
  <c r="BE39" i="1" s="1"/>
  <c r="AP39" i="1"/>
  <c r="M40" i="11" s="1"/>
  <c r="AQ39" i="1"/>
  <c r="AY39" i="1"/>
  <c r="BF39" i="1"/>
  <c r="BR39" i="1"/>
  <c r="BS39" i="1"/>
  <c r="C35" i="1"/>
  <c r="G35" i="1"/>
  <c r="R35" i="1"/>
  <c r="S32" i="12" s="1"/>
  <c r="D32" i="12"/>
  <c r="AI35" i="1"/>
  <c r="BB35" i="1" s="1"/>
  <c r="AK35" i="1"/>
  <c r="K36" i="11" s="1"/>
  <c r="AL35" i="1"/>
  <c r="AN35" i="1"/>
  <c r="AO35" i="1"/>
  <c r="AP35" i="1"/>
  <c r="M36" i="11" s="1"/>
  <c r="AQ35" i="1"/>
  <c r="AY35" i="1"/>
  <c r="BF35" i="1"/>
  <c r="BR35" i="1"/>
  <c r="BS35" i="1"/>
  <c r="C33" i="1"/>
  <c r="G33" i="1"/>
  <c r="R33" i="1"/>
  <c r="S30" i="12" s="1"/>
  <c r="E30" i="12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F33" i="1"/>
  <c r="BR33" i="1"/>
  <c r="BS33" i="1"/>
  <c r="C32" i="1"/>
  <c r="G32" i="1"/>
  <c r="R32" i="1"/>
  <c r="S29" i="12" s="1"/>
  <c r="E29" i="12"/>
  <c r="AI32" i="1"/>
  <c r="AK32" i="1"/>
  <c r="K33" i="11" s="1"/>
  <c r="AL32" i="1"/>
  <c r="AM32" i="1"/>
  <c r="AN32" i="1"/>
  <c r="AO32" i="1"/>
  <c r="AP32" i="1"/>
  <c r="M33" i="11" s="1"/>
  <c r="AQ32" i="1"/>
  <c r="AY32" i="1"/>
  <c r="BF32" i="1"/>
  <c r="BR32" i="1"/>
  <c r="BS32" i="1"/>
  <c r="C29" i="1"/>
  <c r="G29" i="1"/>
  <c r="R29" i="1"/>
  <c r="S26" i="12" s="1"/>
  <c r="D26" i="12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F29" i="1"/>
  <c r="BR29" i="1"/>
  <c r="BS29" i="1"/>
  <c r="C36" i="1"/>
  <c r="G36" i="1"/>
  <c r="R36" i="1"/>
  <c r="S33" i="12" s="1"/>
  <c r="D33" i="12"/>
  <c r="E33" i="12"/>
  <c r="AI36" i="1"/>
  <c r="AJ36" i="1" s="1"/>
  <c r="AK36" i="1"/>
  <c r="K37" i="11" s="1"/>
  <c r="AL36" i="1"/>
  <c r="AM36" i="1"/>
  <c r="AY36" i="1"/>
  <c r="BF36" i="1"/>
  <c r="BR36" i="1"/>
  <c r="BS36" i="1"/>
  <c r="C31" i="1"/>
  <c r="G31" i="1"/>
  <c r="R31" i="1"/>
  <c r="S28" i="12" s="1"/>
  <c r="E28" i="12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E37" i="12"/>
  <c r="AI40" i="1"/>
  <c r="AJ40" i="1" s="1"/>
  <c r="AL40" i="1"/>
  <c r="AN40" i="1"/>
  <c r="AO40" i="1"/>
  <c r="AP40" i="1"/>
  <c r="M41" i="11" s="1"/>
  <c r="AQ40" i="1"/>
  <c r="AY40" i="1"/>
  <c r="BF40" i="1"/>
  <c r="BR40" i="1"/>
  <c r="BS40" i="1"/>
  <c r="R284" i="1"/>
  <c r="D281" i="12"/>
  <c r="E281" i="12"/>
  <c r="AI284" i="1"/>
  <c r="BB284" i="1" s="1"/>
  <c r="AJ284" i="1"/>
  <c r="AK284" i="1"/>
  <c r="AL284" i="1"/>
  <c r="AM284" i="1"/>
  <c r="AN284" i="1"/>
  <c r="AO284" i="1"/>
  <c r="BE284" i="1" s="1"/>
  <c r="AP284" i="1"/>
  <c r="AQ284" i="1"/>
  <c r="AY284" i="1"/>
  <c r="BF284" i="1"/>
  <c r="BR284" i="1"/>
  <c r="BS284" i="1"/>
  <c r="C44" i="1"/>
  <c r="G44" i="1"/>
  <c r="R44" i="1"/>
  <c r="S41" i="12" s="1"/>
  <c r="D41" i="12"/>
  <c r="E41" i="12"/>
  <c r="AI44" i="1"/>
  <c r="AK44" i="1"/>
  <c r="K45" i="11" s="1"/>
  <c r="AL44" i="1"/>
  <c r="AM44" i="1"/>
  <c r="AO44" i="1"/>
  <c r="AP44" i="1"/>
  <c r="M45" i="11" s="1"/>
  <c r="AQ44" i="1"/>
  <c r="AY44" i="1"/>
  <c r="BF44" i="1"/>
  <c r="BR44" i="1"/>
  <c r="BS44" i="1"/>
  <c r="C45" i="1"/>
  <c r="G45" i="1"/>
  <c r="R45" i="1"/>
  <c r="S42" i="12" s="1"/>
  <c r="D42" i="12"/>
  <c r="E42" i="12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F45" i="1"/>
  <c r="BR45" i="1"/>
  <c r="BS45" i="1"/>
  <c r="C54" i="1"/>
  <c r="G54" i="1"/>
  <c r="R54" i="1"/>
  <c r="S51" i="12" s="1"/>
  <c r="D51" i="12"/>
  <c r="E51" i="12"/>
  <c r="AI54" i="1"/>
  <c r="AJ54" i="1" s="1"/>
  <c r="AK54" i="1"/>
  <c r="K55" i="11" s="1"/>
  <c r="AL54" i="1"/>
  <c r="AM54" i="1"/>
  <c r="AN54" i="1"/>
  <c r="AO54" i="1"/>
  <c r="AP54" i="1"/>
  <c r="M55" i="11" s="1"/>
  <c r="AQ54" i="1"/>
  <c r="AY54" i="1"/>
  <c r="BF54" i="1"/>
  <c r="BR54" i="1"/>
  <c r="BS54" i="1"/>
  <c r="C42" i="1"/>
  <c r="G42" i="1"/>
  <c r="R42" i="1"/>
  <c r="S39" i="12" s="1"/>
  <c r="D39" i="12"/>
  <c r="E39" i="12"/>
  <c r="AI42" i="1"/>
  <c r="AK42" i="1"/>
  <c r="K43" i="11" s="1"/>
  <c r="AL42" i="1"/>
  <c r="AM42" i="1"/>
  <c r="AN42" i="1"/>
  <c r="AO42" i="1"/>
  <c r="AP42" i="1"/>
  <c r="M43" i="11" s="1"/>
  <c r="AQ42" i="1"/>
  <c r="AY42" i="1"/>
  <c r="BF42" i="1"/>
  <c r="BR42" i="1"/>
  <c r="BS42" i="1"/>
  <c r="C275" i="1"/>
  <c r="G275" i="1"/>
  <c r="R275" i="1"/>
  <c r="S272" i="12" s="1"/>
  <c r="D272" i="12"/>
  <c r="E272" i="12"/>
  <c r="AI275" i="1"/>
  <c r="AJ275" i="1" s="1"/>
  <c r="AK275" i="1"/>
  <c r="AL275" i="1"/>
  <c r="AM275" i="1"/>
  <c r="AN275" i="1"/>
  <c r="AO275" i="1"/>
  <c r="BE275" i="1" s="1"/>
  <c r="AP275" i="1"/>
  <c r="AQ275" i="1"/>
  <c r="AY275" i="1"/>
  <c r="BF275" i="1"/>
  <c r="BR275" i="1"/>
  <c r="BS275" i="1"/>
  <c r="C50" i="1"/>
  <c r="G50" i="1"/>
  <c r="K47" i="12"/>
  <c r="L47" i="12"/>
  <c r="R50" i="1"/>
  <c r="S47" i="12" s="1"/>
  <c r="D47" i="12"/>
  <c r="E47" i="12"/>
  <c r="AI50" i="1"/>
  <c r="AJ50" i="1" s="1"/>
  <c r="AK50" i="1"/>
  <c r="K51" i="11" s="1"/>
  <c r="AL50" i="1"/>
  <c r="AM50" i="1"/>
  <c r="AN50" i="1"/>
  <c r="AO50" i="1"/>
  <c r="BE50" i="1" s="1"/>
  <c r="AP50" i="1"/>
  <c r="M51" i="11" s="1"/>
  <c r="AQ50" i="1"/>
  <c r="AY50" i="1"/>
  <c r="BF50" i="1"/>
  <c r="BR50" i="1"/>
  <c r="BS50" i="1"/>
  <c r="C51" i="1"/>
  <c r="G51" i="1"/>
  <c r="K48" i="12"/>
  <c r="L48" i="12"/>
  <c r="R51" i="1"/>
  <c r="S48" i="12" s="1"/>
  <c r="D48" i="12"/>
  <c r="E48" i="12"/>
  <c r="AI51" i="1"/>
  <c r="AJ51" i="1" s="1"/>
  <c r="AK51" i="1"/>
  <c r="K52" i="11" s="1"/>
  <c r="AL51" i="1"/>
  <c r="AM51" i="1"/>
  <c r="AN51" i="1"/>
  <c r="AO51" i="1"/>
  <c r="AP51" i="1"/>
  <c r="M52" i="11" s="1"/>
  <c r="AQ51" i="1"/>
  <c r="AY51" i="1"/>
  <c r="BF51" i="1"/>
  <c r="BR51" i="1"/>
  <c r="BS51" i="1"/>
  <c r="C49" i="1"/>
  <c r="G49" i="1"/>
  <c r="K46" i="12"/>
  <c r="R49" i="1"/>
  <c r="S46" i="12" s="1"/>
  <c r="D46" i="12"/>
  <c r="E46" i="12"/>
  <c r="AI49" i="1"/>
  <c r="AJ49" i="1" s="1"/>
  <c r="AK49" i="1"/>
  <c r="K50" i="11" s="1"/>
  <c r="AL49" i="1"/>
  <c r="AM49" i="1"/>
  <c r="AO49" i="1"/>
  <c r="AP49" i="1"/>
  <c r="M50" i="11" s="1"/>
  <c r="AQ49" i="1"/>
  <c r="AY49" i="1"/>
  <c r="BF49" i="1"/>
  <c r="BR49" i="1"/>
  <c r="BS49" i="1"/>
  <c r="C46" i="1"/>
  <c r="G46" i="1"/>
  <c r="K43" i="12"/>
  <c r="L43" i="12"/>
  <c r="R46" i="1"/>
  <c r="S43" i="12" s="1"/>
  <c r="D43" i="12"/>
  <c r="AI46" i="1"/>
  <c r="AJ46" i="1" s="1"/>
  <c r="AK46" i="1"/>
  <c r="K47" i="11" s="1"/>
  <c r="AL46" i="1"/>
  <c r="AM46" i="1"/>
  <c r="AN46" i="1"/>
  <c r="AO46" i="1"/>
  <c r="BE46" i="1" s="1"/>
  <c r="AP46" i="1"/>
  <c r="M47" i="11" s="1"/>
  <c r="AQ46" i="1"/>
  <c r="AY46" i="1"/>
  <c r="BF46" i="1"/>
  <c r="BR46" i="1"/>
  <c r="BS46" i="1"/>
  <c r="C53" i="1"/>
  <c r="G53" i="1"/>
  <c r="K50" i="12"/>
  <c r="R53" i="1"/>
  <c r="S50" i="12" s="1"/>
  <c r="D50" i="12"/>
  <c r="E50" i="12"/>
  <c r="AI53" i="1"/>
  <c r="AJ53" i="1" s="1"/>
  <c r="AK53" i="1"/>
  <c r="K54" i="11" s="1"/>
  <c r="AL53" i="1"/>
  <c r="AM53" i="1"/>
  <c r="AO53" i="1"/>
  <c r="BE53" i="1" s="1"/>
  <c r="AP53" i="1"/>
  <c r="M54" i="11" s="1"/>
  <c r="AQ53" i="1"/>
  <c r="AY53" i="1"/>
  <c r="BF53" i="1"/>
  <c r="BR53" i="1"/>
  <c r="BS53" i="1"/>
  <c r="C43" i="1"/>
  <c r="G43" i="1"/>
  <c r="R43" i="1"/>
  <c r="S40" i="12" s="1"/>
  <c r="D40" i="12"/>
  <c r="E40" i="12"/>
  <c r="AI43" i="1"/>
  <c r="AJ43" i="1" s="1"/>
  <c r="AK43" i="1"/>
  <c r="K44" i="11" s="1"/>
  <c r="AL43" i="1"/>
  <c r="AM43" i="1"/>
  <c r="AO43" i="1"/>
  <c r="AP43" i="1"/>
  <c r="M44" i="11" s="1"/>
  <c r="AQ43" i="1"/>
  <c r="AY43" i="1"/>
  <c r="BF43" i="1"/>
  <c r="BR43" i="1"/>
  <c r="BS43" i="1"/>
  <c r="C47" i="1"/>
  <c r="G47" i="1"/>
  <c r="R47" i="1"/>
  <c r="S44" i="12" s="1"/>
  <c r="D44" i="12"/>
  <c r="E44" i="12"/>
  <c r="AI47" i="1"/>
  <c r="AJ47" i="1" s="1"/>
  <c r="AK47" i="1"/>
  <c r="K48" i="11" s="1"/>
  <c r="AL47" i="1"/>
  <c r="AO47" i="1"/>
  <c r="AP47" i="1"/>
  <c r="M48" i="11" s="1"/>
  <c r="AQ47" i="1"/>
  <c r="AY47" i="1"/>
  <c r="BF47" i="1"/>
  <c r="BR47" i="1"/>
  <c r="BS47" i="1"/>
  <c r="C52" i="1"/>
  <c r="G52" i="1"/>
  <c r="K49" i="12"/>
  <c r="L49" i="12"/>
  <c r="R52" i="1"/>
  <c r="S49" i="12" s="1"/>
  <c r="D49" i="12"/>
  <c r="E49" i="12"/>
  <c r="AI52" i="1"/>
  <c r="AJ52" i="1" s="1"/>
  <c r="AK52" i="1"/>
  <c r="K53" i="11" s="1"/>
  <c r="AL52" i="1"/>
  <c r="AO52" i="1"/>
  <c r="AP52" i="1"/>
  <c r="M53" i="11" s="1"/>
  <c r="AQ52" i="1"/>
  <c r="AY52" i="1"/>
  <c r="BF52" i="1"/>
  <c r="BR52" i="1"/>
  <c r="BS52" i="1"/>
  <c r="C48" i="1"/>
  <c r="G48" i="1"/>
  <c r="R48" i="1"/>
  <c r="S45" i="12" s="1"/>
  <c r="D45" i="12"/>
  <c r="E45" i="12"/>
  <c r="AI48" i="1"/>
  <c r="AJ48" i="1" s="1"/>
  <c r="AK48" i="1"/>
  <c r="K49" i="11" s="1"/>
  <c r="AL48" i="1"/>
  <c r="AM48" i="1"/>
  <c r="AN48" i="1"/>
  <c r="AO48" i="1"/>
  <c r="BE48" i="1" s="1"/>
  <c r="AP48" i="1"/>
  <c r="M49" i="11" s="1"/>
  <c r="AQ48" i="1"/>
  <c r="AY48" i="1"/>
  <c r="BF48" i="1"/>
  <c r="BR48" i="1"/>
  <c r="BS48" i="1"/>
  <c r="C285" i="1"/>
  <c r="G285" i="1"/>
  <c r="R285" i="1"/>
  <c r="D282" i="12"/>
  <c r="E282" i="12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R279" i="1"/>
  <c r="S276" i="12" s="1"/>
  <c r="D276" i="12"/>
  <c r="E276" i="12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0" i="12" s="1"/>
  <c r="D60" i="12"/>
  <c r="E60" i="12"/>
  <c r="AI63" i="1"/>
  <c r="AJ63" i="1" s="1"/>
  <c r="AK63" i="1"/>
  <c r="K64" i="11" s="1"/>
  <c r="AL63" i="1"/>
  <c r="AM63" i="1"/>
  <c r="AO63" i="1"/>
  <c r="AP63" i="1"/>
  <c r="M64" i="11" s="1"/>
  <c r="AQ63" i="1"/>
  <c r="AY63" i="1"/>
  <c r="BF63" i="1"/>
  <c r="BR63" i="1"/>
  <c r="BS63" i="1"/>
  <c r="C56" i="1"/>
  <c r="G56" i="1"/>
  <c r="E53" i="12"/>
  <c r="AI56" i="1"/>
  <c r="BB56" i="1" s="1"/>
  <c r="AK56" i="1"/>
  <c r="K57" i="11" s="1"/>
  <c r="AL56" i="1"/>
  <c r="AN56" i="1"/>
  <c r="AO56" i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E52" i="12"/>
  <c r="AI55" i="1"/>
  <c r="AJ55" i="1" s="1"/>
  <c r="AK55" i="1"/>
  <c r="K56" i="11" s="1"/>
  <c r="AL55" i="1"/>
  <c r="AN55" i="1"/>
  <c r="AO55" i="1"/>
  <c r="AP55" i="1"/>
  <c r="M56" i="11" s="1"/>
  <c r="AQ55" i="1"/>
  <c r="AY55" i="1"/>
  <c r="BF55" i="1"/>
  <c r="BR55" i="1"/>
  <c r="BS55" i="1"/>
  <c r="G57" i="1"/>
  <c r="AN57" i="1"/>
  <c r="R57" i="1"/>
  <c r="S54" i="12" s="1"/>
  <c r="D54" i="12"/>
  <c r="E54" i="12"/>
  <c r="AI57" i="1"/>
  <c r="AJ57" i="1" s="1"/>
  <c r="AK57" i="1"/>
  <c r="K58" i="11" s="1"/>
  <c r="AL57" i="1"/>
  <c r="AM57" i="1"/>
  <c r="AO57" i="1"/>
  <c r="AP57" i="1"/>
  <c r="M58" i="11" s="1"/>
  <c r="AQ57" i="1"/>
  <c r="AY57" i="1"/>
  <c r="BF57" i="1"/>
  <c r="BR57" i="1"/>
  <c r="BS57" i="1"/>
  <c r="G64" i="1"/>
  <c r="AM64" i="1"/>
  <c r="R64" i="1"/>
  <c r="S61" i="12" s="1"/>
  <c r="E61" i="12"/>
  <c r="AI64" i="1"/>
  <c r="BB64" i="1" s="1"/>
  <c r="AK64" i="1"/>
  <c r="K65" i="11" s="1"/>
  <c r="AL64" i="1"/>
  <c r="AN64" i="1"/>
  <c r="AO64" i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D55" i="12"/>
  <c r="E55" i="12"/>
  <c r="AI58" i="1"/>
  <c r="AJ58" i="1" s="1"/>
  <c r="AK58" i="1"/>
  <c r="K59" i="11" s="1"/>
  <c r="AL58" i="1"/>
  <c r="AN58" i="1"/>
  <c r="AO58" i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E58" i="12"/>
  <c r="AI61" i="1"/>
  <c r="AJ61" i="1" s="1"/>
  <c r="AK61" i="1"/>
  <c r="K62" i="11" s="1"/>
  <c r="AL61" i="1"/>
  <c r="AM61" i="1"/>
  <c r="AO61" i="1"/>
  <c r="AP61" i="1"/>
  <c r="M62" i="11" s="1"/>
  <c r="AQ61" i="1"/>
  <c r="AY61" i="1"/>
  <c r="BF61" i="1"/>
  <c r="BR61" i="1"/>
  <c r="BS61" i="1"/>
  <c r="C66" i="1"/>
  <c r="G66" i="1"/>
  <c r="K63" i="12"/>
  <c r="L63" i="12"/>
  <c r="R66" i="1"/>
  <c r="S63" i="12" s="1"/>
  <c r="D63" i="12"/>
  <c r="E63" i="12"/>
  <c r="AI66" i="1"/>
  <c r="BB66" i="1" s="1"/>
  <c r="AK66" i="1"/>
  <c r="K67" i="11" s="1"/>
  <c r="AL66" i="1"/>
  <c r="AO66" i="1"/>
  <c r="BE66" i="1" s="1"/>
  <c r="AP66" i="1"/>
  <c r="M67" i="11" s="1"/>
  <c r="AQ66" i="1"/>
  <c r="AY66" i="1"/>
  <c r="BF66" i="1"/>
  <c r="BR66" i="1"/>
  <c r="BS66" i="1"/>
  <c r="C276" i="1"/>
  <c r="G276" i="1"/>
  <c r="AM276" i="1"/>
  <c r="R276" i="1"/>
  <c r="S273" i="12" s="1"/>
  <c r="D273" i="12"/>
  <c r="E273" i="12"/>
  <c r="AI276" i="1"/>
  <c r="AJ276" i="1" s="1"/>
  <c r="AK276" i="1"/>
  <c r="AL276" i="1"/>
  <c r="AN276" i="1"/>
  <c r="AO276" i="1"/>
  <c r="BE276" i="1" s="1"/>
  <c r="AP276" i="1"/>
  <c r="AQ276" i="1"/>
  <c r="AY276" i="1"/>
  <c r="BF276" i="1"/>
  <c r="BR276" i="1"/>
  <c r="BS276" i="1"/>
  <c r="C277" i="1"/>
  <c r="G277" i="1"/>
  <c r="AM277" i="1"/>
  <c r="AN277" i="1"/>
  <c r="R277" i="1"/>
  <c r="S274" i="12" s="1"/>
  <c r="D274" i="12"/>
  <c r="E274" i="12"/>
  <c r="AL277" i="1"/>
  <c r="AO277" i="1"/>
  <c r="BE277" i="1" s="1"/>
  <c r="AP277" i="1"/>
  <c r="AQ277" i="1"/>
  <c r="AY277" i="1"/>
  <c r="BF277" i="1"/>
  <c r="BR277" i="1"/>
  <c r="BS277" i="1"/>
  <c r="C62" i="1"/>
  <c r="G62" i="1"/>
  <c r="AM62" i="1"/>
  <c r="AN62" i="1"/>
  <c r="R62" i="1"/>
  <c r="S59" i="12" s="1"/>
  <c r="E59" i="12"/>
  <c r="AI62" i="1"/>
  <c r="BB62" i="1" s="1"/>
  <c r="AK62" i="1"/>
  <c r="K63" i="11" s="1"/>
  <c r="AL62" i="1"/>
  <c r="AO62" i="1"/>
  <c r="AP62" i="1"/>
  <c r="M63" i="11" s="1"/>
  <c r="AQ62" i="1"/>
  <c r="AY62" i="1"/>
  <c r="BF62" i="1"/>
  <c r="BR62" i="1"/>
  <c r="BS62" i="1"/>
  <c r="C60" i="1"/>
  <c r="G60" i="1"/>
  <c r="AM60" i="1"/>
  <c r="R60" i="1"/>
  <c r="S57" i="12" s="1"/>
  <c r="D57" i="12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F59" i="1"/>
  <c r="BR59" i="1"/>
  <c r="BS59" i="1"/>
  <c r="C65" i="1"/>
  <c r="G65" i="1"/>
  <c r="K62" i="12"/>
  <c r="L62" i="12"/>
  <c r="R65" i="1"/>
  <c r="S62" i="12" s="1"/>
  <c r="D62" i="12"/>
  <c r="AI65" i="1"/>
  <c r="BB65" i="1" s="1"/>
  <c r="AK65" i="1"/>
  <c r="K66" i="11" s="1"/>
  <c r="AL65" i="1"/>
  <c r="AO65" i="1"/>
  <c r="AP65" i="1"/>
  <c r="M66" i="11" s="1"/>
  <c r="AQ65" i="1"/>
  <c r="AY65" i="1"/>
  <c r="BF65" i="1"/>
  <c r="BR65" i="1"/>
  <c r="BS65" i="1"/>
  <c r="C67" i="1"/>
  <c r="G67" i="1"/>
  <c r="K64" i="12"/>
  <c r="L64" i="12"/>
  <c r="R67" i="1"/>
  <c r="S64" i="12" s="1"/>
  <c r="D64" i="12"/>
  <c r="AI67" i="1"/>
  <c r="BB67" i="1" s="1"/>
  <c r="AK67" i="1"/>
  <c r="K68" i="11" s="1"/>
  <c r="AL67" i="1"/>
  <c r="AO67" i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D65" i="12"/>
  <c r="E65" i="12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F75" i="1"/>
  <c r="BR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E67" i="12"/>
  <c r="AI70" i="1"/>
  <c r="AJ70" i="1" s="1"/>
  <c r="AK70" i="1"/>
  <c r="K71" i="11" s="1"/>
  <c r="AL70" i="1"/>
  <c r="AO70" i="1"/>
  <c r="AP70" i="1"/>
  <c r="M71" i="11" s="1"/>
  <c r="AQ70" i="1"/>
  <c r="AY70" i="1"/>
  <c r="BF70" i="1"/>
  <c r="BR70" i="1"/>
  <c r="BS70" i="1"/>
  <c r="C76" i="1"/>
  <c r="G76" i="1"/>
  <c r="R76" i="1"/>
  <c r="S73" i="12" s="1"/>
  <c r="D73" i="12"/>
  <c r="AI76" i="1"/>
  <c r="BB76" i="1" s="1"/>
  <c r="AK76" i="1"/>
  <c r="K77" i="11" s="1"/>
  <c r="AL76" i="1"/>
  <c r="AO76" i="1"/>
  <c r="AP76" i="1"/>
  <c r="M77" i="11" s="1"/>
  <c r="AQ76" i="1"/>
  <c r="AY76" i="1"/>
  <c r="BF76" i="1"/>
  <c r="BR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F77" i="1"/>
  <c r="BR77" i="1"/>
  <c r="BS77" i="1"/>
  <c r="C69" i="1"/>
  <c r="G69" i="1"/>
  <c r="K66" i="12"/>
  <c r="L66" i="12"/>
  <c r="R69" i="1"/>
  <c r="S66" i="12" s="1"/>
  <c r="E66" i="12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K70" i="12"/>
  <c r="R73" i="1"/>
  <c r="S70" i="12" s="1"/>
  <c r="E70" i="12"/>
  <c r="AI73" i="1"/>
  <c r="BB73" i="1" s="1"/>
  <c r="AK73" i="1"/>
  <c r="K74" i="11" s="1"/>
  <c r="AL73" i="1"/>
  <c r="AO73" i="1"/>
  <c r="AP73" i="1"/>
  <c r="M74" i="11" s="1"/>
  <c r="AQ73" i="1"/>
  <c r="AY73" i="1"/>
  <c r="BF73" i="1"/>
  <c r="BR73" i="1"/>
  <c r="BS73" i="1"/>
  <c r="C286" i="1"/>
  <c r="G286" i="1"/>
  <c r="K283" i="12"/>
  <c r="L283" i="12"/>
  <c r="R286" i="1"/>
  <c r="D283" i="12"/>
  <c r="E283" i="12"/>
  <c r="AI286" i="1"/>
  <c r="BB286" i="1" s="1"/>
  <c r="AJ286" i="1"/>
  <c r="AK286" i="1"/>
  <c r="AL286" i="1"/>
  <c r="AO286" i="1"/>
  <c r="BE286" i="1" s="1"/>
  <c r="AP286" i="1"/>
  <c r="AQ286" i="1"/>
  <c r="AY286" i="1"/>
  <c r="BF286" i="1"/>
  <c r="BR286" i="1"/>
  <c r="BS286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F78" i="1"/>
  <c r="BR78" i="1"/>
  <c r="BS78" i="1"/>
  <c r="C287" i="1"/>
  <c r="G287" i="1"/>
  <c r="K284" i="12"/>
  <c r="L284" i="12"/>
  <c r="R287" i="1"/>
  <c r="D284" i="12"/>
  <c r="E284" i="12"/>
  <c r="AI287" i="1"/>
  <c r="BB287" i="1" s="1"/>
  <c r="AJ287" i="1"/>
  <c r="AK287" i="1"/>
  <c r="AL287" i="1"/>
  <c r="AO287" i="1"/>
  <c r="BE287" i="1" s="1"/>
  <c r="AP287" i="1"/>
  <c r="M277" i="11" s="1"/>
  <c r="AQ287" i="1"/>
  <c r="AY287" i="1"/>
  <c r="BF287" i="1"/>
  <c r="BR287" i="1"/>
  <c r="BS287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E80" i="12"/>
  <c r="AI83" i="1"/>
  <c r="BB83" i="1" s="1"/>
  <c r="AK83" i="1"/>
  <c r="K84" i="11" s="1"/>
  <c r="AL83" i="1"/>
  <c r="AO83" i="1"/>
  <c r="AP83" i="1"/>
  <c r="M84" i="11" s="1"/>
  <c r="AQ83" i="1"/>
  <c r="AY83" i="1"/>
  <c r="BF83" i="1"/>
  <c r="BR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F79" i="1"/>
  <c r="BR79" i="1"/>
  <c r="BS79" i="1"/>
  <c r="C85" i="1"/>
  <c r="G85" i="1"/>
  <c r="R85" i="1"/>
  <c r="S82" i="12" s="1"/>
  <c r="E82" i="12"/>
  <c r="AI85" i="1"/>
  <c r="BB85" i="1" s="1"/>
  <c r="AK85" i="1"/>
  <c r="K86" i="11" s="1"/>
  <c r="AL85" i="1"/>
  <c r="AO85" i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F81" i="1"/>
  <c r="BR81" i="1"/>
  <c r="BS81" i="1"/>
  <c r="C86" i="1"/>
  <c r="G86" i="1"/>
  <c r="R86" i="1"/>
  <c r="S83" i="12" s="1"/>
  <c r="E83" i="12"/>
  <c r="AI86" i="1"/>
  <c r="BB86" i="1" s="1"/>
  <c r="AK86" i="1"/>
  <c r="K87" i="11" s="1"/>
  <c r="AL86" i="1"/>
  <c r="AO86" i="1"/>
  <c r="AP86" i="1"/>
  <c r="M87" i="11" s="1"/>
  <c r="AQ86" i="1"/>
  <c r="AY86" i="1"/>
  <c r="BF86" i="1"/>
  <c r="BR86" i="1"/>
  <c r="BS86" i="1"/>
  <c r="C87" i="1"/>
  <c r="G87" i="1"/>
  <c r="R87" i="1"/>
  <c r="S84" i="12" s="1"/>
  <c r="E84" i="12"/>
  <c r="AI87" i="1"/>
  <c r="BB87" i="1" s="1"/>
  <c r="AK87" i="1"/>
  <c r="K88" i="11" s="1"/>
  <c r="AL87" i="1"/>
  <c r="AO87" i="1"/>
  <c r="AP87" i="1"/>
  <c r="M88" i="11" s="1"/>
  <c r="AQ87" i="1"/>
  <c r="AY87" i="1"/>
  <c r="BF87" i="1"/>
  <c r="BR87" i="1"/>
  <c r="BS87" i="1"/>
  <c r="C88" i="1"/>
  <c r="G88" i="1"/>
  <c r="R88" i="1"/>
  <c r="S85" i="12" s="1"/>
  <c r="E85" i="12"/>
  <c r="AI88" i="1"/>
  <c r="BB88" i="1" s="1"/>
  <c r="AK88" i="1"/>
  <c r="K89" i="11" s="1"/>
  <c r="AL88" i="1"/>
  <c r="AO88" i="1"/>
  <c r="AP88" i="1"/>
  <c r="M89" i="11" s="1"/>
  <c r="AQ88" i="1"/>
  <c r="AY88" i="1"/>
  <c r="BF88" i="1"/>
  <c r="BR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F84" i="1"/>
  <c r="BR84" i="1"/>
  <c r="BS84" i="1"/>
  <c r="C288" i="1"/>
  <c r="G288" i="1"/>
  <c r="K285" i="12"/>
  <c r="L285" i="12"/>
  <c r="R288" i="1"/>
  <c r="D285" i="12"/>
  <c r="E285" i="12"/>
  <c r="AI288" i="1"/>
  <c r="BB288" i="1" s="1"/>
  <c r="AJ288" i="1"/>
  <c r="AK288" i="1"/>
  <c r="AL288" i="1"/>
  <c r="AO288" i="1"/>
  <c r="BE288" i="1" s="1"/>
  <c r="AP288" i="1"/>
  <c r="AQ288" i="1"/>
  <c r="AY288" i="1"/>
  <c r="BF288" i="1"/>
  <c r="BR288" i="1"/>
  <c r="BS288" i="1"/>
  <c r="C289" i="1"/>
  <c r="G289" i="1"/>
  <c r="R289" i="1"/>
  <c r="D286" i="12"/>
  <c r="E286" i="12"/>
  <c r="AI289" i="1"/>
  <c r="BB289" i="1" s="1"/>
  <c r="AJ289" i="1"/>
  <c r="AK289" i="1"/>
  <c r="AL289" i="1"/>
  <c r="AO289" i="1"/>
  <c r="BE289" i="1" s="1"/>
  <c r="AP289" i="1"/>
  <c r="AQ289" i="1"/>
  <c r="AY289" i="1"/>
  <c r="BF289" i="1"/>
  <c r="BR289" i="1"/>
  <c r="BS289" i="1"/>
  <c r="C290" i="1"/>
  <c r="G290" i="1"/>
  <c r="R290" i="1"/>
  <c r="D287" i="12"/>
  <c r="E287" i="12"/>
  <c r="AI290" i="1"/>
  <c r="BB290" i="1" s="1"/>
  <c r="AJ290" i="1"/>
  <c r="AK290" i="1"/>
  <c r="AL290" i="1"/>
  <c r="AO290" i="1"/>
  <c r="BE290" i="1" s="1"/>
  <c r="AP290" i="1"/>
  <c r="AQ290" i="1"/>
  <c r="AY290" i="1"/>
  <c r="BF290" i="1"/>
  <c r="BR290" i="1"/>
  <c r="BS290" i="1"/>
  <c r="C94" i="1"/>
  <c r="G94" i="1"/>
  <c r="AM94" i="1"/>
  <c r="AN94" i="1"/>
  <c r="R94" i="1"/>
  <c r="S91" i="12" s="1"/>
  <c r="D91" i="12"/>
  <c r="E91" i="12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D87" i="12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F91" i="1"/>
  <c r="BR91" i="1"/>
  <c r="BS91" i="1"/>
  <c r="C97" i="1"/>
  <c r="G97" i="1"/>
  <c r="R97" i="1"/>
  <c r="S94" i="12" s="1"/>
  <c r="D94" i="12"/>
  <c r="E94" i="12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D95" i="12"/>
  <c r="E95" i="12"/>
  <c r="AI98" i="1"/>
  <c r="BB98" i="1" s="1"/>
  <c r="AK98" i="1"/>
  <c r="K99" i="11" s="1"/>
  <c r="AL98" i="1"/>
  <c r="AO98" i="1"/>
  <c r="BE98" i="1" s="1"/>
  <c r="AP98" i="1"/>
  <c r="M99" i="11" s="1"/>
  <c r="AQ98" i="1"/>
  <c r="AY98" i="1"/>
  <c r="BF98" i="1"/>
  <c r="BR98" i="1"/>
  <c r="BS98" i="1"/>
  <c r="C89" i="1"/>
  <c r="G89" i="1"/>
  <c r="R89" i="1"/>
  <c r="S86" i="12" s="1"/>
  <c r="E86" i="12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D93" i="12"/>
  <c r="E93" i="12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D92" i="12"/>
  <c r="E92" i="12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1" i="1"/>
  <c r="G291" i="1"/>
  <c r="R291" i="1"/>
  <c r="D288" i="12"/>
  <c r="E288" i="12"/>
  <c r="AI291" i="1"/>
  <c r="BB291" i="1" s="1"/>
  <c r="AJ291" i="1"/>
  <c r="AK291" i="1"/>
  <c r="AL291" i="1"/>
  <c r="AO291" i="1"/>
  <c r="BE291" i="1" s="1"/>
  <c r="AP291" i="1"/>
  <c r="AQ291" i="1"/>
  <c r="AY291" i="1"/>
  <c r="BF291" i="1"/>
  <c r="BR291" i="1"/>
  <c r="BS291" i="1"/>
  <c r="C110" i="1"/>
  <c r="G110" i="1"/>
  <c r="R110" i="1"/>
  <c r="S107" i="12" s="1"/>
  <c r="D107" i="12"/>
  <c r="E107" i="12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D97" i="12"/>
  <c r="E97" i="12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D100" i="12"/>
  <c r="E100" i="12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D104" i="12"/>
  <c r="E104" i="12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D105" i="12"/>
  <c r="E105" i="12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D106" i="12"/>
  <c r="E106" i="12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D99" i="12"/>
  <c r="E99" i="12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D98" i="12"/>
  <c r="E98" i="12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D108" i="12"/>
  <c r="E108" i="12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D96" i="12"/>
  <c r="E96" i="12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D101" i="12"/>
  <c r="E101" i="12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D102" i="12"/>
  <c r="E102" i="12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K103" i="12"/>
  <c r="L103" i="12"/>
  <c r="R106" i="1"/>
  <c r="S103" i="12" s="1"/>
  <c r="E103" i="12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F106" i="1"/>
  <c r="BR106" i="1"/>
  <c r="BS106" i="1"/>
  <c r="C292" i="1"/>
  <c r="G292" i="1"/>
  <c r="K289" i="12"/>
  <c r="L289" i="12"/>
  <c r="R292" i="1"/>
  <c r="E289" i="12"/>
  <c r="AI292" i="1"/>
  <c r="BB292" i="1" s="1"/>
  <c r="AJ292" i="1"/>
  <c r="AK292" i="1"/>
  <c r="AL292" i="1"/>
  <c r="AO292" i="1"/>
  <c r="BE292" i="1" s="1"/>
  <c r="AP292" i="1"/>
  <c r="AQ292" i="1"/>
  <c r="AY292" i="1"/>
  <c r="BF292" i="1"/>
  <c r="BR292" i="1"/>
  <c r="BS292" i="1"/>
  <c r="C115" i="1"/>
  <c r="G115" i="1"/>
  <c r="K112" i="12"/>
  <c r="L112" i="12"/>
  <c r="R115" i="1"/>
  <c r="S112" i="12" s="1"/>
  <c r="E112" i="12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D115" i="12"/>
  <c r="E115" i="12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D111" i="12"/>
  <c r="E111" i="12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D110" i="12"/>
  <c r="E110" i="12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D113" i="12"/>
  <c r="E113" i="12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D116" i="12"/>
  <c r="E116" i="12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D109" i="12"/>
  <c r="E109" i="12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D114" i="12"/>
  <c r="E114" i="12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3" i="1"/>
  <c r="G293" i="1"/>
  <c r="L290" i="12"/>
  <c r="R293" i="1"/>
  <c r="D290" i="12"/>
  <c r="E290" i="12"/>
  <c r="AI293" i="1"/>
  <c r="BB293" i="1" s="1"/>
  <c r="AK293" i="1"/>
  <c r="AL293" i="1"/>
  <c r="AO293" i="1"/>
  <c r="BE293" i="1" s="1"/>
  <c r="AP293" i="1"/>
  <c r="AQ293" i="1"/>
  <c r="AY293" i="1"/>
  <c r="BF293" i="1"/>
  <c r="BR293" i="1"/>
  <c r="BS293" i="1"/>
  <c r="C294" i="1"/>
  <c r="G294" i="1"/>
  <c r="AM294" i="1"/>
  <c r="R294" i="1"/>
  <c r="D291" i="12"/>
  <c r="E291" i="12"/>
  <c r="AI294" i="1"/>
  <c r="BB294" i="1" s="1"/>
  <c r="AK294" i="1"/>
  <c r="AL294" i="1"/>
  <c r="AO294" i="1"/>
  <c r="BE294" i="1" s="1"/>
  <c r="AP294" i="1"/>
  <c r="AQ294" i="1"/>
  <c r="AY294" i="1"/>
  <c r="BF294" i="1"/>
  <c r="BR294" i="1"/>
  <c r="BS294" i="1"/>
  <c r="C122" i="1"/>
  <c r="G122" i="1"/>
  <c r="AN122" i="1"/>
  <c r="R122" i="1"/>
  <c r="S119" i="12" s="1"/>
  <c r="D119" i="12"/>
  <c r="E119" i="12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D118" i="12"/>
  <c r="E118" i="12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D120" i="12"/>
  <c r="E120" i="12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D117" i="12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D121" i="12"/>
  <c r="E121" i="12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5" i="1"/>
  <c r="G295" i="1"/>
  <c r="AM295" i="1"/>
  <c r="R295" i="1"/>
  <c r="D292" i="12"/>
  <c r="E292" i="12"/>
  <c r="AI295" i="1"/>
  <c r="BB295" i="1" s="1"/>
  <c r="AJ295" i="1"/>
  <c r="AK295" i="1"/>
  <c r="AL295" i="1"/>
  <c r="AO295" i="1"/>
  <c r="BE295" i="1" s="1"/>
  <c r="AP295" i="1"/>
  <c r="AQ295" i="1"/>
  <c r="AY295" i="1"/>
  <c r="BF295" i="1"/>
  <c r="BR295" i="1"/>
  <c r="BS295" i="1"/>
  <c r="C296" i="1"/>
  <c r="G296" i="1"/>
  <c r="AN296" i="1"/>
  <c r="R296" i="1"/>
  <c r="D293" i="12"/>
  <c r="E293" i="12"/>
  <c r="AI296" i="1"/>
  <c r="BB296" i="1" s="1"/>
  <c r="AJ296" i="1"/>
  <c r="AK296" i="1"/>
  <c r="AL296" i="1"/>
  <c r="AO296" i="1"/>
  <c r="BE296" i="1" s="1"/>
  <c r="AP296" i="1"/>
  <c r="AQ296" i="1"/>
  <c r="AY296" i="1"/>
  <c r="BF296" i="1"/>
  <c r="BR296" i="1"/>
  <c r="BS296" i="1"/>
  <c r="C130" i="1"/>
  <c r="G130" i="1"/>
  <c r="AM130" i="1"/>
  <c r="AN130" i="1"/>
  <c r="R130" i="1"/>
  <c r="S127" i="12" s="1"/>
  <c r="D127" i="12"/>
  <c r="E127" i="12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D131" i="12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E126" i="12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D124" i="12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D128" i="12"/>
  <c r="E128" i="12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D132" i="12"/>
  <c r="E132" i="12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D122" i="12"/>
  <c r="E122" i="12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D129" i="12"/>
  <c r="E129" i="12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D123" i="12"/>
  <c r="E123" i="12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D125" i="12"/>
  <c r="E125" i="12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K130" i="12"/>
  <c r="R133" i="1"/>
  <c r="S130" i="12" s="1"/>
  <c r="D130" i="12"/>
  <c r="E130" i="12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7" i="1"/>
  <c r="G297" i="1"/>
  <c r="K294" i="12"/>
  <c r="R297" i="1"/>
  <c r="S294" i="12" s="1"/>
  <c r="D294" i="12"/>
  <c r="E294" i="12"/>
  <c r="AI297" i="1"/>
  <c r="BB297" i="1" s="1"/>
  <c r="AK297" i="1"/>
  <c r="AL297" i="1"/>
  <c r="AO297" i="1"/>
  <c r="BE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4" i="12" s="1"/>
  <c r="D134" i="12"/>
  <c r="E134" i="12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E139" i="12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298" i="1"/>
  <c r="G298" i="1"/>
  <c r="K295" i="12"/>
  <c r="R298" i="1"/>
  <c r="D295" i="12"/>
  <c r="E295" i="12"/>
  <c r="AI298" i="1"/>
  <c r="BB298" i="1" s="1"/>
  <c r="AJ298" i="1"/>
  <c r="AK298" i="1"/>
  <c r="AL298" i="1"/>
  <c r="AO298" i="1"/>
  <c r="BE298" i="1" s="1"/>
  <c r="AP298" i="1"/>
  <c r="AQ298" i="1"/>
  <c r="AY298" i="1"/>
  <c r="BF298" i="1"/>
  <c r="BR298" i="1"/>
  <c r="BS298" i="1"/>
  <c r="C278" i="1"/>
  <c r="G278" i="1"/>
  <c r="AM278" i="1"/>
  <c r="AN278" i="1"/>
  <c r="R278" i="1"/>
  <c r="S275" i="12" s="1"/>
  <c r="D275" i="12"/>
  <c r="E275" i="12"/>
  <c r="AI278" i="1"/>
  <c r="BB278" i="1" s="1"/>
  <c r="AK278" i="1"/>
  <c r="AL278" i="1"/>
  <c r="AO278" i="1"/>
  <c r="BE278" i="1" s="1"/>
  <c r="AP278" i="1"/>
  <c r="AQ278" i="1"/>
  <c r="AY278" i="1"/>
  <c r="BF278" i="1"/>
  <c r="BR278" i="1"/>
  <c r="BS278" i="1"/>
  <c r="C143" i="1"/>
  <c r="G143" i="1"/>
  <c r="K140" i="12"/>
  <c r="R143" i="1"/>
  <c r="S140" i="12" s="1"/>
  <c r="E140" i="12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D141" i="12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K136" i="12"/>
  <c r="AN139" i="1"/>
  <c r="R139" i="1"/>
  <c r="S136" i="12" s="1"/>
  <c r="D136" i="12"/>
  <c r="E136" i="12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299" i="1"/>
  <c r="G299" i="1"/>
  <c r="R299" i="1"/>
  <c r="D296" i="12"/>
  <c r="E296" i="12"/>
  <c r="AI299" i="1"/>
  <c r="BB299" i="1" s="1"/>
  <c r="AJ299" i="1"/>
  <c r="AK299" i="1"/>
  <c r="AL299" i="1"/>
  <c r="AO299" i="1"/>
  <c r="BE299" i="1" s="1"/>
  <c r="AP299" i="1"/>
  <c r="AQ299" i="1"/>
  <c r="AY299" i="1"/>
  <c r="BF299" i="1"/>
  <c r="BR299" i="1"/>
  <c r="BS299" i="1"/>
  <c r="C141" i="1"/>
  <c r="G141" i="1"/>
  <c r="AM141" i="1"/>
  <c r="AN141" i="1"/>
  <c r="R141" i="1"/>
  <c r="S138" i="12" s="1"/>
  <c r="D138" i="12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0" i="1"/>
  <c r="G300" i="1"/>
  <c r="R300" i="1"/>
  <c r="D297" i="12"/>
  <c r="E297" i="12"/>
  <c r="AI300" i="1"/>
  <c r="BB300" i="1" s="1"/>
  <c r="AJ300" i="1"/>
  <c r="AK300" i="1"/>
  <c r="AL300" i="1"/>
  <c r="AO300" i="1"/>
  <c r="BE300" i="1" s="1"/>
  <c r="AP300" i="1"/>
  <c r="AQ300" i="1"/>
  <c r="AY300" i="1"/>
  <c r="BF300" i="1"/>
  <c r="BR300" i="1"/>
  <c r="BS300" i="1"/>
  <c r="C140" i="1"/>
  <c r="G140" i="1"/>
  <c r="K137" i="12"/>
  <c r="L137" i="12"/>
  <c r="R140" i="1"/>
  <c r="D137" i="12"/>
  <c r="E137" i="12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BS140" i="1"/>
  <c r="C138" i="1"/>
  <c r="G138" i="1"/>
  <c r="K135" i="12"/>
  <c r="L135" i="12"/>
  <c r="R138" i="1"/>
  <c r="S135" i="12" s="1"/>
  <c r="D135" i="12"/>
  <c r="E135" i="12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L142" i="12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1" i="1"/>
  <c r="G301" i="1"/>
  <c r="R301" i="1"/>
  <c r="D298" i="12"/>
  <c r="E298" i="12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136" i="1"/>
  <c r="G136" i="1"/>
  <c r="K133" i="12"/>
  <c r="L133" i="12"/>
  <c r="R136" i="1"/>
  <c r="S133" i="12" s="1"/>
  <c r="D133" i="12"/>
  <c r="E133" i="12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299" i="12" s="1"/>
  <c r="D299" i="12"/>
  <c r="E299" i="12"/>
  <c r="AI302" i="1"/>
  <c r="BB302" i="1" s="1"/>
  <c r="AK302" i="1"/>
  <c r="AL302" i="1"/>
  <c r="AO302" i="1"/>
  <c r="BE302" i="1" s="1"/>
  <c r="AP302" i="1"/>
  <c r="AQ302" i="1"/>
  <c r="AY302" i="1"/>
  <c r="BR302" i="1" s="1"/>
  <c r="BF302" i="1"/>
  <c r="BS302" i="1"/>
  <c r="C303" i="1"/>
  <c r="G303" i="1"/>
  <c r="R303" i="1"/>
  <c r="D300" i="12"/>
  <c r="E300" i="12"/>
  <c r="AI303" i="1"/>
  <c r="BB303" i="1" s="1"/>
  <c r="AJ303" i="1"/>
  <c r="AK303" i="1"/>
  <c r="AL303" i="1"/>
  <c r="AO303" i="1"/>
  <c r="BE303" i="1" s="1"/>
  <c r="AP303" i="1"/>
  <c r="AQ303" i="1"/>
  <c r="AY303" i="1"/>
  <c r="BF303" i="1"/>
  <c r="BR303" i="1"/>
  <c r="BS303" i="1"/>
  <c r="C304" i="1"/>
  <c r="G304" i="1"/>
  <c r="R304" i="1"/>
  <c r="D301" i="12"/>
  <c r="E301" i="12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R305" i="1"/>
  <c r="D302" i="12"/>
  <c r="E302" i="12"/>
  <c r="AI305" i="1"/>
  <c r="BB305" i="1" s="1"/>
  <c r="AJ305" i="1"/>
  <c r="AK305" i="1"/>
  <c r="AL305" i="1"/>
  <c r="AO305" i="1"/>
  <c r="BE305" i="1" s="1"/>
  <c r="AP305" i="1"/>
  <c r="AQ305" i="1"/>
  <c r="AY305" i="1"/>
  <c r="BF305" i="1"/>
  <c r="BR305" i="1"/>
  <c r="BS305" i="1"/>
  <c r="C306" i="1"/>
  <c r="G306" i="1"/>
  <c r="R306" i="1"/>
  <c r="D303" i="12"/>
  <c r="E303" i="12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C307" i="1"/>
  <c r="G307" i="1"/>
  <c r="R307" i="1"/>
  <c r="D304" i="12"/>
  <c r="E304" i="12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C308" i="1"/>
  <c r="G308" i="1"/>
  <c r="R308" i="1"/>
  <c r="D305" i="12"/>
  <c r="E305" i="12"/>
  <c r="AI308" i="1"/>
  <c r="BB308" i="1" s="1"/>
  <c r="AJ308" i="1"/>
  <c r="AK308" i="1"/>
  <c r="AL308" i="1"/>
  <c r="AO308" i="1"/>
  <c r="AP308" i="1"/>
  <c r="AQ308" i="1"/>
  <c r="AY308" i="1"/>
  <c r="BF308" i="1"/>
  <c r="BR308" i="1"/>
  <c r="BS308" i="1"/>
  <c r="C309" i="1"/>
  <c r="G309" i="1"/>
  <c r="R309" i="1"/>
  <c r="D306" i="12"/>
  <c r="E306" i="12"/>
  <c r="AI309" i="1"/>
  <c r="BB309" i="1" s="1"/>
  <c r="AJ309" i="1"/>
  <c r="AK309" i="1"/>
  <c r="AL309" i="1"/>
  <c r="AO309" i="1"/>
  <c r="AP309" i="1"/>
  <c r="AQ309" i="1"/>
  <c r="AY309" i="1"/>
  <c r="BF309" i="1"/>
  <c r="BR309" i="1"/>
  <c r="BS309" i="1"/>
  <c r="C310" i="1"/>
  <c r="G310" i="1"/>
  <c r="R310" i="1"/>
  <c r="E307" i="12"/>
  <c r="AI310" i="1"/>
  <c r="BB310" i="1" s="1"/>
  <c r="AJ310" i="1"/>
  <c r="AK310" i="1"/>
  <c r="AL310" i="1"/>
  <c r="AO310" i="1"/>
  <c r="AP310" i="1"/>
  <c r="AQ310" i="1"/>
  <c r="AY310" i="1"/>
  <c r="BF310" i="1"/>
  <c r="BR310" i="1"/>
  <c r="BS310" i="1"/>
  <c r="C311" i="1"/>
  <c r="G311" i="1"/>
  <c r="K308" i="12"/>
  <c r="R311" i="1"/>
  <c r="E308" i="12"/>
  <c r="AI311" i="1"/>
  <c r="BB311" i="1" s="1"/>
  <c r="AJ311" i="1"/>
  <c r="AK311" i="1"/>
  <c r="AL311" i="1"/>
  <c r="AO311" i="1"/>
  <c r="AP311" i="1"/>
  <c r="AQ311" i="1"/>
  <c r="AY311" i="1"/>
  <c r="BF311" i="1"/>
  <c r="BR311" i="1"/>
  <c r="BS311" i="1"/>
  <c r="C312" i="1"/>
  <c r="G312" i="1"/>
  <c r="R312" i="1"/>
  <c r="E309" i="12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C313" i="1"/>
  <c r="G313" i="1"/>
  <c r="L310" i="12"/>
  <c r="R313" i="1"/>
  <c r="D310" i="12"/>
  <c r="E310" i="12"/>
  <c r="AI313" i="1"/>
  <c r="BB313" i="1" s="1"/>
  <c r="AJ313" i="1"/>
  <c r="AK313" i="1"/>
  <c r="AL313" i="1"/>
  <c r="AO313" i="1"/>
  <c r="AP313" i="1"/>
  <c r="AQ313" i="1"/>
  <c r="AY313" i="1"/>
  <c r="BF313" i="1"/>
  <c r="BR313" i="1"/>
  <c r="BS313" i="1"/>
  <c r="C314" i="1"/>
  <c r="G314" i="1"/>
  <c r="K311" i="12"/>
  <c r="R314" i="1"/>
  <c r="D311" i="12"/>
  <c r="E311" i="12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C315" i="1"/>
  <c r="G315" i="1"/>
  <c r="R315" i="1"/>
  <c r="E312" i="12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C316" i="1"/>
  <c r="G316" i="1"/>
  <c r="R316" i="1"/>
  <c r="E313" i="12"/>
  <c r="AI316" i="1"/>
  <c r="BB316" i="1" s="1"/>
  <c r="AJ316" i="1"/>
  <c r="AK316" i="1"/>
  <c r="AL316" i="1"/>
  <c r="AO316" i="1"/>
  <c r="AP316" i="1"/>
  <c r="AQ316" i="1"/>
  <c r="AY316" i="1"/>
  <c r="BF316" i="1"/>
  <c r="BR316" i="1"/>
  <c r="BS316" i="1"/>
  <c r="C317" i="1"/>
  <c r="G317" i="1"/>
  <c r="K314" i="12"/>
  <c r="R317" i="1"/>
  <c r="E314" i="12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C318" i="1"/>
  <c r="G318" i="1"/>
  <c r="R318" i="1"/>
  <c r="E315" i="12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C319" i="1"/>
  <c r="G319" i="1"/>
  <c r="R319" i="1"/>
  <c r="D316" i="12"/>
  <c r="E316" i="12"/>
  <c r="AI319" i="1"/>
  <c r="BB319" i="1" s="1"/>
  <c r="AJ319" i="1"/>
  <c r="AK319" i="1"/>
  <c r="AL319" i="1"/>
  <c r="AO319" i="1"/>
  <c r="AP319" i="1"/>
  <c r="AQ319" i="1"/>
  <c r="AY319" i="1"/>
  <c r="BF319" i="1"/>
  <c r="BR319" i="1"/>
  <c r="BS319" i="1"/>
  <c r="C320" i="1"/>
  <c r="G320" i="1"/>
  <c r="K317" i="12"/>
  <c r="R320" i="1"/>
  <c r="E317" i="12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C321" i="1"/>
  <c r="G321" i="1"/>
  <c r="R321" i="1"/>
  <c r="D318" i="12"/>
  <c r="E318" i="12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C322" i="1"/>
  <c r="G322" i="1"/>
  <c r="L319" i="12"/>
  <c r="R322" i="1"/>
  <c r="E319" i="12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C323" i="1"/>
  <c r="G323" i="1"/>
  <c r="K320" i="12"/>
  <c r="R323" i="1"/>
  <c r="E320" i="12"/>
  <c r="AI323" i="1"/>
  <c r="BB323" i="1" s="1"/>
  <c r="AJ323" i="1"/>
  <c r="AK323" i="1"/>
  <c r="AL323" i="1"/>
  <c r="AO323" i="1"/>
  <c r="AP323" i="1"/>
  <c r="AQ323" i="1"/>
  <c r="AY323" i="1"/>
  <c r="BF323" i="1"/>
  <c r="BR323" i="1"/>
  <c r="BS323" i="1"/>
  <c r="C324" i="1"/>
  <c r="G324" i="1"/>
  <c r="R324" i="1"/>
  <c r="E321" i="12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C325" i="1"/>
  <c r="G325" i="1"/>
  <c r="L322" i="12"/>
  <c r="R325" i="1"/>
  <c r="D322" i="12"/>
  <c r="E322" i="12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C326" i="1"/>
  <c r="G326" i="1"/>
  <c r="K323" i="12"/>
  <c r="R326" i="1"/>
  <c r="D323" i="12"/>
  <c r="E323" i="12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C327" i="1"/>
  <c r="G327" i="1"/>
  <c r="R327" i="1"/>
  <c r="D324" i="12"/>
  <c r="AI327" i="1"/>
  <c r="BB327" i="1" s="1"/>
  <c r="AJ327" i="1"/>
  <c r="AK327" i="1"/>
  <c r="AL327" i="1"/>
  <c r="AO327" i="1"/>
  <c r="BE327" i="1" s="1"/>
  <c r="AP327" i="1"/>
  <c r="AQ327" i="1"/>
  <c r="AY327" i="1"/>
  <c r="BF327" i="1"/>
  <c r="BR327" i="1"/>
  <c r="BS327" i="1"/>
  <c r="C328" i="1"/>
  <c r="G328" i="1"/>
  <c r="L325" i="12"/>
  <c r="R328" i="1"/>
  <c r="D325" i="12"/>
  <c r="E325" i="12"/>
  <c r="AI328" i="1"/>
  <c r="BB328" i="1" s="1"/>
  <c r="AJ328" i="1"/>
  <c r="AK328" i="1"/>
  <c r="AL328" i="1"/>
  <c r="AO328" i="1"/>
  <c r="BE328" i="1" s="1"/>
  <c r="AP328" i="1"/>
  <c r="AQ328" i="1"/>
  <c r="AY328" i="1"/>
  <c r="BF328" i="1"/>
  <c r="BR328" i="1"/>
  <c r="BS328" i="1"/>
  <c r="C329" i="1"/>
  <c r="G329" i="1"/>
  <c r="K326" i="12"/>
  <c r="R329" i="1"/>
  <c r="E326" i="12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C330" i="1"/>
  <c r="G330" i="1"/>
  <c r="R330" i="1"/>
  <c r="D327" i="12"/>
  <c r="E327" i="12"/>
  <c r="AI330" i="1"/>
  <c r="BB330" i="1" s="1"/>
  <c r="AJ330" i="1"/>
  <c r="AK330" i="1"/>
  <c r="AL330" i="1"/>
  <c r="AO330" i="1"/>
  <c r="BE330" i="1" s="1"/>
  <c r="AP330" i="1"/>
  <c r="AQ330" i="1"/>
  <c r="AY330" i="1"/>
  <c r="BF330" i="1"/>
  <c r="BR330" i="1"/>
  <c r="BS330" i="1"/>
  <c r="C331" i="1"/>
  <c r="G331" i="1"/>
  <c r="L328" i="12"/>
  <c r="R331" i="1"/>
  <c r="E328" i="12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C332" i="1"/>
  <c r="G332" i="1"/>
  <c r="K329" i="12"/>
  <c r="R332" i="1"/>
  <c r="D329" i="12"/>
  <c r="E329" i="12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C333" i="1"/>
  <c r="G333" i="1"/>
  <c r="R333" i="1"/>
  <c r="D330" i="12"/>
  <c r="E330" i="12"/>
  <c r="AI333" i="1"/>
  <c r="BB333" i="1" s="1"/>
  <c r="AJ333" i="1"/>
  <c r="AK333" i="1"/>
  <c r="AL333" i="1"/>
  <c r="AO333" i="1"/>
  <c r="BE333" i="1" s="1"/>
  <c r="AP333" i="1"/>
  <c r="AQ333" i="1"/>
  <c r="AY333" i="1"/>
  <c r="BF333" i="1"/>
  <c r="BR333" i="1"/>
  <c r="BS333" i="1"/>
  <c r="C334" i="1"/>
  <c r="G334" i="1"/>
  <c r="R334" i="1"/>
  <c r="D331" i="12"/>
  <c r="E331" i="12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C335" i="1"/>
  <c r="G335" i="1"/>
  <c r="K332" i="12"/>
  <c r="R335" i="1"/>
  <c r="E332" i="12"/>
  <c r="AI335" i="1"/>
  <c r="BB335" i="1" s="1"/>
  <c r="AJ335" i="1"/>
  <c r="AK335" i="1"/>
  <c r="AL335" i="1"/>
  <c r="AO335" i="1"/>
  <c r="BE335" i="1" s="1"/>
  <c r="AP335" i="1"/>
  <c r="AQ335" i="1"/>
  <c r="AY335" i="1"/>
  <c r="BF335" i="1"/>
  <c r="BR335" i="1"/>
  <c r="BS335" i="1"/>
  <c r="C336" i="1"/>
  <c r="G336" i="1"/>
  <c r="R336" i="1"/>
  <c r="D333" i="12"/>
  <c r="E333" i="12"/>
  <c r="AI336" i="1"/>
  <c r="BB336" i="1" s="1"/>
  <c r="AJ336" i="1"/>
  <c r="AK336" i="1"/>
  <c r="AL336" i="1"/>
  <c r="AO336" i="1"/>
  <c r="BE336" i="1" s="1"/>
  <c r="AP336" i="1"/>
  <c r="AQ336" i="1"/>
  <c r="AY336" i="1"/>
  <c r="BF336" i="1"/>
  <c r="BR336" i="1"/>
  <c r="BS336" i="1"/>
  <c r="C337" i="1"/>
  <c r="G337" i="1"/>
  <c r="L334" i="12"/>
  <c r="R337" i="1"/>
  <c r="E334" i="12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C338" i="1"/>
  <c r="G338" i="1"/>
  <c r="K335" i="12"/>
  <c r="R338" i="1"/>
  <c r="D335" i="12"/>
  <c r="E335" i="12"/>
  <c r="AI338" i="1"/>
  <c r="BB338" i="1" s="1"/>
  <c r="AJ338" i="1"/>
  <c r="AK338" i="1"/>
  <c r="AL338" i="1"/>
  <c r="AO338" i="1"/>
  <c r="BE338" i="1" s="1"/>
  <c r="AP338" i="1"/>
  <c r="AQ338" i="1"/>
  <c r="AY338" i="1"/>
  <c r="BF338" i="1"/>
  <c r="BR338" i="1"/>
  <c r="BS338" i="1"/>
  <c r="C339" i="1"/>
  <c r="G339" i="1"/>
  <c r="R339" i="1"/>
  <c r="D336" i="12"/>
  <c r="E336" i="12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C340" i="1"/>
  <c r="G340" i="1"/>
  <c r="L337" i="12"/>
  <c r="R340" i="1"/>
  <c r="D337" i="12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C341" i="1"/>
  <c r="G341" i="1"/>
  <c r="K338" i="12"/>
  <c r="R341" i="1"/>
  <c r="D338" i="12"/>
  <c r="E338" i="12"/>
  <c r="AI341" i="1"/>
  <c r="BB341" i="1" s="1"/>
  <c r="AJ341" i="1"/>
  <c r="AK341" i="1"/>
  <c r="AL341" i="1"/>
  <c r="AO341" i="1"/>
  <c r="BE341" i="1" s="1"/>
  <c r="AP341" i="1"/>
  <c r="AQ341" i="1"/>
  <c r="AY341" i="1"/>
  <c r="BF341" i="1"/>
  <c r="BR341" i="1"/>
  <c r="BS341" i="1"/>
  <c r="C342" i="1"/>
  <c r="G342" i="1"/>
  <c r="R342" i="1"/>
  <c r="D339" i="12"/>
  <c r="AI342" i="1"/>
  <c r="BB342" i="1" s="1"/>
  <c r="AJ342" i="1"/>
  <c r="AK342" i="1"/>
  <c r="AL342" i="1"/>
  <c r="AO342" i="1"/>
  <c r="BE342" i="1" s="1"/>
  <c r="AP342" i="1"/>
  <c r="AQ342" i="1"/>
  <c r="AY342" i="1"/>
  <c r="BF342" i="1"/>
  <c r="BR342" i="1"/>
  <c r="BS342" i="1"/>
  <c r="C343" i="1"/>
  <c r="G343" i="1"/>
  <c r="R343" i="1"/>
  <c r="E340" i="12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C344" i="1"/>
  <c r="G344" i="1"/>
  <c r="R344" i="1"/>
  <c r="D341" i="12"/>
  <c r="E341" i="12"/>
  <c r="AI344" i="1"/>
  <c r="BB344" i="1" s="1"/>
  <c r="AJ344" i="1"/>
  <c r="AK344" i="1"/>
  <c r="AL344" i="1"/>
  <c r="AO344" i="1"/>
  <c r="BE344" i="1" s="1"/>
  <c r="AP344" i="1"/>
  <c r="AQ344" i="1"/>
  <c r="AY344" i="1"/>
  <c r="BF344" i="1"/>
  <c r="BR344" i="1"/>
  <c r="BS344" i="1"/>
  <c r="C345" i="1"/>
  <c r="G345" i="1"/>
  <c r="R345" i="1"/>
  <c r="D342" i="12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K343" i="12"/>
  <c r="R346" i="1"/>
  <c r="D343" i="12"/>
  <c r="E343" i="12"/>
  <c r="AI346" i="1"/>
  <c r="BB346" i="1" s="1"/>
  <c r="AJ346" i="1"/>
  <c r="AK346" i="1"/>
  <c r="AL346" i="1"/>
  <c r="AO346" i="1"/>
  <c r="BE346" i="1" s="1"/>
  <c r="AP346" i="1"/>
  <c r="AQ346" i="1"/>
  <c r="AY346" i="1"/>
  <c r="BF346" i="1"/>
  <c r="BR346" i="1"/>
  <c r="BS346" i="1"/>
  <c r="C347" i="1"/>
  <c r="G347" i="1"/>
  <c r="R347" i="1"/>
  <c r="D344" i="12"/>
  <c r="E344" i="12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R348" i="1"/>
  <c r="D345" i="12"/>
  <c r="E345" i="12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K346" i="12"/>
  <c r="R349" i="1"/>
  <c r="D346" i="12"/>
  <c r="E346" i="12"/>
  <c r="AI349" i="1"/>
  <c r="BB349" i="1" s="1"/>
  <c r="AJ349" i="1"/>
  <c r="AK349" i="1"/>
  <c r="AL349" i="1"/>
  <c r="AO349" i="1"/>
  <c r="BE349" i="1" s="1"/>
  <c r="AP349" i="1"/>
  <c r="AQ349" i="1"/>
  <c r="AY349" i="1"/>
  <c r="BF349" i="1"/>
  <c r="BR349" i="1"/>
  <c r="BS349" i="1"/>
  <c r="C350" i="1"/>
  <c r="G350" i="1"/>
  <c r="R350" i="1"/>
  <c r="D347" i="12"/>
  <c r="E347" i="12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R351" i="1"/>
  <c r="D348" i="12"/>
  <c r="E348" i="12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K349" i="12"/>
  <c r="R352" i="1"/>
  <c r="E349" i="12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AM353" i="1"/>
  <c r="R353" i="1"/>
  <c r="AI353" i="1"/>
  <c r="BB353" i="1" s="1"/>
  <c r="AJ353" i="1"/>
  <c r="AK353" i="1"/>
  <c r="AL353" i="1"/>
  <c r="AO353" i="1"/>
  <c r="BE353" i="1" s="1"/>
  <c r="AP353" i="1"/>
  <c r="AQ353" i="1"/>
  <c r="AY353" i="1"/>
  <c r="BF353" i="1"/>
  <c r="BR353" i="1"/>
  <c r="BS353" i="1"/>
  <c r="C354" i="1"/>
  <c r="G354" i="1"/>
  <c r="AN354" i="1"/>
  <c r="R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AM355" i="1"/>
  <c r="AN355" i="1"/>
  <c r="R355" i="1"/>
  <c r="AI355" i="1"/>
  <c r="BB355" i="1" s="1"/>
  <c r="AJ355" i="1"/>
  <c r="AK355" i="1"/>
  <c r="AL355" i="1"/>
  <c r="AO355" i="1"/>
  <c r="BE355" i="1" s="1"/>
  <c r="AP355" i="1"/>
  <c r="AQ355" i="1"/>
  <c r="AY355" i="1"/>
  <c r="BF355" i="1"/>
  <c r="BR355" i="1"/>
  <c r="BS355" i="1"/>
  <c r="C356" i="1"/>
  <c r="G356" i="1"/>
  <c r="AM356" i="1"/>
  <c r="R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AN357" i="1"/>
  <c r="R357" i="1"/>
  <c r="AI357" i="1"/>
  <c r="BB357" i="1" s="1"/>
  <c r="AJ357" i="1"/>
  <c r="AK357" i="1"/>
  <c r="AL357" i="1"/>
  <c r="AO357" i="1"/>
  <c r="BE357" i="1" s="1"/>
  <c r="AP357" i="1"/>
  <c r="AQ357" i="1"/>
  <c r="AY357" i="1"/>
  <c r="BF357" i="1"/>
  <c r="BR357" i="1"/>
  <c r="BS357" i="1"/>
  <c r="C358" i="1"/>
  <c r="G358" i="1"/>
  <c r="AM358" i="1"/>
  <c r="AN358" i="1"/>
  <c r="R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AM359" i="1"/>
  <c r="AN359" i="1"/>
  <c r="R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AN360" i="1"/>
  <c r="R360" i="1"/>
  <c r="AI360" i="1"/>
  <c r="BB360" i="1" s="1"/>
  <c r="AJ360" i="1"/>
  <c r="AK360" i="1"/>
  <c r="AL360" i="1"/>
  <c r="AO360" i="1"/>
  <c r="BE360" i="1" s="1"/>
  <c r="AP360" i="1"/>
  <c r="AQ360" i="1"/>
  <c r="AY360" i="1"/>
  <c r="BF360" i="1"/>
  <c r="BR360" i="1"/>
  <c r="BS360" i="1"/>
  <c r="C361" i="1"/>
  <c r="G361" i="1"/>
  <c r="AM361" i="1"/>
  <c r="AN361" i="1"/>
  <c r="R361" i="1"/>
  <c r="AI361" i="1"/>
  <c r="BB361" i="1" s="1"/>
  <c r="AJ361" i="1"/>
  <c r="AK361" i="1"/>
  <c r="AL361" i="1"/>
  <c r="AO361" i="1"/>
  <c r="BE361" i="1" s="1"/>
  <c r="AP361" i="1"/>
  <c r="AQ361" i="1"/>
  <c r="AY361" i="1"/>
  <c r="BF361" i="1"/>
  <c r="BR361" i="1"/>
  <c r="BS361" i="1"/>
  <c r="C362" i="1"/>
  <c r="G362" i="1"/>
  <c r="AM362" i="1"/>
  <c r="R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AM364" i="1"/>
  <c r="AN364" i="1"/>
  <c r="R364" i="1"/>
  <c r="AI364" i="1"/>
  <c r="BB364" i="1" s="1"/>
  <c r="AJ364" i="1"/>
  <c r="AK364" i="1"/>
  <c r="AL364" i="1"/>
  <c r="AO364" i="1"/>
  <c r="BE364" i="1" s="1"/>
  <c r="AP364" i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AN366" i="1"/>
  <c r="R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AM367" i="1"/>
  <c r="AN367" i="1"/>
  <c r="R367" i="1"/>
  <c r="AI367" i="1"/>
  <c r="BB367" i="1" s="1"/>
  <c r="AJ367" i="1"/>
  <c r="AK367" i="1"/>
  <c r="AL367" i="1"/>
  <c r="AO367" i="1"/>
  <c r="BE367" i="1" s="1"/>
  <c r="AP367" i="1"/>
  <c r="AQ367" i="1"/>
  <c r="AY367" i="1"/>
  <c r="BF367" i="1"/>
  <c r="BR367" i="1"/>
  <c r="BS367" i="1"/>
  <c r="C368" i="1"/>
  <c r="G368" i="1"/>
  <c r="AM368" i="1"/>
  <c r="R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AM369" i="1"/>
  <c r="AN369" i="1"/>
  <c r="R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AM370" i="1"/>
  <c r="AN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AM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AN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M373" i="1"/>
  <c r="AN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M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AN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M376" i="1"/>
  <c r="AN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M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M379" i="1"/>
  <c r="AN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M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M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AN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M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K266" i="11" s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K269" i="11" s="1"/>
  <c r="AL397" i="1"/>
  <c r="AO397" i="1"/>
  <c r="BE397" i="1" s="1"/>
  <c r="AP397" i="1"/>
  <c r="M269" i="11" s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M272" i="11" s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AN403" i="1"/>
  <c r="R403" i="1"/>
  <c r="AI403" i="1"/>
  <c r="BB403" i="1" s="1"/>
  <c r="AJ403" i="1"/>
  <c r="AK403" i="1"/>
  <c r="K275" i="11" s="1"/>
  <c r="AL403" i="1"/>
  <c r="AO403" i="1"/>
  <c r="BE403" i="1" s="1"/>
  <c r="AP403" i="1"/>
  <c r="M275" i="11" s="1"/>
  <c r="AQ403" i="1"/>
  <c r="AY403" i="1"/>
  <c r="BF403" i="1"/>
  <c r="BR403" i="1"/>
  <c r="BS403" i="1"/>
  <c r="C404" i="1"/>
  <c r="G404" i="1"/>
  <c r="AM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K281" i="11" s="1"/>
  <c r="AL409" i="1"/>
  <c r="AO409" i="1"/>
  <c r="BE409" i="1" s="1"/>
  <c r="AP409" i="1"/>
  <c r="M281" i="11" s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M293" i="11" s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C296" i="1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K305" i="11" s="1"/>
  <c r="AL433" i="1"/>
  <c r="AO433" i="1"/>
  <c r="BE433" i="1" s="1"/>
  <c r="AP433" i="1"/>
  <c r="M305" i="11" s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K307" i="11" s="1"/>
  <c r="AL435" i="1"/>
  <c r="AO435" i="1"/>
  <c r="BE435" i="1" s="1"/>
  <c r="AP435" i="1"/>
  <c r="M307" i="11" s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M310" i="11" s="1"/>
  <c r="AQ438" i="1"/>
  <c r="AY438" i="1"/>
  <c r="BF438" i="1"/>
  <c r="BR438" i="1"/>
  <c r="BS438" i="1"/>
  <c r="C439" i="1"/>
  <c r="G439" i="1"/>
  <c r="AM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K313" i="11" s="1"/>
  <c r="AL441" i="1"/>
  <c r="AO441" i="1"/>
  <c r="BE441" i="1" s="1"/>
  <c r="AP441" i="1"/>
  <c r="M313" i="11" s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K316" i="11" s="1"/>
  <c r="AL444" i="1"/>
  <c r="AO444" i="1"/>
  <c r="BE444" i="1" s="1"/>
  <c r="AP444" i="1"/>
  <c r="M316" i="11" s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K317" i="11" s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M321" i="11" s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K322" i="11" s="1"/>
  <c r="AL450" i="1"/>
  <c r="AO450" i="1"/>
  <c r="BE450" i="1" s="1"/>
  <c r="AP450" i="1"/>
  <c r="M322" i="11" s="1"/>
  <c r="AQ450" i="1"/>
  <c r="AY450" i="1"/>
  <c r="BF450" i="1"/>
  <c r="BR450" i="1"/>
  <c r="BS450" i="1"/>
  <c r="C451" i="1"/>
  <c r="G451" i="1"/>
  <c r="AM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K326" i="11" s="1"/>
  <c r="AL454" i="1"/>
  <c r="AO454" i="1"/>
  <c r="BE454" i="1" s="1"/>
  <c r="AP454" i="1"/>
  <c r="M326" i="11" s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R458" i="1"/>
  <c r="AI458" i="1"/>
  <c r="BB458" i="1" s="1"/>
  <c r="AJ458" i="1"/>
  <c r="AK458" i="1"/>
  <c r="K330" i="11" s="1"/>
  <c r="AL458" i="1"/>
  <c r="AO458" i="1"/>
  <c r="BE458" i="1" s="1"/>
  <c r="AP458" i="1"/>
  <c r="M330" i="11" s="1"/>
  <c r="AQ458" i="1"/>
  <c r="AY458" i="1"/>
  <c r="BF458" i="1"/>
  <c r="BR458" i="1"/>
  <c r="BS458" i="1"/>
  <c r="C459" i="1"/>
  <c r="G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K332" i="11" s="1"/>
  <c r="AL460" i="1"/>
  <c r="AO460" i="1"/>
  <c r="BE460" i="1" s="1"/>
  <c r="AP460" i="1"/>
  <c r="M332" i="11" s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K335" i="11" s="1"/>
  <c r="AL463" i="1"/>
  <c r="AO463" i="1"/>
  <c r="BE463" i="1" s="1"/>
  <c r="AP463" i="1"/>
  <c r="M335" i="11" s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K338" i="11" s="1"/>
  <c r="AL466" i="1"/>
  <c r="AO466" i="1"/>
  <c r="BE466" i="1" s="1"/>
  <c r="AP466" i="1"/>
  <c r="M338" i="11" s="1"/>
  <c r="AQ466" i="1"/>
  <c r="AY466" i="1"/>
  <c r="BF466" i="1"/>
  <c r="BR466" i="1"/>
  <c r="BS466" i="1"/>
  <c r="C467" i="1"/>
  <c r="G467" i="1"/>
  <c r="AM467" i="1"/>
  <c r="R467" i="1"/>
  <c r="AI467" i="1"/>
  <c r="BB467" i="1" s="1"/>
  <c r="AJ467" i="1"/>
  <c r="AK467" i="1"/>
  <c r="K339" i="11" s="1"/>
  <c r="AL467" i="1"/>
  <c r="AO467" i="1"/>
  <c r="BE467" i="1" s="1"/>
  <c r="AP467" i="1"/>
  <c r="M339" i="11" s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K344" i="11" s="1"/>
  <c r="AL472" i="1"/>
  <c r="AO472" i="1"/>
  <c r="BE472" i="1" s="1"/>
  <c r="AP472" i="1"/>
  <c r="M344" i="11" s="1"/>
  <c r="AQ472" i="1"/>
  <c r="AY472" i="1"/>
  <c r="BF472" i="1"/>
  <c r="BR472" i="1"/>
  <c r="BS472" i="1"/>
  <c r="C473" i="1"/>
  <c r="G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M477" i="1"/>
  <c r="AN477" i="1"/>
  <c r="R477" i="1"/>
  <c r="AI477" i="1"/>
  <c r="BB477" i="1" s="1"/>
  <c r="AJ477" i="1"/>
  <c r="AK477" i="1"/>
  <c r="K349" i="11" s="1"/>
  <c r="AL477" i="1"/>
  <c r="AO477" i="1"/>
  <c r="BE477" i="1" s="1"/>
  <c r="AP477" i="1"/>
  <c r="M349" i="11" s="1"/>
  <c r="AQ477" i="1"/>
  <c r="AY477" i="1"/>
  <c r="BF477" i="1"/>
  <c r="BR477" i="1"/>
  <c r="BS477" i="1"/>
  <c r="C478" i="1"/>
  <c r="G478" i="1"/>
  <c r="AN478" i="1"/>
  <c r="R478" i="1"/>
  <c r="AI478" i="1"/>
  <c r="BB478" i="1" s="1"/>
  <c r="AJ478" i="1"/>
  <c r="AK478" i="1"/>
  <c r="K350" i="11" s="1"/>
  <c r="AL478" i="1"/>
  <c r="AO478" i="1"/>
  <c r="BE478" i="1" s="1"/>
  <c r="AP478" i="1"/>
  <c r="M350" i="11" s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M482" i="1"/>
  <c r="AN482" i="1"/>
  <c r="R482" i="1"/>
  <c r="D350" i="12"/>
  <c r="E350" i="12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M483" i="1"/>
  <c r="AN483" i="1"/>
  <c r="R483" i="1"/>
  <c r="D351" i="12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E352" i="12"/>
  <c r="AI484" i="1"/>
  <c r="BB484" i="1" s="1"/>
  <c r="AJ484" i="1"/>
  <c r="AK484" i="1"/>
  <c r="K356" i="11" s="1"/>
  <c r="AL484" i="1"/>
  <c r="AO484" i="1"/>
  <c r="BE484" i="1" s="1"/>
  <c r="AP484" i="1"/>
  <c r="M356" i="11" s="1"/>
  <c r="AQ484" i="1"/>
  <c r="AY484" i="1"/>
  <c r="BF484" i="1"/>
  <c r="BR484" i="1"/>
  <c r="BS484" i="1"/>
  <c r="C485" i="1"/>
  <c r="G485" i="1"/>
  <c r="AN485" i="1"/>
  <c r="R485" i="1"/>
  <c r="D353" i="12"/>
  <c r="E353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D354" i="12"/>
  <c r="AI486" i="1"/>
  <c r="BB486" i="1" s="1"/>
  <c r="AJ486" i="1"/>
  <c r="AK486" i="1"/>
  <c r="K358" i="11" s="1"/>
  <c r="AL486" i="1"/>
  <c r="AO486" i="1"/>
  <c r="BE486" i="1" s="1"/>
  <c r="AP486" i="1"/>
  <c r="M358" i="11" s="1"/>
  <c r="AQ486" i="1"/>
  <c r="AY486" i="1"/>
  <c r="BF486" i="1"/>
  <c r="BR486" i="1"/>
  <c r="BS486" i="1"/>
  <c r="C487" i="1"/>
  <c r="G487" i="1"/>
  <c r="AN487" i="1"/>
  <c r="R487" i="1"/>
  <c r="E355" i="12"/>
  <c r="AI487" i="1"/>
  <c r="BB487" i="1" s="1"/>
  <c r="AJ487" i="1"/>
  <c r="AK487" i="1"/>
  <c r="K359" i="11" s="1"/>
  <c r="AL487" i="1"/>
  <c r="AO487" i="1"/>
  <c r="BE487" i="1" s="1"/>
  <c r="AP487" i="1"/>
  <c r="M359" i="11" s="1"/>
  <c r="AQ487" i="1"/>
  <c r="AY487" i="1"/>
  <c r="BF487" i="1"/>
  <c r="BR487" i="1"/>
  <c r="BS487" i="1"/>
  <c r="C488" i="1"/>
  <c r="G488" i="1"/>
  <c r="AM488" i="1"/>
  <c r="AN488" i="1"/>
  <c r="R488" i="1"/>
  <c r="D356" i="12"/>
  <c r="E356" i="12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D357" i="12"/>
  <c r="AI489" i="1"/>
  <c r="BB489" i="1" s="1"/>
  <c r="AJ489" i="1"/>
  <c r="AK489" i="1"/>
  <c r="K361" i="11" s="1"/>
  <c r="AL489" i="1"/>
  <c r="AO489" i="1"/>
  <c r="BE489" i="1" s="1"/>
  <c r="AP489" i="1"/>
  <c r="M361" i="11" s="1"/>
  <c r="AQ489" i="1"/>
  <c r="AY489" i="1"/>
  <c r="BF489" i="1"/>
  <c r="BR489" i="1"/>
  <c r="BS489" i="1"/>
  <c r="C490" i="1"/>
  <c r="G490" i="1"/>
  <c r="AM490" i="1"/>
  <c r="AN490" i="1"/>
  <c r="R490" i="1"/>
  <c r="E358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M491" i="1"/>
  <c r="AN491" i="1"/>
  <c r="R491" i="1"/>
  <c r="D359" i="12"/>
  <c r="E359" i="12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N492" i="1"/>
  <c r="R492" i="1"/>
  <c r="D360" i="12"/>
  <c r="AI492" i="1"/>
  <c r="BB492" i="1" s="1"/>
  <c r="AJ492" i="1"/>
  <c r="AK492" i="1"/>
  <c r="K364" i="11" s="1"/>
  <c r="AL492" i="1"/>
  <c r="AO492" i="1"/>
  <c r="BE492" i="1" s="1"/>
  <c r="AP492" i="1"/>
  <c r="M364" i="11" s="1"/>
  <c r="AQ492" i="1"/>
  <c r="AY492" i="1"/>
  <c r="BF492" i="1"/>
  <c r="BR492" i="1"/>
  <c r="BS492" i="1"/>
  <c r="C493" i="1"/>
  <c r="G493" i="1"/>
  <c r="AM493" i="1"/>
  <c r="AN493" i="1"/>
  <c r="R493" i="1"/>
  <c r="E361" i="12"/>
  <c r="AI493" i="1"/>
  <c r="BB493" i="1" s="1"/>
  <c r="AJ493" i="1"/>
  <c r="AK493" i="1"/>
  <c r="K365" i="11" s="1"/>
  <c r="AL493" i="1"/>
  <c r="AO493" i="1"/>
  <c r="BE493" i="1" s="1"/>
  <c r="AP493" i="1"/>
  <c r="M365" i="11" s="1"/>
  <c r="AQ493" i="1"/>
  <c r="AY493" i="1"/>
  <c r="BF493" i="1"/>
  <c r="BR493" i="1"/>
  <c r="BS493" i="1"/>
  <c r="C494" i="1"/>
  <c r="G494" i="1"/>
  <c r="AM494" i="1"/>
  <c r="R494" i="1"/>
  <c r="D362" i="12"/>
  <c r="E362" i="12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D363" i="12"/>
  <c r="AI495" i="1"/>
  <c r="BB495" i="1" s="1"/>
  <c r="AJ495" i="1"/>
  <c r="AK495" i="1"/>
  <c r="K367" i="11" s="1"/>
  <c r="AL495" i="1"/>
  <c r="AO495" i="1"/>
  <c r="BE495" i="1" s="1"/>
  <c r="AP495" i="1"/>
  <c r="M367" i="11" s="1"/>
  <c r="AQ495" i="1"/>
  <c r="AY495" i="1"/>
  <c r="BF495" i="1"/>
  <c r="BR495" i="1"/>
  <c r="BS495" i="1"/>
  <c r="C496" i="1"/>
  <c r="G496" i="1"/>
  <c r="AM496" i="1"/>
  <c r="AN496" i="1"/>
  <c r="R496" i="1"/>
  <c r="E364" i="12"/>
  <c r="AI496" i="1"/>
  <c r="BB496" i="1" s="1"/>
  <c r="AJ496" i="1"/>
  <c r="AK496" i="1"/>
  <c r="K368" i="11" s="1"/>
  <c r="AL496" i="1"/>
  <c r="AO496" i="1"/>
  <c r="BE496" i="1" s="1"/>
  <c r="AP496" i="1"/>
  <c r="M368" i="11" s="1"/>
  <c r="AQ496" i="1"/>
  <c r="AY496" i="1"/>
  <c r="BF496" i="1"/>
  <c r="BR496" i="1"/>
  <c r="BS496" i="1"/>
  <c r="C497" i="1"/>
  <c r="G497" i="1"/>
  <c r="AM497" i="1"/>
  <c r="R497" i="1"/>
  <c r="D365" i="12"/>
  <c r="E365" i="12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D366" i="12"/>
  <c r="AI498" i="1"/>
  <c r="BB498" i="1" s="1"/>
  <c r="AJ498" i="1"/>
  <c r="AK498" i="1"/>
  <c r="K370" i="11" s="1"/>
  <c r="AL498" i="1"/>
  <c r="AO498" i="1"/>
  <c r="BE498" i="1" s="1"/>
  <c r="AP498" i="1"/>
  <c r="M370" i="11" s="1"/>
  <c r="AQ498" i="1"/>
  <c r="AY498" i="1"/>
  <c r="BF498" i="1"/>
  <c r="BR498" i="1"/>
  <c r="BS498" i="1"/>
  <c r="C499" i="1"/>
  <c r="G499" i="1"/>
  <c r="AM499" i="1"/>
  <c r="AN499" i="1"/>
  <c r="R499" i="1"/>
  <c r="E367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8" i="12"/>
  <c r="E368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N501" i="1"/>
  <c r="R501" i="1"/>
  <c r="D369" i="12"/>
  <c r="AI501" i="1"/>
  <c r="BB501" i="1" s="1"/>
  <c r="AJ501" i="1"/>
  <c r="AK501" i="1"/>
  <c r="K373" i="11" s="1"/>
  <c r="AL501" i="1"/>
  <c r="AO501" i="1"/>
  <c r="BE501" i="1" s="1"/>
  <c r="AP501" i="1"/>
  <c r="M373" i="11" s="1"/>
  <c r="AQ501" i="1"/>
  <c r="AY501" i="1"/>
  <c r="BF501" i="1"/>
  <c r="BR501" i="1"/>
  <c r="BS501" i="1"/>
  <c r="C502" i="1"/>
  <c r="G502" i="1"/>
  <c r="AM502" i="1"/>
  <c r="R502" i="1"/>
  <c r="E370" i="12"/>
  <c r="AI502" i="1"/>
  <c r="BB502" i="1" s="1"/>
  <c r="AJ502" i="1"/>
  <c r="AK502" i="1"/>
  <c r="K374" i="11" s="1"/>
  <c r="AL502" i="1"/>
  <c r="AO502" i="1"/>
  <c r="BE502" i="1" s="1"/>
  <c r="AP502" i="1"/>
  <c r="M374" i="11" s="1"/>
  <c r="AQ502" i="1"/>
  <c r="AY502" i="1"/>
  <c r="BF502" i="1"/>
  <c r="BR502" i="1"/>
  <c r="BS502" i="1"/>
  <c r="C503" i="1"/>
  <c r="G503" i="1"/>
  <c r="AM503" i="1"/>
  <c r="R503" i="1"/>
  <c r="D371" i="12"/>
  <c r="E371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D372" i="12"/>
  <c r="AI504" i="1"/>
  <c r="BB504" i="1" s="1"/>
  <c r="AJ504" i="1"/>
  <c r="AK504" i="1"/>
  <c r="K376" i="11" s="1"/>
  <c r="AL504" i="1"/>
  <c r="AO504" i="1"/>
  <c r="BE504" i="1" s="1"/>
  <c r="AP504" i="1"/>
  <c r="M376" i="11" s="1"/>
  <c r="AQ504" i="1"/>
  <c r="AY504" i="1"/>
  <c r="BF504" i="1"/>
  <c r="BR504" i="1"/>
  <c r="BS504" i="1"/>
  <c r="C505" i="1"/>
  <c r="G505" i="1"/>
  <c r="AM505" i="1"/>
  <c r="R505" i="1"/>
  <c r="E373" i="12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AN506" i="1"/>
  <c r="R506" i="1"/>
  <c r="D374" i="12"/>
  <c r="E374" i="12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AN507" i="1"/>
  <c r="R507" i="1"/>
  <c r="D375" i="12"/>
  <c r="AI507" i="1"/>
  <c r="BB507" i="1" s="1"/>
  <c r="AJ507" i="1"/>
  <c r="AK507" i="1"/>
  <c r="K379" i="11" s="1"/>
  <c r="AL507" i="1"/>
  <c r="AO507" i="1"/>
  <c r="BE507" i="1" s="1"/>
  <c r="AP507" i="1"/>
  <c r="M379" i="11" s="1"/>
  <c r="AQ507" i="1"/>
  <c r="AY507" i="1"/>
  <c r="BF507" i="1"/>
  <c r="BR507" i="1"/>
  <c r="BS507" i="1"/>
  <c r="C508" i="1"/>
  <c r="G508" i="1"/>
  <c r="AN508" i="1"/>
  <c r="R508" i="1"/>
  <c r="E376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N509" i="1"/>
  <c r="R509" i="1"/>
  <c r="D377" i="12"/>
  <c r="E377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D378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E379" i="12"/>
  <c r="AI511" i="1"/>
  <c r="BB511" i="1" s="1"/>
  <c r="AJ511" i="1"/>
  <c r="AK511" i="1"/>
  <c r="K382" i="11" s="1"/>
  <c r="AL511" i="1"/>
  <c r="AO511" i="1"/>
  <c r="BE511" i="1" s="1"/>
  <c r="AP511" i="1"/>
  <c r="M382" i="11" s="1"/>
  <c r="AQ511" i="1"/>
  <c r="AY511" i="1"/>
  <c r="BF511" i="1"/>
  <c r="BR511" i="1"/>
  <c r="BS511" i="1"/>
  <c r="C512" i="1"/>
  <c r="G512" i="1"/>
  <c r="AM512" i="1"/>
  <c r="AN512" i="1"/>
  <c r="R512" i="1"/>
  <c r="D380" i="12"/>
  <c r="E380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D381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E382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N515" i="1"/>
  <c r="R515" i="1"/>
  <c r="D383" i="12"/>
  <c r="E383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R516" i="1"/>
  <c r="D384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R517" i="1"/>
  <c r="E385" i="12"/>
  <c r="AI517" i="1"/>
  <c r="BB517" i="1" s="1"/>
  <c r="AJ517" i="1"/>
  <c r="AK517" i="1"/>
  <c r="K388" i="11" s="1"/>
  <c r="AL517" i="1"/>
  <c r="AO517" i="1"/>
  <c r="BE517" i="1" s="1"/>
  <c r="AP517" i="1"/>
  <c r="M388" i="11" s="1"/>
  <c r="AQ517" i="1"/>
  <c r="AY517" i="1"/>
  <c r="BF517" i="1"/>
  <c r="BR517" i="1"/>
  <c r="BS517" i="1"/>
  <c r="C518" i="1"/>
  <c r="G518" i="1"/>
  <c r="AM518" i="1"/>
  <c r="AN518" i="1"/>
  <c r="R518" i="1"/>
  <c r="E386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AI520" i="1"/>
  <c r="BB520" i="1" s="1"/>
  <c r="AJ520" i="1"/>
  <c r="AK520" i="1"/>
  <c r="K391" i="11" s="1"/>
  <c r="AL520" i="1"/>
  <c r="AO520" i="1"/>
  <c r="BE520" i="1" s="1"/>
  <c r="AP520" i="1"/>
  <c r="M391" i="11" s="1"/>
  <c r="AQ520" i="1"/>
  <c r="AY520" i="1"/>
  <c r="BF520" i="1"/>
  <c r="BR520" i="1"/>
  <c r="BS520" i="1"/>
  <c r="C521" i="1"/>
  <c r="G521" i="1"/>
  <c r="AN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K390" i="12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K394" i="11" s="1"/>
  <c r="AL523" i="1"/>
  <c r="AO523" i="1"/>
  <c r="BE523" i="1" s="1"/>
  <c r="AP523" i="1"/>
  <c r="M394" i="11" s="1"/>
  <c r="AQ523" i="1"/>
  <c r="AY523" i="1"/>
  <c r="BF523" i="1"/>
  <c r="BR523" i="1"/>
  <c r="BS523" i="1"/>
  <c r="C524" i="1"/>
  <c r="G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AM526" i="1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E398" i="12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K399" i="12"/>
  <c r="R531" i="1"/>
  <c r="D399" i="12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R532" i="1"/>
  <c r="AI532" i="1"/>
  <c r="BB532" i="1" s="1"/>
  <c r="AJ532" i="1"/>
  <c r="AK532" i="1"/>
  <c r="K403" i="11" s="1"/>
  <c r="AL532" i="1"/>
  <c r="AO532" i="1"/>
  <c r="BE532" i="1" s="1"/>
  <c r="AP532" i="1"/>
  <c r="M403" i="11" s="1"/>
  <c r="AQ532" i="1"/>
  <c r="AY532" i="1"/>
  <c r="BF532" i="1"/>
  <c r="BR532" i="1"/>
  <c r="BS532" i="1"/>
  <c r="C533" i="1"/>
  <c r="G533" i="1"/>
  <c r="AM533" i="1"/>
  <c r="R533" i="1"/>
  <c r="E401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D402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AI538" i="1"/>
  <c r="BB538" i="1" s="1"/>
  <c r="AJ538" i="1"/>
  <c r="AK538" i="1"/>
  <c r="K409" i="11" s="1"/>
  <c r="AL538" i="1"/>
  <c r="AO538" i="1"/>
  <c r="BE538" i="1" s="1"/>
  <c r="AP538" i="1"/>
  <c r="M409" i="11" s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H241" i="12" s="1"/>
  <c r="F245" i="1"/>
  <c r="H242" i="12" s="1"/>
  <c r="F246" i="1"/>
  <c r="H243" i="12" s="1"/>
  <c r="F247" i="1"/>
  <c r="H244" i="12" s="1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F269" i="1"/>
  <c r="F270" i="1"/>
  <c r="H267" i="12" s="1"/>
  <c r="F271" i="1"/>
  <c r="F272" i="1"/>
  <c r="F273" i="1"/>
  <c r="H270" i="12" s="1"/>
  <c r="F274" i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70" i="1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02" i="1"/>
  <c r="H199" i="12" s="1"/>
  <c r="F203" i="1"/>
  <c r="H200" i="12" s="1"/>
  <c r="F204" i="1"/>
  <c r="H201" i="12" s="1"/>
  <c r="F205" i="1"/>
  <c r="H202" i="12" s="1"/>
  <c r="F206" i="1"/>
  <c r="H203" i="12" s="1"/>
  <c r="F207" i="1"/>
  <c r="H204" i="12" s="1"/>
  <c r="F208" i="1"/>
  <c r="H205" i="12" s="1"/>
  <c r="F209" i="1"/>
  <c r="H206" i="12" s="1"/>
  <c r="F210" i="1"/>
  <c r="H207" i="12" s="1"/>
  <c r="F211" i="1"/>
  <c r="H208" i="12" s="1"/>
  <c r="F212" i="1"/>
  <c r="H209" i="12" s="1"/>
  <c r="F213" i="1"/>
  <c r="H210" i="12" s="1"/>
  <c r="F214" i="1"/>
  <c r="H211" i="12" s="1"/>
  <c r="F215" i="1"/>
  <c r="H212" i="12" s="1"/>
  <c r="F216" i="1"/>
  <c r="H213" i="12" s="1"/>
  <c r="F217" i="1"/>
  <c r="H214" i="12" s="1"/>
  <c r="F218" i="1"/>
  <c r="H215" i="12" s="1"/>
  <c r="F219" i="1"/>
  <c r="H216" i="12" s="1"/>
  <c r="F220" i="1"/>
  <c r="H217" i="12" s="1"/>
  <c r="F221" i="1"/>
  <c r="H218" i="12" s="1"/>
  <c r="F222" i="1"/>
  <c r="H219" i="12" s="1"/>
  <c r="F223" i="1"/>
  <c r="H220" i="12" s="1"/>
  <c r="F224" i="1"/>
  <c r="H221" i="12" s="1"/>
  <c r="F225" i="1"/>
  <c r="H222" i="12" s="1"/>
  <c r="F226" i="1"/>
  <c r="H223" i="12" s="1"/>
  <c r="F227" i="1"/>
  <c r="H224" i="12" s="1"/>
  <c r="F228" i="1"/>
  <c r="H225" i="12" s="1"/>
  <c r="F229" i="1"/>
  <c r="H226" i="12" s="1"/>
  <c r="F230" i="1"/>
  <c r="H227" i="12" s="1"/>
  <c r="F231" i="1"/>
  <c r="H228" i="12" s="1"/>
  <c r="F232" i="1"/>
  <c r="H229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BR544" i="1"/>
  <c r="BS544" i="1"/>
  <c r="AJ152" i="1"/>
  <c r="AJ167" i="1"/>
  <c r="AJ168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E4" i="12"/>
  <c r="D414" i="11"/>
  <c r="E143" i="12"/>
  <c r="E146" i="12"/>
  <c r="E148" i="12"/>
  <c r="E150" i="12"/>
  <c r="E151" i="12"/>
  <c r="E152" i="12"/>
  <c r="E153" i="12"/>
  <c r="E154" i="12"/>
  <c r="E157" i="12"/>
  <c r="E159" i="12"/>
  <c r="E160" i="12"/>
  <c r="E162" i="12"/>
  <c r="E163" i="12"/>
  <c r="E164" i="12"/>
  <c r="E165" i="12"/>
  <c r="E167" i="12"/>
  <c r="E170" i="12"/>
  <c r="E172" i="12"/>
  <c r="E173" i="12"/>
  <c r="E174" i="12"/>
  <c r="E176" i="12"/>
  <c r="E177" i="12"/>
  <c r="E178" i="12"/>
  <c r="E179" i="12"/>
  <c r="E181" i="12"/>
  <c r="E184" i="12"/>
  <c r="E185" i="12"/>
  <c r="E187" i="12"/>
  <c r="E190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E261" i="12"/>
  <c r="E262" i="12"/>
  <c r="E263" i="12"/>
  <c r="E264" i="12"/>
  <c r="E265" i="12"/>
  <c r="E266" i="12"/>
  <c r="E267" i="12"/>
  <c r="E268" i="12"/>
  <c r="E269" i="12"/>
  <c r="E270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L243" i="12"/>
  <c r="K243" i="12"/>
  <c r="L242" i="12"/>
  <c r="K242" i="12"/>
  <c r="L241" i="12"/>
  <c r="K241" i="12"/>
  <c r="L240" i="12"/>
  <c r="K240" i="12"/>
  <c r="L239" i="12"/>
  <c r="K239" i="12"/>
  <c r="L238" i="12"/>
  <c r="K238" i="12"/>
  <c r="L237" i="12"/>
  <c r="K237" i="12"/>
  <c r="L236" i="12"/>
  <c r="K236" i="12"/>
  <c r="L235" i="12"/>
  <c r="K235" i="12"/>
  <c r="L234" i="12"/>
  <c r="K234" i="12"/>
  <c r="L233" i="12"/>
  <c r="K233" i="12"/>
  <c r="L232" i="12"/>
  <c r="K232" i="12"/>
  <c r="L231" i="12"/>
  <c r="K231" i="12"/>
  <c r="L230" i="12"/>
  <c r="K230" i="12"/>
  <c r="L229" i="12"/>
  <c r="K229" i="12"/>
  <c r="L228" i="12"/>
  <c r="K228" i="12"/>
  <c r="L227" i="12"/>
  <c r="K227" i="12"/>
  <c r="L226" i="12"/>
  <c r="K226" i="12"/>
  <c r="L225" i="12"/>
  <c r="K225" i="12"/>
  <c r="L224" i="12"/>
  <c r="K224" i="12"/>
  <c r="L223" i="12"/>
  <c r="K223" i="12"/>
  <c r="L222" i="12"/>
  <c r="K222" i="12"/>
  <c r="L221" i="12"/>
  <c r="K221" i="12"/>
  <c r="L220" i="12"/>
  <c r="K220" i="12"/>
  <c r="L219" i="12"/>
  <c r="K219" i="12"/>
  <c r="L218" i="12"/>
  <c r="K218" i="12"/>
  <c r="L217" i="12"/>
  <c r="K217" i="12"/>
  <c r="L216" i="12"/>
  <c r="K216" i="12"/>
  <c r="L215" i="12"/>
  <c r="K215" i="12"/>
  <c r="L214" i="12"/>
  <c r="K214" i="12"/>
  <c r="L213" i="12"/>
  <c r="K213" i="12"/>
  <c r="L212" i="12"/>
  <c r="K212" i="12"/>
  <c r="L211" i="12"/>
  <c r="K211" i="12"/>
  <c r="L210" i="12"/>
  <c r="K210" i="12"/>
  <c r="L209" i="12"/>
  <c r="K209" i="12"/>
  <c r="L208" i="12"/>
  <c r="K208" i="12"/>
  <c r="L207" i="12"/>
  <c r="K207" i="12"/>
  <c r="L206" i="12"/>
  <c r="K206" i="12"/>
  <c r="L205" i="12"/>
  <c r="K205" i="12"/>
  <c r="L204" i="12"/>
  <c r="K204" i="12"/>
  <c r="L203" i="12"/>
  <c r="K203" i="12"/>
  <c r="L202" i="12"/>
  <c r="K202" i="12"/>
  <c r="L201" i="12"/>
  <c r="K201" i="12"/>
  <c r="L200" i="12"/>
  <c r="K200" i="12"/>
  <c r="L199" i="12"/>
  <c r="K199" i="12"/>
  <c r="L198" i="12"/>
  <c r="K198" i="12"/>
  <c r="L197" i="12"/>
  <c r="K197" i="12"/>
  <c r="L196" i="12"/>
  <c r="K196" i="12"/>
  <c r="L195" i="12"/>
  <c r="K195" i="12"/>
  <c r="L194" i="12"/>
  <c r="K194" i="12"/>
  <c r="L193" i="12"/>
  <c r="K193" i="12"/>
  <c r="L184" i="12"/>
  <c r="K184" i="12"/>
  <c r="L179" i="12"/>
  <c r="L169" i="12"/>
  <c r="K169" i="12"/>
  <c r="K165" i="12"/>
  <c r="K164" i="12"/>
  <c r="K163" i="12"/>
  <c r="F158" i="13"/>
  <c r="L160" i="12"/>
  <c r="L159" i="12"/>
  <c r="L157" i="12"/>
  <c r="K421" i="12"/>
  <c r="K152" i="12"/>
  <c r="K418" i="12"/>
  <c r="L149" i="12"/>
  <c r="K149" i="12"/>
  <c r="L148" i="12"/>
  <c r="L143" i="12"/>
  <c r="K143" i="12"/>
  <c r="F389" i="13"/>
  <c r="G316" i="11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K270" i="12"/>
  <c r="L269" i="12"/>
  <c r="K269" i="12"/>
  <c r="K268" i="12"/>
  <c r="L267" i="12"/>
  <c r="K267" i="12"/>
  <c r="L266" i="12"/>
  <c r="K266" i="12"/>
  <c r="K265" i="12"/>
  <c r="K264" i="12"/>
  <c r="L263" i="12"/>
  <c r="K263" i="12"/>
  <c r="L262" i="12"/>
  <c r="K262" i="12"/>
  <c r="L261" i="12"/>
  <c r="K261" i="12"/>
  <c r="L260" i="12"/>
  <c r="K260" i="12"/>
  <c r="L259" i="12"/>
  <c r="K259" i="12"/>
  <c r="L258" i="12"/>
  <c r="K258" i="12"/>
  <c r="L257" i="12"/>
  <c r="K257" i="12"/>
  <c r="L256" i="12"/>
  <c r="K256" i="12"/>
  <c r="L255" i="12"/>
  <c r="K255" i="12"/>
  <c r="L254" i="12"/>
  <c r="K254" i="12"/>
  <c r="L253" i="12"/>
  <c r="K253" i="12"/>
  <c r="L252" i="12"/>
  <c r="K252" i="12"/>
  <c r="L251" i="12"/>
  <c r="K251" i="12"/>
  <c r="L250" i="12"/>
  <c r="K250" i="12"/>
  <c r="L249" i="12"/>
  <c r="K249" i="12"/>
  <c r="L248" i="12"/>
  <c r="K248" i="12"/>
  <c r="L247" i="12"/>
  <c r="K247" i="12"/>
  <c r="L246" i="12"/>
  <c r="K246" i="12"/>
  <c r="L245" i="12"/>
  <c r="K245" i="12"/>
  <c r="L244" i="12"/>
  <c r="K244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K267" i="11"/>
  <c r="M267" i="11"/>
  <c r="BT277" i="1"/>
  <c r="K268" i="11"/>
  <c r="M268" i="11"/>
  <c r="BT278" i="1"/>
  <c r="BT279" i="1"/>
  <c r="M270" i="11"/>
  <c r="BT280" i="1"/>
  <c r="K271" i="11"/>
  <c r="M271" i="11"/>
  <c r="BT281" i="1"/>
  <c r="BT282" i="1"/>
  <c r="K273" i="11"/>
  <c r="M273" i="11"/>
  <c r="BT283" i="1"/>
  <c r="K274" i="11"/>
  <c r="M274" i="11"/>
  <c r="BT284" i="1"/>
  <c r="BT285" i="1"/>
  <c r="K276" i="11"/>
  <c r="M276" i="11"/>
  <c r="K277" i="11"/>
  <c r="K279" i="11"/>
  <c r="M279" i="11"/>
  <c r="K280" i="11"/>
  <c r="M280" i="11"/>
  <c r="K282" i="11"/>
  <c r="M282" i="11"/>
  <c r="K283" i="11"/>
  <c r="M283" i="11"/>
  <c r="K285" i="11"/>
  <c r="M285" i="11"/>
  <c r="K286" i="11"/>
  <c r="M286" i="11"/>
  <c r="K288" i="11"/>
  <c r="M288" i="11"/>
  <c r="K289" i="11"/>
  <c r="M289" i="11"/>
  <c r="K291" i="11"/>
  <c r="M291" i="11"/>
  <c r="K292" i="11"/>
  <c r="M292" i="11"/>
  <c r="K293" i="11"/>
  <c r="K294" i="11"/>
  <c r="M294" i="11"/>
  <c r="K295" i="11"/>
  <c r="M295" i="11"/>
  <c r="K297" i="11"/>
  <c r="M297" i="11"/>
  <c r="K298" i="11"/>
  <c r="M298" i="11"/>
  <c r="M299" i="11"/>
  <c r="K300" i="11"/>
  <c r="M300" i="11"/>
  <c r="K301" i="11"/>
  <c r="M301" i="11"/>
  <c r="K302" i="11"/>
  <c r="K303" i="11"/>
  <c r="M303" i="11"/>
  <c r="K304" i="11"/>
  <c r="M304" i="11"/>
  <c r="K306" i="11"/>
  <c r="M306" i="11"/>
  <c r="K308" i="11"/>
  <c r="M308" i="11"/>
  <c r="K309" i="11"/>
  <c r="M309" i="11"/>
  <c r="K310" i="11"/>
  <c r="K311" i="11"/>
  <c r="M311" i="11"/>
  <c r="K312" i="11"/>
  <c r="M312" i="11"/>
  <c r="K314" i="11"/>
  <c r="M314" i="11"/>
  <c r="K315" i="11"/>
  <c r="M315" i="11"/>
  <c r="M317" i="11"/>
  <c r="K318" i="11"/>
  <c r="M318" i="11"/>
  <c r="K320" i="11"/>
  <c r="K321" i="11"/>
  <c r="K323" i="11"/>
  <c r="M328" i="11"/>
  <c r="M333" i="1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K414" i="11" s="1"/>
  <c r="AL544" i="1"/>
  <c r="AO544" i="1"/>
  <c r="BE544" i="1" s="1"/>
  <c r="AP544" i="1"/>
  <c r="M414" i="11" s="1"/>
  <c r="AQ544" i="1"/>
  <c r="AY544" i="1"/>
  <c r="BT426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47" i="12" s="1"/>
  <c r="D147" i="12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D148" i="12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D149" i="12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0" i="12" s="1"/>
  <c r="D150" i="12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1" i="12" s="1"/>
  <c r="D151" i="12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3" i="12" s="1"/>
  <c r="D153" i="12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D155" i="12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D158" i="12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D166" i="12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D169" i="12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D173" i="12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6" i="12" s="1"/>
  <c r="D176" i="12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78" i="12" s="1"/>
  <c r="D178" i="12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D181" i="12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2" i="12" s="1"/>
  <c r="D182" i="12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4" i="12" s="1"/>
  <c r="D184" i="12"/>
  <c r="AK187" i="1"/>
  <c r="K188" i="11" s="1"/>
  <c r="AL187" i="1"/>
  <c r="AO187" i="1"/>
  <c r="AP187" i="1"/>
  <c r="M188" i="11" s="1"/>
  <c r="AQ187" i="1"/>
  <c r="AY187" i="1"/>
  <c r="BT459" i="1"/>
  <c r="A188" i="1"/>
  <c r="C188" i="1"/>
  <c r="G188" i="1"/>
  <c r="D185" i="12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D186" i="12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D187" i="12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D188" i="12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0" i="12" s="1"/>
  <c r="D190" i="12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2" i="12" s="1"/>
  <c r="D192" i="12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D193" i="12"/>
  <c r="AK196" i="1"/>
  <c r="AL196" i="1"/>
  <c r="AO196" i="1"/>
  <c r="AP196" i="1"/>
  <c r="M196" i="11" s="1"/>
  <c r="AQ196" i="1"/>
  <c r="AY196" i="1"/>
  <c r="BT466" i="1"/>
  <c r="A274" i="1"/>
  <c r="C274" i="1"/>
  <c r="G274" i="1"/>
  <c r="K271" i="12"/>
  <c r="D271" i="12"/>
  <c r="AK274" i="1"/>
  <c r="AL274" i="1"/>
  <c r="AO274" i="1"/>
  <c r="BE274" i="1" s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D270" i="12"/>
  <c r="AK273" i="1"/>
  <c r="AL273" i="1"/>
  <c r="AO273" i="1"/>
  <c r="BE273" i="1" s="1"/>
  <c r="AP273" i="1"/>
  <c r="AQ273" i="1"/>
  <c r="AY273" i="1"/>
  <c r="D505" i="11"/>
  <c r="D506" i="11"/>
  <c r="A272" i="1"/>
  <c r="C272" i="1"/>
  <c r="G272" i="1"/>
  <c r="D269" i="12"/>
  <c r="AK272" i="1"/>
  <c r="AL272" i="1"/>
  <c r="AO272" i="1"/>
  <c r="BE272" i="1" s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BE247" i="1" s="1"/>
  <c r="AO248" i="1"/>
  <c r="BE248" i="1" s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D241" i="12"/>
  <c r="D242" i="12"/>
  <c r="D243" i="12"/>
  <c r="AK244" i="1"/>
  <c r="K234" i="11" s="1"/>
  <c r="AK245" i="1"/>
  <c r="AK246" i="1"/>
  <c r="AL244" i="1"/>
  <c r="AL245" i="1"/>
  <c r="AL246" i="1"/>
  <c r="AO244" i="1"/>
  <c r="BE244" i="1" s="1"/>
  <c r="AO245" i="1"/>
  <c r="BE245" i="1" s="1"/>
  <c r="AO246" i="1"/>
  <c r="BE246" i="1" s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D4" i="12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D194" i="12"/>
  <c r="AK197" i="1"/>
  <c r="K197" i="11" s="1"/>
  <c r="AL197" i="1"/>
  <c r="AO197" i="1"/>
  <c r="AP197" i="1"/>
  <c r="AQ197" i="1"/>
  <c r="AY197" i="1"/>
  <c r="BT467" i="1"/>
  <c r="A198" i="1"/>
  <c r="C198" i="1"/>
  <c r="R198" i="1"/>
  <c r="D195" i="12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D196" i="12"/>
  <c r="AK199" i="1"/>
  <c r="AL199" i="1"/>
  <c r="AO199" i="1"/>
  <c r="AP199" i="1"/>
  <c r="M199" i="11" s="1"/>
  <c r="AQ199" i="1"/>
  <c r="AY199" i="1"/>
  <c r="BT469" i="1"/>
  <c r="A200" i="1"/>
  <c r="C200" i="1"/>
  <c r="R200" i="1"/>
  <c r="D197" i="12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D198" i="12"/>
  <c r="AK201" i="1"/>
  <c r="K201" i="11" s="1"/>
  <c r="AL201" i="1"/>
  <c r="AO201" i="1"/>
  <c r="AP201" i="1"/>
  <c r="AQ201" i="1"/>
  <c r="AY201" i="1"/>
  <c r="BT471" i="1"/>
  <c r="A202" i="1"/>
  <c r="C202" i="1"/>
  <c r="R202" i="1"/>
  <c r="D199" i="12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D200" i="12"/>
  <c r="AK203" i="1"/>
  <c r="AL203" i="1"/>
  <c r="AO203" i="1"/>
  <c r="AP203" i="1"/>
  <c r="M203" i="11" s="1"/>
  <c r="AQ203" i="1"/>
  <c r="AY203" i="1"/>
  <c r="BT473" i="1"/>
  <c r="A204" i="1"/>
  <c r="C204" i="1"/>
  <c r="R204" i="1"/>
  <c r="D201" i="12"/>
  <c r="AK204" i="1"/>
  <c r="K204" i="11" s="1"/>
  <c r="AL204" i="1"/>
  <c r="AO204" i="1"/>
  <c r="AP204" i="1"/>
  <c r="AQ204" i="1"/>
  <c r="AY204" i="1"/>
  <c r="BT474" i="1"/>
  <c r="A205" i="1"/>
  <c r="C205" i="1"/>
  <c r="R205" i="1"/>
  <c r="D202" i="12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D203" i="12"/>
  <c r="AK206" i="1"/>
  <c r="AL206" i="1"/>
  <c r="AO206" i="1"/>
  <c r="AP206" i="1"/>
  <c r="M206" i="11" s="1"/>
  <c r="AQ206" i="1"/>
  <c r="AY206" i="1"/>
  <c r="BT476" i="1"/>
  <c r="A207" i="1"/>
  <c r="C207" i="1"/>
  <c r="R207" i="1"/>
  <c r="D204" i="12"/>
  <c r="AK207" i="1"/>
  <c r="K207" i="11" s="1"/>
  <c r="AL207" i="1"/>
  <c r="AO207" i="1"/>
  <c r="AP207" i="1"/>
  <c r="AQ207" i="1"/>
  <c r="AY207" i="1"/>
  <c r="BT477" i="1"/>
  <c r="A208" i="1"/>
  <c r="C208" i="1"/>
  <c r="R208" i="1"/>
  <c r="D205" i="12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D206" i="12"/>
  <c r="AK209" i="1"/>
  <c r="AL209" i="1"/>
  <c r="AO209" i="1"/>
  <c r="AP209" i="1"/>
  <c r="M209" i="11" s="1"/>
  <c r="AQ209" i="1"/>
  <c r="AY209" i="1"/>
  <c r="BT479" i="1"/>
  <c r="A210" i="1"/>
  <c r="C210" i="1"/>
  <c r="R210" i="1"/>
  <c r="D207" i="12"/>
  <c r="AK210" i="1"/>
  <c r="K210" i="11" s="1"/>
  <c r="AL210" i="1"/>
  <c r="AO210" i="1"/>
  <c r="AP210" i="1"/>
  <c r="AQ210" i="1"/>
  <c r="AY210" i="1"/>
  <c r="BT480" i="1"/>
  <c r="A211" i="1"/>
  <c r="C211" i="1"/>
  <c r="R211" i="1"/>
  <c r="D208" i="12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D209" i="12"/>
  <c r="AK212" i="1"/>
  <c r="AL212" i="1"/>
  <c r="AO212" i="1"/>
  <c r="AP212" i="1"/>
  <c r="M212" i="11" s="1"/>
  <c r="AQ212" i="1"/>
  <c r="AY212" i="1"/>
  <c r="BT482" i="1"/>
  <c r="A213" i="1"/>
  <c r="C213" i="1"/>
  <c r="R213" i="1"/>
  <c r="D210" i="12"/>
  <c r="AK213" i="1"/>
  <c r="K213" i="11" s="1"/>
  <c r="AL213" i="1"/>
  <c r="AO213" i="1"/>
  <c r="AP213" i="1"/>
  <c r="AQ213" i="1"/>
  <c r="AY213" i="1"/>
  <c r="BT483" i="1"/>
  <c r="A214" i="1"/>
  <c r="C214" i="1"/>
  <c r="R214" i="1"/>
  <c r="D211" i="12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D212" i="12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D213" i="12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D214" i="12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D215" i="12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D216" i="12"/>
  <c r="AK219" i="1"/>
  <c r="K219" i="11" s="1"/>
  <c r="AL219" i="1"/>
  <c r="AO219" i="1"/>
  <c r="AP219" i="1"/>
  <c r="AQ219" i="1"/>
  <c r="AY219" i="1"/>
  <c r="BT489" i="1"/>
  <c r="A220" i="1"/>
  <c r="C220" i="1"/>
  <c r="R220" i="1"/>
  <c r="D217" i="12"/>
  <c r="AK220" i="1"/>
  <c r="K220" i="11" s="1"/>
  <c r="AL220" i="1"/>
  <c r="AO220" i="1"/>
  <c r="AP220" i="1"/>
  <c r="M220" i="11" s="1"/>
  <c r="AQ220" i="1"/>
  <c r="AY220" i="1"/>
  <c r="BT490" i="1"/>
  <c r="A221" i="1"/>
  <c r="C221" i="1"/>
  <c r="R221" i="1"/>
  <c r="D218" i="12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D219" i="12"/>
  <c r="AK222" i="1"/>
  <c r="K222" i="11" s="1"/>
  <c r="AL222" i="1"/>
  <c r="AO222" i="1"/>
  <c r="AP222" i="1"/>
  <c r="AQ222" i="1"/>
  <c r="AY222" i="1"/>
  <c r="BT492" i="1"/>
  <c r="A223" i="1"/>
  <c r="C223" i="1"/>
  <c r="R223" i="1"/>
  <c r="D220" i="12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D221" i="12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D222" i="12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D223" i="12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D224" i="12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D225" i="12"/>
  <c r="AK228" i="1"/>
  <c r="AL228" i="1"/>
  <c r="AO228" i="1"/>
  <c r="AP228" i="1"/>
  <c r="M228" i="11" s="1"/>
  <c r="AQ228" i="1"/>
  <c r="AY228" i="1"/>
  <c r="BT498" i="1"/>
  <c r="A229" i="1"/>
  <c r="C229" i="1"/>
  <c r="R229" i="1"/>
  <c r="D226" i="12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D227" i="12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D228" i="12"/>
  <c r="AK231" i="1"/>
  <c r="AL231" i="1"/>
  <c r="AO231" i="1"/>
  <c r="AP231" i="1"/>
  <c r="AQ231" i="1"/>
  <c r="AY231" i="1"/>
  <c r="BT501" i="1"/>
  <c r="A232" i="1"/>
  <c r="C232" i="1"/>
  <c r="R232" i="1"/>
  <c r="D229" i="12"/>
  <c r="AK232" i="1"/>
  <c r="AL232" i="1"/>
  <c r="AO232" i="1"/>
  <c r="AP232" i="1"/>
  <c r="AQ232" i="1"/>
  <c r="AY232" i="1"/>
  <c r="BT502" i="1"/>
  <c r="A233" i="1"/>
  <c r="C233" i="1"/>
  <c r="R233" i="1"/>
  <c r="D230" i="12"/>
  <c r="AK233" i="1"/>
  <c r="AL233" i="1"/>
  <c r="AO233" i="1"/>
  <c r="AP233" i="1"/>
  <c r="AQ233" i="1"/>
  <c r="AY233" i="1"/>
  <c r="BT503" i="1"/>
  <c r="A234" i="1"/>
  <c r="C234" i="1"/>
  <c r="R234" i="1"/>
  <c r="D231" i="12"/>
  <c r="AK234" i="1"/>
  <c r="AL234" i="1"/>
  <c r="AO234" i="1"/>
  <c r="AP234" i="1"/>
  <c r="AQ234" i="1"/>
  <c r="AY234" i="1"/>
  <c r="BT504" i="1"/>
  <c r="A235" i="1"/>
  <c r="C235" i="1"/>
  <c r="R235" i="1"/>
  <c r="D232" i="12"/>
  <c r="AK235" i="1"/>
  <c r="AL235" i="1"/>
  <c r="AO235" i="1"/>
  <c r="AP235" i="1"/>
  <c r="AQ235" i="1"/>
  <c r="AY235" i="1"/>
  <c r="BT505" i="1"/>
  <c r="A236" i="1"/>
  <c r="C236" i="1"/>
  <c r="R236" i="1"/>
  <c r="D233" i="12"/>
  <c r="AK236" i="1"/>
  <c r="AL236" i="1"/>
  <c r="AO236" i="1"/>
  <c r="AP236" i="1"/>
  <c r="AQ236" i="1"/>
  <c r="AY236" i="1"/>
  <c r="BT506" i="1"/>
  <c r="A237" i="1"/>
  <c r="C237" i="1"/>
  <c r="R237" i="1"/>
  <c r="D234" i="12"/>
  <c r="AK237" i="1"/>
  <c r="AL237" i="1"/>
  <c r="AO237" i="1"/>
  <c r="AP237" i="1"/>
  <c r="AQ237" i="1"/>
  <c r="AY237" i="1"/>
  <c r="BT507" i="1"/>
  <c r="A238" i="1"/>
  <c r="C238" i="1"/>
  <c r="R238" i="1"/>
  <c r="D235" i="12"/>
  <c r="AK238" i="1"/>
  <c r="AL238" i="1"/>
  <c r="AO238" i="1"/>
  <c r="AP238" i="1"/>
  <c r="AQ238" i="1"/>
  <c r="AY238" i="1"/>
  <c r="BT508" i="1"/>
  <c r="A239" i="1"/>
  <c r="C239" i="1"/>
  <c r="R239" i="1"/>
  <c r="D236" i="12"/>
  <c r="AK239" i="1"/>
  <c r="AL239" i="1"/>
  <c r="AO239" i="1"/>
  <c r="AP239" i="1"/>
  <c r="AQ239" i="1"/>
  <c r="AY239" i="1"/>
  <c r="BT509" i="1"/>
  <c r="A240" i="1"/>
  <c r="C240" i="1"/>
  <c r="R240" i="1"/>
  <c r="D237" i="12"/>
  <c r="AK240" i="1"/>
  <c r="AL240" i="1"/>
  <c r="AO240" i="1"/>
  <c r="BE240" i="1" s="1"/>
  <c r="AP240" i="1"/>
  <c r="AQ240" i="1"/>
  <c r="AY240" i="1"/>
  <c r="BT510" i="1"/>
  <c r="A241" i="1"/>
  <c r="C241" i="1"/>
  <c r="R241" i="1"/>
  <c r="D238" i="12"/>
  <c r="AK241" i="1"/>
  <c r="K231" i="11" s="1"/>
  <c r="AL241" i="1"/>
  <c r="AO241" i="1"/>
  <c r="BE241" i="1" s="1"/>
  <c r="AP241" i="1"/>
  <c r="M231" i="11" s="1"/>
  <c r="AQ241" i="1"/>
  <c r="AY241" i="1"/>
  <c r="BT511" i="1"/>
  <c r="A242" i="1"/>
  <c r="C242" i="1"/>
  <c r="R242" i="1"/>
  <c r="D239" i="12"/>
  <c r="AK242" i="1"/>
  <c r="AL242" i="1"/>
  <c r="AO242" i="1"/>
  <c r="BE242" i="1" s="1"/>
  <c r="AP242" i="1"/>
  <c r="AQ242" i="1"/>
  <c r="AY242" i="1"/>
  <c r="BT512" i="1"/>
  <c r="A243" i="1"/>
  <c r="C243" i="1"/>
  <c r="R243" i="1"/>
  <c r="D240" i="12"/>
  <c r="AK243" i="1"/>
  <c r="AL243" i="1"/>
  <c r="AO243" i="1"/>
  <c r="BE243" i="1" s="1"/>
  <c r="AP243" i="1"/>
  <c r="AQ243" i="1"/>
  <c r="AY243" i="1"/>
  <c r="BT513" i="1"/>
  <c r="AY271" i="1"/>
  <c r="AQ271" i="1"/>
  <c r="AP271" i="1"/>
  <c r="M261" i="11" s="1"/>
  <c r="AO271" i="1"/>
  <c r="BE271" i="1" s="1"/>
  <c r="AL271" i="1"/>
  <c r="AK271" i="1"/>
  <c r="K261" i="11" s="1"/>
  <c r="D268" i="12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M406" i="11" l="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81" i="12"/>
  <c r="M329" i="11"/>
  <c r="K329" i="11"/>
  <c r="M266" i="11"/>
  <c r="AJ194" i="1"/>
  <c r="BB194" i="1"/>
  <c r="AN27" i="1"/>
  <c r="L24" i="12"/>
  <c r="K371" i="11"/>
  <c r="M347" i="11"/>
  <c r="K347" i="11"/>
  <c r="M346" i="11"/>
  <c r="K346" i="11"/>
  <c r="M342" i="11"/>
  <c r="K342" i="11"/>
  <c r="K333" i="11"/>
  <c r="M278" i="11"/>
  <c r="K278" i="11"/>
  <c r="M377" i="11"/>
  <c r="L12" i="12"/>
  <c r="AN15" i="1"/>
  <c r="L41" i="12"/>
  <c r="AN44" i="1"/>
  <c r="AM31" i="1"/>
  <c r="K28" i="12"/>
  <c r="AN60" i="1"/>
  <c r="L57" i="12"/>
  <c r="BB10" i="1"/>
  <c r="K377" i="11"/>
  <c r="M353" i="11"/>
  <c r="K353" i="11"/>
  <c r="M352" i="11"/>
  <c r="K352" i="11"/>
  <c r="M327" i="11"/>
  <c r="K327" i="11"/>
  <c r="M323" i="11"/>
  <c r="M319" i="11"/>
  <c r="K319" i="11"/>
  <c r="M302" i="11"/>
  <c r="K299" i="11"/>
  <c r="M296" i="11"/>
  <c r="K296" i="11"/>
  <c r="M290" i="11"/>
  <c r="K290" i="11"/>
  <c r="M287" i="11"/>
  <c r="K287" i="11"/>
  <c r="M284" i="11"/>
  <c r="K284" i="11"/>
  <c r="K272" i="11"/>
  <c r="BB23" i="1"/>
  <c r="L44" i="12"/>
  <c r="AN47" i="1"/>
  <c r="AM40" i="1"/>
  <c r="K37" i="12"/>
  <c r="K168" i="12"/>
  <c r="AM171" i="1"/>
  <c r="L11" i="12"/>
  <c r="AN14" i="1"/>
  <c r="K21" i="12"/>
  <c r="AM24" i="1"/>
  <c r="K34" i="12"/>
  <c r="AM37" i="1"/>
  <c r="K38" i="12"/>
  <c r="AM41" i="1"/>
  <c r="L40" i="12"/>
  <c r="AN43" i="1"/>
  <c r="AN49" i="1"/>
  <c r="L46" i="12"/>
  <c r="AN53" i="1"/>
  <c r="L50" i="12"/>
  <c r="L19" i="12"/>
  <c r="AN22" i="1"/>
  <c r="K32" i="12"/>
  <c r="AM35" i="1"/>
  <c r="BB45" i="1"/>
  <c r="BB41" i="1"/>
  <c r="BB27" i="1"/>
  <c r="BB192" i="1"/>
  <c r="BB40" i="1"/>
  <c r="BB29" i="1"/>
  <c r="BB25" i="1"/>
  <c r="BB148" i="1"/>
  <c r="AN84" i="1"/>
  <c r="L81" i="12"/>
  <c r="L85" i="12"/>
  <c r="AN88" i="1"/>
  <c r="M384" i="11"/>
  <c r="K384" i="11"/>
  <c r="M362" i="11"/>
  <c r="K362" i="11"/>
  <c r="M355" i="11"/>
  <c r="K355" i="11"/>
  <c r="M343" i="11"/>
  <c r="BB277" i="1"/>
  <c r="BB53" i="1"/>
  <c r="BB46" i="1"/>
  <c r="BB49" i="1"/>
  <c r="BB51" i="1"/>
  <c r="BB50" i="1"/>
  <c r="BB275" i="1"/>
  <c r="AJ34" i="1"/>
  <c r="AJ30" i="1"/>
  <c r="BB24" i="1"/>
  <c r="BB17" i="1"/>
  <c r="BB26" i="1"/>
  <c r="BB6" i="1"/>
  <c r="BB9" i="1"/>
  <c r="BB12" i="1"/>
  <c r="BB39" i="1"/>
  <c r="M341" i="11"/>
  <c r="K341" i="11"/>
  <c r="M336" i="11"/>
  <c r="K336" i="11"/>
  <c r="M324" i="11"/>
  <c r="K324" i="11"/>
  <c r="M320" i="11"/>
  <c r="BB20" i="1"/>
  <c r="BB13" i="1"/>
  <c r="BB178" i="1"/>
  <c r="BB186" i="1"/>
  <c r="BB183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4" i="1" a="1"/>
  <c r="BD204" i="1" s="1"/>
  <c r="BC204" i="1" a="1"/>
  <c r="BC204" i="1" s="1"/>
  <c r="BE204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309" i="1" a="1"/>
  <c r="BC309" i="1" s="1"/>
  <c r="BD309" i="1" a="1"/>
  <c r="BD309" i="1" s="1"/>
  <c r="BE309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5" i="1" a="1"/>
  <c r="BD205" i="1" s="1"/>
  <c r="BC205" i="1" a="1"/>
  <c r="BC205" i="1" s="1"/>
  <c r="BE205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4" i="1" a="1"/>
  <c r="BC314" i="1" s="1"/>
  <c r="BD314" i="1" a="1"/>
  <c r="BD314" i="1" s="1"/>
  <c r="BE314" i="1"/>
  <c r="BC308" i="1" a="1"/>
  <c r="BC308" i="1" s="1"/>
  <c r="BD308" i="1" a="1"/>
  <c r="BD308" i="1" s="1"/>
  <c r="BE308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1" i="1" a="1"/>
  <c r="BD221" i="1" s="1"/>
  <c r="BC221" i="1" a="1"/>
  <c r="BC221" i="1" s="1"/>
  <c r="BE221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6" i="1" a="1"/>
  <c r="BC316" i="1" s="1"/>
  <c r="BD316" i="1" a="1"/>
  <c r="BD316" i="1" s="1"/>
  <c r="BE316" i="1"/>
  <c r="BC312" i="1" a="1"/>
  <c r="BC312" i="1" s="1"/>
  <c r="BD312" i="1" a="1"/>
  <c r="BD312" i="1" s="1"/>
  <c r="BE312" i="1"/>
  <c r="BC310" i="1" a="1"/>
  <c r="BC310" i="1" s="1"/>
  <c r="BD310" i="1" a="1"/>
  <c r="BD310" i="1" s="1"/>
  <c r="BE310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27" i="1" a="1"/>
  <c r="BD327" i="1" s="1"/>
  <c r="BC327" i="1" a="1"/>
  <c r="BC327" i="1" s="1"/>
  <c r="BD326" i="1" a="1"/>
  <c r="BD326" i="1" s="1"/>
  <c r="BC326" i="1" a="1"/>
  <c r="BC326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78" i="1" a="1"/>
  <c r="BD278" i="1" s="1"/>
  <c r="BC278" i="1" a="1"/>
  <c r="BC278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294" i="1" a="1"/>
  <c r="BD294" i="1" s="1"/>
  <c r="BC294" i="1" a="1"/>
  <c r="BC294" i="1" s="1"/>
  <c r="BD293" i="1" a="1"/>
  <c r="BD293" i="1" s="1"/>
  <c r="BC293" i="1" a="1"/>
  <c r="BC293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2" i="1" a="1"/>
  <c r="BD292" i="1" s="1"/>
  <c r="BC292" i="1" a="1"/>
  <c r="BC292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1" i="1" a="1"/>
  <c r="BD291" i="1" s="1"/>
  <c r="BC291" i="1" a="1"/>
  <c r="BC291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77" i="1" a="1"/>
  <c r="BD277" i="1" s="1"/>
  <c r="BC277" i="1" a="1"/>
  <c r="BC277" i="1" s="1"/>
  <c r="BD276" i="1" a="1"/>
  <c r="BD276" i="1" s="1"/>
  <c r="BC276" i="1" a="1"/>
  <c r="BC276" i="1" s="1"/>
  <c r="BD279" i="1" a="1"/>
  <c r="BD279" i="1" s="1"/>
  <c r="BC279" i="1" a="1"/>
  <c r="BC279" i="1" s="1"/>
  <c r="BD285" i="1" a="1"/>
  <c r="BD285" i="1" s="1"/>
  <c r="BC285" i="1" a="1"/>
  <c r="BC285" i="1" s="1"/>
  <c r="BD275" i="1" a="1"/>
  <c r="BD275" i="1" s="1"/>
  <c r="BC275" i="1" a="1"/>
  <c r="BC27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D281" i="1" a="1"/>
  <c r="BD281" i="1" s="1"/>
  <c r="BC281" i="1" a="1"/>
  <c r="BC281" i="1" s="1"/>
  <c r="BD280" i="1" a="1"/>
  <c r="BD280" i="1" s="1"/>
  <c r="BC280" i="1" a="1"/>
  <c r="BC280" i="1" s="1"/>
  <c r="BS274" i="1"/>
  <c r="H271" i="12"/>
  <c r="BS271" i="1"/>
  <c r="H268" i="12"/>
  <c r="BR268" i="1"/>
  <c r="H265" i="12"/>
  <c r="BR272" i="1"/>
  <c r="H269" i="12"/>
  <c r="BS269" i="1"/>
  <c r="H266" i="12"/>
  <c r="S137" i="12"/>
  <c r="S128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L311" i="11" s="1"/>
  <c r="K318" i="12"/>
  <c r="AN320" i="1"/>
  <c r="L317" i="12"/>
  <c r="AM318" i="1"/>
  <c r="K315" i="12"/>
  <c r="AN317" i="1"/>
  <c r="L314" i="12"/>
  <c r="AM315" i="1"/>
  <c r="K312" i="12"/>
  <c r="AN314" i="1"/>
  <c r="L311" i="12"/>
  <c r="AM312" i="1"/>
  <c r="L302" i="11" s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L290" i="11" s="1"/>
  <c r="K297" i="12"/>
  <c r="AM299" i="1"/>
  <c r="K296" i="12"/>
  <c r="AN298" i="1"/>
  <c r="L295" i="12"/>
  <c r="AM293" i="1"/>
  <c r="L283" i="11" s="1"/>
  <c r="K290" i="12"/>
  <c r="AM290" i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L303" i="11" s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AI265" i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AI247" i="1"/>
  <c r="BB247" i="1" s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B250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BB268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BB253" i="1" s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BB259" i="1" s="1"/>
  <c r="AI244" i="1"/>
  <c r="BB244" i="1" s="1"/>
  <c r="K535" i="11"/>
  <c r="R254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R223" i="1"/>
  <c r="BS220" i="1"/>
  <c r="AI220" i="1"/>
  <c r="BB220" i="1" s="1"/>
  <c r="BS217" i="1"/>
  <c r="BR214" i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6" i="1"/>
  <c r="BB236" i="1" s="1"/>
  <c r="AI212" i="1"/>
  <c r="BB212" i="1" s="1"/>
  <c r="AI177" i="1"/>
  <c r="AI230" i="1"/>
  <c r="BB230" i="1" s="1"/>
  <c r="AI203" i="1"/>
  <c r="BB203" i="1" s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6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4" i="1"/>
  <c r="BB274" i="1" s="1"/>
  <c r="AI239" i="1"/>
  <c r="BB239" i="1" s="1"/>
  <c r="AI218" i="1"/>
  <c r="BB218" i="1" s="1"/>
  <c r="AI209" i="1"/>
  <c r="BB209" i="1" s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BB226" i="1" s="1"/>
  <c r="AI208" i="1"/>
  <c r="BB208" i="1" s="1"/>
  <c r="AI199" i="1"/>
  <c r="BB199" i="1" s="1"/>
  <c r="AI176" i="1"/>
  <c r="AI165" i="1"/>
  <c r="R245" i="1"/>
  <c r="R263" i="1"/>
  <c r="R257" i="1"/>
  <c r="R251" i="1"/>
  <c r="AI238" i="1"/>
  <c r="BB238" i="1" s="1"/>
  <c r="AI217" i="1"/>
  <c r="BB217" i="1" s="1"/>
  <c r="AI211" i="1"/>
  <c r="BB211" i="1" s="1"/>
  <c r="AI188" i="1"/>
  <c r="AI180" i="1"/>
  <c r="AI146" i="1"/>
  <c r="BQ352" i="1"/>
  <c r="BQ349" i="1"/>
  <c r="BQ340" i="1"/>
  <c r="BQ337" i="1"/>
  <c r="BQ334" i="1"/>
  <c r="BQ331" i="1"/>
  <c r="AI227" i="1"/>
  <c r="BB227" i="1" s="1"/>
  <c r="AI221" i="1"/>
  <c r="BB221" i="1" s="1"/>
  <c r="AI206" i="1"/>
  <c r="BB206" i="1" s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BB251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B269" i="1" s="1"/>
  <c r="BR238" i="1"/>
  <c r="BS248" i="1"/>
  <c r="BS272" i="1"/>
  <c r="BR226" i="1"/>
  <c r="BR196" i="1"/>
  <c r="BR220" i="1"/>
  <c r="BS208" i="1"/>
  <c r="BS184" i="1"/>
  <c r="BR161" i="1"/>
  <c r="BS146" i="1"/>
  <c r="AI260" i="1"/>
  <c r="BB260" i="1" s="1"/>
  <c r="AI241" i="1"/>
  <c r="BB241" i="1" s="1"/>
  <c r="AI232" i="1"/>
  <c r="BB232" i="1" s="1"/>
  <c r="AI223" i="1"/>
  <c r="BB223" i="1" s="1"/>
  <c r="AI214" i="1"/>
  <c r="BB214" i="1" s="1"/>
  <c r="AI205" i="1"/>
  <c r="BB205" i="1" s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BB272" i="1" s="1"/>
  <c r="AI263" i="1"/>
  <c r="BB263" i="1" s="1"/>
  <c r="AI254" i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B257" i="1" s="1"/>
  <c r="BR269" i="1"/>
  <c r="BS263" i="1"/>
  <c r="BR251" i="1"/>
  <c r="BS245" i="1"/>
  <c r="BQ394" i="1"/>
  <c r="BQ391" i="1"/>
  <c r="AN77" i="1"/>
  <c r="AN68" i="1"/>
  <c r="AN78" i="1"/>
  <c r="AM72" i="1"/>
  <c r="AN286" i="1"/>
  <c r="F83" i="13"/>
  <c r="AM69" i="1"/>
  <c r="AM287" i="1"/>
  <c r="L277" i="11" s="1"/>
  <c r="F87" i="13"/>
  <c r="AN87" i="1"/>
  <c r="AN69" i="1"/>
  <c r="AM71" i="1"/>
  <c r="F79" i="13"/>
  <c r="AN86" i="1"/>
  <c r="F85" i="13"/>
  <c r="AM286" i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L313" i="11" s="1"/>
  <c r="AM320" i="1"/>
  <c r="L310" i="11" s="1"/>
  <c r="F188" i="13"/>
  <c r="AM317" i="1"/>
  <c r="N307" i="11" s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L301" i="11" s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AN79" i="1"/>
  <c r="AM87" i="1"/>
  <c r="F95" i="13"/>
  <c r="AM82" i="1"/>
  <c r="AM78" i="1"/>
  <c r="AN287" i="1"/>
  <c r="AN288" i="1"/>
  <c r="G283" i="11"/>
  <c r="F350" i="13"/>
  <c r="G286" i="11"/>
  <c r="F279" i="13"/>
  <c r="F282" i="13"/>
  <c r="G306" i="11"/>
  <c r="G297" i="11"/>
  <c r="G303" i="11"/>
  <c r="AM97" i="1"/>
  <c r="F104" i="13"/>
  <c r="AM95" i="1"/>
  <c r="F110" i="13"/>
  <c r="AN93" i="1"/>
  <c r="AM288" i="1"/>
  <c r="F98" i="13"/>
  <c r="AM98" i="1"/>
  <c r="F107" i="13"/>
  <c r="F354" i="13"/>
  <c r="G308" i="11"/>
  <c r="AN89" i="1"/>
  <c r="AN291" i="1"/>
  <c r="AM101" i="1"/>
  <c r="K362" i="12"/>
  <c r="F359" i="13"/>
  <c r="K363" i="12"/>
  <c r="G309" i="11"/>
  <c r="F387" i="13"/>
  <c r="AN111" i="1"/>
  <c r="AN293" i="1"/>
  <c r="AM103" i="1"/>
  <c r="F114" i="13"/>
  <c r="AN106" i="1"/>
  <c r="AN102" i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2" i="1"/>
  <c r="F125" i="13"/>
  <c r="AM112" i="1"/>
  <c r="AM113" i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4" i="1"/>
  <c r="K397" i="12"/>
  <c r="G408" i="11"/>
  <c r="AM126" i="1"/>
  <c r="F151" i="13"/>
  <c r="AN295" i="1"/>
  <c r="AN132" i="1"/>
  <c r="F385" i="13"/>
  <c r="K359" i="12"/>
  <c r="G333" i="11"/>
  <c r="L357" i="12"/>
  <c r="AN133" i="1"/>
  <c r="AM296" i="1"/>
  <c r="N286" i="11" s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AM173" i="1"/>
  <c r="K380" i="12"/>
  <c r="AN196" i="1"/>
  <c r="AN176" i="1"/>
  <c r="AM298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2" i="1"/>
  <c r="K360" i="12"/>
  <c r="F360" i="13"/>
  <c r="AM480" i="1"/>
  <c r="F348" i="13"/>
  <c r="AN443" i="1"/>
  <c r="AN200" i="1"/>
  <c r="G409" i="11"/>
  <c r="K375" i="12"/>
  <c r="K381" i="12"/>
  <c r="L376" i="12"/>
  <c r="K365" i="12"/>
  <c r="AN203" i="1"/>
  <c r="AN189" i="1"/>
  <c r="AN181" i="1"/>
  <c r="K366" i="12"/>
  <c r="K384" i="12"/>
  <c r="AN439" i="1"/>
  <c r="AM481" i="1"/>
  <c r="F349" i="13"/>
  <c r="D296" i="11"/>
  <c r="AM489" i="1"/>
  <c r="F357" i="13"/>
  <c r="K357" i="12"/>
  <c r="AM475" i="1"/>
  <c r="AM314" i="1"/>
  <c r="L304" i="11" s="1"/>
  <c r="AM151" i="1"/>
  <c r="G395" i="11"/>
  <c r="K402" i="12"/>
  <c r="AM521" i="1"/>
  <c r="AM484" i="1"/>
  <c r="K352" i="12"/>
  <c r="F352" i="13"/>
  <c r="AM271" i="1"/>
  <c r="L261" i="11" s="1"/>
  <c r="AN177" i="1"/>
  <c r="AM166" i="1"/>
  <c r="AN162" i="1"/>
  <c r="K386" i="12"/>
  <c r="L388" i="12"/>
  <c r="L389" i="12"/>
  <c r="K403" i="12"/>
  <c r="AM487" i="1"/>
  <c r="F355" i="13"/>
  <c r="K355" i="12"/>
  <c r="AM478" i="1"/>
  <c r="AN458" i="1"/>
  <c r="K401" i="12"/>
  <c r="AM524" i="1"/>
  <c r="AN169" i="1"/>
  <c r="AN155" i="1"/>
  <c r="AM150" i="1"/>
  <c r="K407" i="12"/>
  <c r="K405" i="12"/>
  <c r="AM522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R216" i="1"/>
  <c r="BR213" i="1"/>
  <c r="BR210" i="1"/>
  <c r="BR207" i="1"/>
  <c r="BR204" i="1"/>
  <c r="BR201" i="1"/>
  <c r="BR198" i="1"/>
  <c r="BR195" i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Q539" i="1"/>
  <c r="BQ536" i="1"/>
  <c r="BQ533" i="1"/>
  <c r="BQ530" i="1"/>
  <c r="BQ527" i="1"/>
  <c r="BQ525" i="1"/>
  <c r="BQ520" i="1"/>
  <c r="BQ518" i="1"/>
  <c r="BQ516" i="1"/>
  <c r="BQ513" i="1"/>
  <c r="BQ509" i="1"/>
  <c r="BQ500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BB228" i="1" s="1"/>
  <c r="AI225" i="1"/>
  <c r="BB225" i="1" s="1"/>
  <c r="AI222" i="1"/>
  <c r="BB222" i="1" s="1"/>
  <c r="AI219" i="1"/>
  <c r="BB219" i="1" s="1"/>
  <c r="AI216" i="1"/>
  <c r="BB216" i="1" s="1"/>
  <c r="AI213" i="1"/>
  <c r="BB213" i="1" s="1"/>
  <c r="AI210" i="1"/>
  <c r="BB210" i="1" s="1"/>
  <c r="AI207" i="1"/>
  <c r="BB207" i="1" s="1"/>
  <c r="AI204" i="1"/>
  <c r="BB204" i="1" s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Q540" i="1"/>
  <c r="BQ537" i="1"/>
  <c r="BQ534" i="1"/>
  <c r="AM532" i="1"/>
  <c r="N403" i="11" s="1"/>
  <c r="BQ531" i="1"/>
  <c r="BQ528" i="1"/>
  <c r="BQ524" i="1"/>
  <c r="BQ522" i="1"/>
  <c r="BQ517" i="1"/>
  <c r="BQ514" i="1"/>
  <c r="BQ506" i="1"/>
  <c r="BQ497" i="1"/>
  <c r="BQ510" i="1"/>
  <c r="BQ507" i="1"/>
  <c r="BQ504" i="1"/>
  <c r="BQ501" i="1"/>
  <c r="BQ498" i="1"/>
  <c r="BQ495" i="1"/>
  <c r="BQ492" i="1"/>
  <c r="BQ489" i="1"/>
  <c r="BQ481" i="1"/>
  <c r="BQ476" i="1"/>
  <c r="BQ473" i="1"/>
  <c r="BQ472" i="1"/>
  <c r="BQ469" i="1"/>
  <c r="BQ466" i="1"/>
  <c r="BQ463" i="1"/>
  <c r="BQ458" i="1"/>
  <c r="BQ454" i="1"/>
  <c r="BQ445" i="1"/>
  <c r="BQ431" i="1"/>
  <c r="BQ426" i="1"/>
  <c r="BQ417" i="1"/>
  <c r="BQ494" i="1"/>
  <c r="BQ460" i="1"/>
  <c r="BQ455" i="1"/>
  <c r="BQ451" i="1"/>
  <c r="BQ448" i="1"/>
  <c r="BQ439" i="1"/>
  <c r="BQ436" i="1"/>
  <c r="BQ432" i="1"/>
  <c r="BQ430" i="1"/>
  <c r="BQ420" i="1"/>
  <c r="BQ411" i="1"/>
  <c r="BQ408" i="1"/>
  <c r="BQ405" i="1"/>
  <c r="BQ389" i="1"/>
  <c r="BQ387" i="1"/>
  <c r="BQ383" i="1"/>
  <c r="BQ380" i="1"/>
  <c r="BQ377" i="1"/>
  <c r="BQ374" i="1"/>
  <c r="BQ371" i="1"/>
  <c r="BQ368" i="1"/>
  <c r="BQ365" i="1"/>
  <c r="BQ362" i="1"/>
  <c r="BQ359" i="1"/>
  <c r="BQ356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Q375" i="1"/>
  <c r="BQ372" i="1"/>
  <c r="BQ369" i="1"/>
  <c r="BQ366" i="1"/>
  <c r="BQ363" i="1"/>
  <c r="BQ360" i="1"/>
  <c r="BQ357" i="1"/>
  <c r="BQ341" i="1"/>
  <c r="BQ332" i="1"/>
  <c r="BQ328" i="1"/>
  <c r="BQ325" i="1"/>
  <c r="BQ322" i="1"/>
  <c r="BQ319" i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Q484" i="1"/>
  <c r="BQ485" i="1"/>
  <c r="BQ482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N313" i="11"/>
  <c r="C312" i="11"/>
  <c r="C311" i="11"/>
  <c r="C310" i="11"/>
  <c r="C309" i="11"/>
  <c r="L308" i="11"/>
  <c r="N308" i="11"/>
  <c r="L307" i="11"/>
  <c r="C306" i="11"/>
  <c r="C305" i="11"/>
  <c r="C304" i="11"/>
  <c r="C303" i="11"/>
  <c r="N303" i="11"/>
  <c r="C302" i="11"/>
  <c r="N302" i="11"/>
  <c r="C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N290" i="11"/>
  <c r="L284" i="11"/>
  <c r="N284" i="11"/>
  <c r="N283" i="11"/>
  <c r="L280" i="11"/>
  <c r="N280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68" i="1"/>
  <c r="R259" i="1"/>
  <c r="R250" i="1"/>
  <c r="BB265" i="1"/>
  <c r="R265" i="1"/>
  <c r="R256" i="1"/>
  <c r="R247" i="1"/>
  <c r="R262" i="1"/>
  <c r="R253" i="1"/>
  <c r="H470" i="12"/>
  <c r="BB266" i="1"/>
  <c r="BB254" i="1"/>
  <c r="BB248" i="1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D471" i="12"/>
  <c r="L470" i="12"/>
  <c r="G520" i="11"/>
  <c r="G529" i="11"/>
  <c r="G526" i="11"/>
  <c r="G517" i="11"/>
  <c r="AM191" i="1"/>
  <c r="AM184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G370" i="11"/>
  <c r="R272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N301" i="11" l="1"/>
  <c r="N310" i="11"/>
  <c r="L286" i="11"/>
  <c r="N304" i="11"/>
  <c r="N261" i="11"/>
  <c r="N311" i="11"/>
  <c r="L8" i="1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<sst xmlns="http://schemas.openxmlformats.org/spreadsheetml/2006/main" count="7818" uniqueCount="1715">
  <si>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</si>
  <si>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</si>
  <si>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</si>
  <si>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</si>
  <si>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</si>
  <si>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</si>
  <si>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</si>
  <si>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</si>
  <si>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</si>
  <si>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</si>
  <si>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</si>
  <si>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</si>
  <si>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</si>
  <si>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</si>
  <si>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</si>
  <si>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</si>
  <si>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</si>
  <si>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</si>
  <si>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</si>
  <si>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</si>
  <si>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</si>
  <si>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</si>
  <si>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</si>
  <si>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</si>
  <si>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</si>
  <si>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</si>
  <si>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</si>
  <si>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</si>
  <si>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</si>
  <si>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</si>
  <si>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</si>
  <si>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</si>
  <si>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</si>
  <si>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</si>
  <si>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</si>
  <si>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</si>
  <si>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</si>
  <si>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</si>
  <si>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</si>
  <si>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</si>
  <si>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</si>
  <si>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</si>
  <si>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</si>
  <si>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</si>
  <si>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</si>
  <si>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</si>
  <si>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</si>
  <si>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</si>
  <si>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</si>
  <si>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</si>
  <si>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</si>
  <si>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</si>
  <si>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</si>
  <si>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</si>
  <si>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</si>
  <si>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</si>
  <si>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</si>
  <si>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</si>
  <si>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</si>
  <si>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</si>
  <si>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</si>
  <si>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</si>
  <si>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</si>
  <si>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</si>
  <si>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</si>
  <si>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</si>
  <si>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</si>
  <si>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</si>
  <si>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</si>
  <si>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</si>
  <si>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</si>
  <si>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</si>
  <si>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</si>
  <si>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</si>
  <si>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</si>
  <si>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</si>
  <si>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</si>
  <si>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</si>
  <si>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</si>
  <si>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</si>
  <si>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</si>
  <si>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</si>
  <si>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</si>
  <si>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</si>
  <si>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</si>
  <si>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</si>
  <si>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</si>
  <si>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</si>
  <si>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</si>
  <si>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</si>
  <si>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</si>
  <si>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</si>
  <si>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</si>
  <si>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</si>
  <si>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</si>
  <si>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</si>
  <si>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</si>
  <si>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</si>
  <si>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</si>
  <si>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</si>
  <si>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</si>
  <si>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</si>
  <si>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</si>
  <si>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</si>
  <si>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</si>
  <si>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</si>
  <si>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</si>
  <si>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</si>
  <si>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</si>
  <si>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</si>
  <si>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</si>
  <si>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</si>
  <si>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</si>
  <si>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</si>
  <si>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</si>
  <si>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</si>
  <si>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</si>
  <si>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</si>
  <si>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</si>
  <si>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</si>
  <si>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</si>
  <si>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</si>
  <si>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</si>
  <si>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</si>
  <si>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</si>
  <si>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</si>
  <si>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</si>
  <si>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</si>
  <si>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</si>
  <si>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</si>
  <si>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</si>
  <si>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</si>
  <si>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</si>
  <si>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</si>
  <si>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</si>
  <si>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</si>
  <si>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</si>
  <si>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</si>
  <si>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</si>
  <si>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</si>
  <si>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</si>
  <si>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</si>
  <si>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</si>
  <si>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</si>
  <si>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</si>
  <si>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</si>
  <si>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</si>
  <si>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</si>
  <si>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</si>
  <si>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</si>
  <si>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</si>
  <si>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</si>
  <si>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</si>
  <si>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</si>
  <si>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</si>
  <si>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</si>
  <si>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</si>
  <si>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</si>
  <si>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</si>
  <si>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</si>
  <si>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</si>
  <si>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</si>
  <si>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</si>
  <si>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</si>
  <si>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</si>
  <si>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</si>
  <si>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</si>
  <si>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</si>
  <si>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</si>
  <si>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</si>
  <si>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</si>
  <si>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</si>
  <si>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</si>
  <si>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</si>
  <si>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</si>
  <si>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</si>
  <si>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</si>
  <si>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</si>
  <si>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</si>
  <si>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</si>
  <si>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</si>
  <si>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</si>
  <si>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</si>
  <si>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</si>
  <si>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</si>
  <si>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</si>
  <si>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</si>
  <si>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</si>
  <si>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</si>
  <si>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</si>
  <si>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</si>
  <si>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</si>
  <si>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</si>
  <si>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</si>
  <si>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</si>
  <si>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</si>
  <si>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</si>
  <si>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</si>
  <si>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</si>
  <si>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</si>
  <si>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</si>
  <si>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</si>
  <si>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</si>
  <si>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</si>
  <si>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</si>
  <si>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</si>
  <si>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</si>
  <si>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</si>
  <si>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</si>
  <si>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</si>
  <si>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</si>
  <si>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</si>
  <si>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</si>
  <si>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</si>
  <si>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</si>
  <si>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</si>
  <si>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</si>
  <si>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</si>
  <si>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</si>
  <si>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</si>
  <si>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</si>
  <si>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</si>
  <si>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</si>
  <si>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</si>
  <si>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</si>
  <si>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</si>
  <si>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</si>
  <si>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</si>
  <si>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</si>
  <si>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</si>
  <si>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</si>
  <si>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</si>
  <si>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</si>
  <si>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</si>
  <si>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</si>
  <si>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</si>
  <si>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</si>
  <si>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</si>
  <si>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</si>
  <si>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</si>
  <si>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</si>
  <si>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</si>
  <si>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</si>
  <si>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</si>
  <si>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</si>
  <si>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</si>
  <si>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</si>
  <si>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</si>
  <si>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</si>
  <si>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</si>
  <si>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</si>
  <si>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</si>
  <si>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</si>
  <si>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</si>
  <si>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</si>
  <si>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</si>
  <si>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</si>
  <si>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</si>
  <si>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</si>
  <si>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</si>
  <si>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</si>
  <si>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</si>
  <si>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</si>
  <si>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</si>
  <si>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</si>
  <si>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</si>
  <si>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</si>
  <si>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</si>
  <si>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</si>
  <si>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</si>
  <si>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</si>
  <si>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</si>
  <si>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</si>
  <si>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</si>
  <si>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</si>
  <si>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</si>
  <si>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</si>
  <si>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</si>
  <si>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</si>
  <si>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</si>
  <si>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</si>
  <si>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</si>
  <si>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</si>
  <si>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</si>
  <si>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</si>
  <si>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</si>
  <si>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</si>
  <si>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</si>
  <si>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</si>
  <si>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</si>
  <si>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</si>
  <si>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</si>
  <si>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</si>
  <si>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</si>
  <si>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</si>
  <si>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</si>
  <si>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</si>
  <si>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</si>
  <si>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</si>
  <si>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</si>
  <si>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</si>
  <si>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</si>
  <si>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</si>
  <si>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</si>
  <si>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</si>
  <si>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</si>
  <si>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</si>
  <si>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</si>
  <si>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</si>
  <si>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</si>
  <si>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</si>
  <si>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</si>
  <si>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</si>
  <si>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</si>
  <si>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</si>
  <si>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</si>
  <si>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</si>
  <si>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</si>
  <si>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</si>
  <si>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</si>
  <si>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</si>
  <si>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</si>
  <si>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</si>
  <si>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</si>
  <si>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</si>
  <si>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</si>
  <si>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</si>
  <si>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</si>
  <si>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</si>
  <si>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</si>
  <si>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</si>
  <si>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</si>
  <si>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</si>
  <si>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</si>
  <si>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</si>
  <si>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</si>
  <si>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</si>
  <si>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</si>
  <si>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</si>
  <si>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</si>
  <si>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</si>
  <si>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</si>
  <si>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</si>
  <si>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</si>
  <si>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</si>
  <si>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</si>
  <si>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</si>
  <si>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</si>
  <si>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</si>
  <si>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</si>
  <si>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</si>
  <si>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</si>
  <si>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</si>
  <si>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</si>
  <si>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</si>
  <si>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</si>
  <si>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</si>
  <si>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</si>
  <si>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</si>
  <si>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</si>
  <si>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</si>
  <si>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</si>
  <si>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</si>
  <si>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</si>
  <si>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</si>
  <si>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</si>
  <si>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</si>
  <si>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</si>
  <si>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</si>
  <si>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</si>
  <si>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</si>
  <si>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</si>
  <si>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</si>
  <si>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</si>
  <si>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</si>
  <si>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</si>
  <si>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</si>
  <si>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</si>
  <si>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</si>
  <si>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</si>
  <si>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</si>
  <si>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</si>
  <si>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</si>
  <si>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</si>
  <si>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</si>
  <si>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</si>
  <si>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</si>
  <si>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</si>
  <si>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</si>
  <si>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</si>
  <si>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</si>
  <si>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</si>
  <si>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</si>
  <si>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</si>
  <si>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</si>
  <si>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</si>
  <si>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</si>
  <si>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</si>
  <si>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</si>
  <si>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</si>
  <si>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</si>
  <si>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</si>
  <si>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</si>
  <si>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</si>
  <si>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</si>
  <si>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</si>
  <si>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</si>
  <si>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</si>
  <si>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</si>
  <si>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</si>
  <si>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</si>
  <si>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</si>
  <si>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</si>
  <si>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</si>
  <si>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</si>
  <si>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</si>
  <si>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</si>
  <si>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</si>
  <si>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</si>
  <si>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</si>
  <si>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</si>
  <si>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</si>
  <si>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</si>
  <si>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</si>
  <si>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</si>
  <si>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</si>
  <si>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</si>
  <si>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</si>
  <si>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</si>
  <si>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</si>
  <si>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</si>
  <si>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</si>
  <si>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</si>
  <si>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</si>
  <si>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</si>
  <si>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</si>
  <si>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</si>
  <si>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</si>
  <si>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</si>
  <si>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</si>
  <si>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</si>
  <si>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</si>
  <si>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</si>
  <si>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</si>
  <si>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</si>
  <si>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</si>
  <si>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</si>
  <si>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</si>
  <si>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</si>
  <si>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</si>
  <si>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</si>
  <si>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</si>
  <si>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</si>
  <si>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</si>
  <si>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</si>
  <si>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</si>
  <si>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</si>
  <si>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</si>
  <si>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</si>
  <si>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</si>
  <si>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</si>
  <si>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</si>
  <si>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</si>
  <si>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</si>
  <si>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</si>
  <si>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</si>
  <si>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</si>
  <si>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</si>
  <si>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</si>
  <si>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</si>
  <si>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</si>
  <si>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</si>
  <si>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</si>
  <si>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</si>
  <si>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</si>
  <si>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</si>
  <si>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</si>
  <si>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</si>
  <si>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</si>
  <si>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</si>
  <si>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</si>
  <si>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</si>
  <si>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</si>
  <si>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</si>
  <si>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</si>
  <si>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</si>
  <si>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</si>
  <si>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</si>
  <si>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</si>
  <si>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</si>
  <si>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</si>
  <si>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</si>
  <si>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</si>
  <si>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</si>
  <si>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</si>
  <si>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</si>
  <si>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</si>
  <si>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</si>
  <si>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</si>
  <si>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</si>
  <si>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</si>
  <si>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</si>
  <si>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</si>
  <si>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</si>
  <si>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</si>
  <si>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</si>
  <si>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</si>
  <si>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</si>
  <si>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</si>
  <si>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</si>
  <si>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</si>
  <si>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</si>
  <si>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</si>
  <si>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</si>
  <si>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</si>
  <si>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</si>
  <si>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</si>
  <si>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</si>
  <si>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</si>
  <si>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</si>
  <si>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</si>
  <si>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</si>
  <si>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</si>
  <si>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</si>
  <si>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</si>
  <si>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</si>
  <si>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</si>
  <si>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</si>
  <si>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</si>
  <si>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</si>
  <si>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</si>
  <si>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</si>
  <si>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</si>
  <si>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</si>
  <si>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</si>
  <si>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</si>
  <si>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</si>
  <si>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</si>
  <si>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</si>
  <si>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</si>
  <si>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</si>
  <si>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</si>
  <si>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</si>
  <si>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</si>
  <si>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</si>
  <si>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</si>
  <si>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</si>
  <si>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</si>
  <si>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</si>
  <si>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</si>
  <si>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</si>
  <si>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</si>
  <si>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</si>
  <si>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</si>
  <si>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</si>
  <si>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</si>
  <si>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</si>
  <si>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</si>
  <si>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</si>
  <si>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</si>
  <si>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</si>
  <si>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</si>
  <si>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</si>
  <si>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</si>
  <si>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</si>
  <si>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</si>
  <si>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</si>
  <si>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</si>
  <si>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</si>
  <si>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</si>
  <si>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</si>
  <si>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</si>
  <si>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</si>
  <si>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</si>
  <si>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</si>
  <si>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</si>
  <si>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</si>
  <si>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</si>
  <si>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</si>
  <si>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</si>
  <si>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</si>
  <si>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</si>
  <si>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</si>
  <si>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</si>
  <si>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</si>
  <si>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</si>
  <si>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</si>
  <si>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</si>
  <si>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</si>
  <si>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</si>
  <si>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</si>
  <si>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</si>
  <si>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</si>
  <si>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</si>
  <si>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</si>
  <si>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</si>
  <si>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</si>
  <si>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</si>
  <si>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</si>
  <si>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</si>
  <si>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</si>
  <si>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</si>
  <si>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</si>
  <si>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</si>
  <si>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</si>
  <si>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</si>
  <si>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</si>
  <si>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</si>
  <si>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</si>
  <si>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</si>
  <si>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</si>
  <si>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</si>
  <si>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</si>
  <si>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</si>
  <si>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</si>
  <si>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</si>
  <si>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</si>
  <si>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</si>
  <si>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</si>
  <si>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</si>
  <si>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</si>
  <si>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</si>
  <si>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</si>
  <si>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</si>
  <si>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</si>
  <si>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</si>
  <si>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</si>
  <si>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</si>
  <si>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</si>
  <si>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</si>
  <si>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</si>
  <si>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</si>
  <si>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</si>
  <si>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</si>
  <si>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</si>
  <si>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</si>
  <si>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</si>
  <si>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</si>
  <si>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</si>
  <si>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</si>
  <si>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</si>
  <si>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</si>
  <si>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</si>
  <si>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</si>
  <si>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</si>
  <si>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</si>
  <si>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</si>
  <si>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</si>
  <si>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</si>
  <si>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</si>
  <si>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</si>
  <si>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</si>
  <si>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</si>
  <si>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</si>
  <si>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</si>
  <si>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</si>
  <si>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</si>
  <si>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</si>
  <si>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</si>
  <si>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</si>
  <si>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</si>
  <si>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</si>
  <si>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</si>
  <si>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</si>
  <si>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</si>
  <si>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</si>
  <si>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</si>
  <si>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</si>
  <si>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</si>
  <si>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</si>
  <si>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</si>
  <si>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</si>
  <si>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</si>
  <si>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</si>
  <si>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</si>
  <si>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</si>
  <si>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</si>
  <si>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</si>
  <si>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</si>
  <si>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</si>
  <si>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</si>
  <si>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16.1</t>
  </si>
  <si>
    <t>FRANCISLAYNE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</si>
  <si>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</si>
  <si>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</si>
  <si>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</si>
  <si>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</si>
  <si>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</si>
  <si>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</si>
  <si>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</si>
  <si>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</si>
  <si>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</si>
  <si>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</si>
  <si>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</si>
  <si>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</si>
  <si>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</si>
  <si>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</si>
  <si>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</si>
  <si>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</si>
  <si>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</si>
  <si>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</si>
  <si>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</si>
  <si>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</si>
  <si>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</si>
  <si>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</si>
  <si>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</si>
  <si>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</si>
  <si>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</si>
  <si>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</si>
  <si>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</si>
  <si>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</si>
  <si>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</si>
  <si>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</si>
  <si>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</si>
  <si>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</si>
  <si>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</si>
  <si>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</si>
  <si>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</si>
  <si>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</si>
  <si>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</si>
  <si>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</si>
  <si>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</si>
  <si>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</si>
  <si>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</si>
  <si>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</si>
  <si>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</si>
  <si>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</si>
  <si>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</si>
  <si>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</si>
  <si>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</si>
  <si>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</si>
  <si>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</si>
  <si>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</si>
  <si>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</si>
  <si>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</si>
  <si>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</si>
  <si>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</si>
  <si>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</si>
  <si>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</si>
  <si>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</si>
  <si>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</si>
  <si>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</si>
  <si>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</si>
  <si>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</si>
  <si>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</si>
  <si>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</si>
  <si>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</si>
  <si>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</si>
  <si>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</si>
  <si>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</si>
  <si>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</si>
  <si>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</si>
  <si>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</si>
  <si>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</si>
  <si>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</si>
  <si>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</si>
  <si>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</si>
  <si>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</si>
  <si>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</si>
  <si>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</si>
  <si>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</si>
  <si>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</si>
  <si>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</si>
  <si>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</si>
  <si>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</si>
  <si>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</si>
  <si>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</si>
  <si>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</si>
  <si>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</si>
  <si>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</si>
  <si>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</si>
  <si>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</si>
  <si>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</si>
  <si>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</si>
  <si>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</si>
  <si>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</si>
  <si>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</si>
  <si>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</si>
  <si>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</si>
  <si>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</si>
  <si>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</si>
  <si>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</si>
  <si>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</si>
  <si>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</si>
  <si>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</si>
  <si>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</si>
  <si>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</si>
  <si>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</si>
  <si>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</si>
  <si>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</si>
  <si>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</si>
  <si>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</si>
  <si>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16.2</t>
  </si>
  <si>
    <t>LUCAS DOMINGOS</t>
  </si>
  <si>
    <t>POS</t>
  </si>
  <si>
    <t>POS1</t>
  </si>
  <si>
    <t>OURO VERDE - LIGAÇÃO</t>
  </si>
  <si>
    <t>PRV-POV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</si>
  <si>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</si>
  <si>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</si>
  <si>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</si>
  <si>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</si>
  <si>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</si>
  <si>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</si>
  <si>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</si>
  <si>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</si>
  <si>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</si>
  <si>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</si>
  <si>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</si>
  <si>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</si>
  <si>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</si>
  <si>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</si>
  <si>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</si>
  <si>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</si>
  <si>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</si>
  <si>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</si>
  <si>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</si>
  <si>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</si>
  <si>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</si>
  <si>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</si>
  <si>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</si>
  <si>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</si>
  <si>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</si>
  <si>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</si>
  <si>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</si>
  <si>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</si>
  <si>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</si>
  <si>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</si>
  <si>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</si>
  <si>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</si>
  <si>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</si>
  <si>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</si>
  <si>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</si>
  <si>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</si>
  <si>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</si>
  <si>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</si>
  <si>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</si>
  <si>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</si>
  <si>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</si>
  <si>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</si>
  <si>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</si>
  <si>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</si>
  <si>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</si>
  <si>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</si>
  <si>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</si>
  <si>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</si>
  <si>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</si>
  <si>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</si>
  <si>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</si>
  <si>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</si>
  <si>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</si>
  <si>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</si>
  <si>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</si>
  <si>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</si>
  <si>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</si>
  <si>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</si>
  <si>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</si>
  <si>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</si>
  <si>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</si>
  <si>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</si>
  <si>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</si>
  <si>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</si>
  <si>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</si>
  <si>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</si>
  <si>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</si>
  <si>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</si>
  <si>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</si>
  <si>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</si>
  <si>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</si>
  <si>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</si>
  <si>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</si>
  <si>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</si>
  <si>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</si>
  <si>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</si>
  <si>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</si>
  <si>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</si>
  <si>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</si>
  <si>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</si>
  <si>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</si>
  <si>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</si>
  <si>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</si>
  <si>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</si>
  <si>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</si>
  <si>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</si>
  <si>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</si>
  <si>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</si>
  <si>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</si>
  <si>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15.2</t>
  </si>
  <si>
    <t>RONALDO CONCEICAO</t>
  </si>
  <si>
    <t>FERRONORTE</t>
  </si>
  <si>
    <t>TQI-TSP</t>
  </si>
  <si>
    <t>K73TSP</t>
  </si>
  <si>
    <t>MARCO INICIAL - ALTO ARAGUAIA</t>
  </si>
  <si>
    <t>TCS-TGR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</si>
  <si>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</si>
  <si>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</si>
  <si>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</si>
  <si>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</si>
  <si>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</si>
  <si>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</si>
  <si>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</si>
  <si>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</si>
  <si>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</si>
  <si>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</si>
  <si>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</si>
  <si>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</si>
  <si>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</si>
  <si>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</si>
  <si>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</si>
  <si>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</si>
  <si>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</si>
  <si>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</si>
  <si>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</si>
  <si>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</si>
  <si>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</si>
  <si>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</si>
  <si>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</si>
  <si>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</si>
  <si>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</si>
  <si>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</si>
  <si>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</si>
  <si>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</si>
  <si>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</si>
  <si>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</si>
  <si>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</si>
  <si>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</si>
  <si>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</si>
  <si>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</si>
  <si>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</si>
  <si>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</si>
  <si>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</si>
  <si>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</si>
  <si>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</si>
  <si>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</si>
  <si>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</si>
  <si>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</si>
  <si>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</si>
  <si>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</si>
  <si>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</si>
  <si>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</si>
  <si>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</si>
  <si>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</si>
  <si>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</si>
  <si>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</si>
  <si>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</si>
  <si>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</si>
  <si>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</si>
  <si>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</si>
  <si>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</si>
  <si>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</si>
  <si>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</si>
  <si>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</si>
  <si>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</si>
  <si>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</si>
  <si>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</si>
  <si>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</si>
  <si>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</si>
  <si>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</si>
  <si>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</si>
  <si>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</si>
  <si>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</si>
  <si>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</si>
  <si>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</si>
  <si>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</si>
  <si>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</si>
  <si>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</si>
  <si>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</si>
  <si>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</si>
  <si>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</si>
  <si>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</si>
  <si>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</si>
  <si>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</si>
  <si>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</si>
  <si>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</si>
  <si>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</si>
  <si>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</si>
  <si>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</si>
  <si>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</si>
  <si>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</si>
  <si>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</si>
  <si>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</si>
  <si>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</si>
  <si>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</si>
  <si>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</si>
  <si>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</si>
  <si>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</si>
  <si>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</si>
  <si>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</si>
  <si>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</si>
  <si>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</si>
  <si>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</si>
  <si>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</si>
  <si>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</si>
  <si>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</si>
  <si>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</si>
  <si>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</si>
  <si>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</si>
  <si>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</si>
  <si>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</si>
  <si>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</si>
  <si>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</si>
  <si>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</si>
  <si>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</si>
  <si>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</si>
  <si>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</si>
  <si>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</si>
  <si>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</si>
  <si>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</si>
  <si>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</si>
  <si>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</si>
  <si>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</si>
  <si>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</si>
  <si>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</si>
  <si>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</si>
  <si>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</si>
  <si>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</si>
  <si>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</si>
  <si>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</si>
  <si>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</si>
  <si>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</si>
  <si>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</si>
  <si>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</si>
  <si>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</si>
  <si>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</si>
  <si>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</si>
  <si>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</si>
  <si>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</si>
  <si>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</si>
  <si>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</si>
  <si>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</si>
  <si>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</si>
  <si>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</si>
  <si>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</si>
  <si>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</si>
  <si>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</si>
  <si>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</si>
  <si>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</si>
  <si>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</si>
  <si>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</si>
  <si>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</si>
  <si>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</si>
  <si>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</si>
  <si>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</si>
  <si>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</si>
  <si>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</si>
  <si>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</si>
  <si>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</si>
  <si>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15.1</t>
  </si>
  <si>
    <t>CARLOS EDUARDO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</si>
  <si>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</si>
  <si>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</si>
  <si>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</si>
  <si>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</si>
  <si>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</si>
  <si>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</si>
  <si>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</si>
  <si>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</si>
  <si>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</si>
  <si>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</si>
  <si>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</si>
  <si>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</si>
  <si>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</si>
  <si>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</si>
  <si>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</si>
  <si>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</si>
  <si>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</si>
  <si>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</si>
  <si>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</si>
  <si>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</si>
  <si>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</si>
  <si>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</si>
  <si>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</si>
  <si>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</si>
  <si>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</si>
  <si>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</si>
  <si>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</si>
  <si>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</si>
  <si>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</si>
  <si>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</si>
  <si>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</si>
  <si>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</si>
  <si>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</si>
  <si>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</si>
  <si>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</si>
  <si>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</si>
  <si>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</si>
  <si>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</si>
  <si>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</si>
  <si>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</si>
  <si>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</si>
  <si>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</si>
  <si>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</si>
  <si>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</si>
  <si>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</si>
  <si>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</si>
  <si>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</si>
  <si>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</si>
  <si>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</si>
  <si>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</si>
  <si>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</si>
  <si>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</si>
  <si>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</si>
  <si>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</si>
  <si>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</si>
  <si>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</si>
  <si>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</si>
  <si>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</si>
  <si>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</si>
  <si>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</si>
  <si>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</si>
  <si>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</si>
  <si>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</si>
  <si>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</si>
  <si>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</si>
  <si>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</si>
  <si>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</si>
  <si>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</si>
  <si>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</si>
  <si>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</si>
  <si>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</si>
  <si>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</si>
  <si>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</si>
  <si>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</si>
  <si>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</si>
  <si>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</si>
  <si>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</si>
  <si>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</si>
  <si>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</si>
  <si>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</si>
  <si>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</si>
  <si>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</si>
  <si>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</si>
  <si>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</si>
  <si>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</si>
  <si>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</si>
  <si>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</si>
  <si>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</si>
  <si>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</si>
  <si>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</si>
  <si>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</si>
  <si>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</si>
  <si>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</si>
  <si>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</si>
  <si>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</si>
  <si>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</si>
  <si>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</si>
  <si>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</si>
  <si>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</si>
  <si>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</si>
  <si>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</si>
  <si>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</si>
  <si>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</si>
  <si>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</si>
  <si>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</si>
  <si>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</si>
  <si>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</si>
  <si>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</si>
  <si>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</si>
  <si>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</si>
  <si>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</si>
  <si>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</si>
  <si>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</si>
  <si>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</si>
  <si>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</si>
  <si>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</si>
  <si>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</si>
  <si>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</si>
  <si>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</si>
  <si>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</si>
  <si>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</si>
  <si>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</si>
  <si>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</si>
  <si>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</si>
  <si>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</si>
  <si>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</si>
  <si>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</si>
  <si>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</si>
  <si>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</si>
  <si>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</si>
  <si>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</si>
  <si>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</si>
  <si>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</si>
  <si>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</si>
  <si>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</si>
  <si>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</si>
  <si>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</si>
  <si>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</si>
  <si>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</si>
  <si>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</si>
  <si>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</si>
  <si>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</si>
  <si>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</si>
  <si>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</si>
  <si>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</si>
  <si>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</si>
  <si>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</si>
  <si>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</si>
  <si>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</si>
  <si>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</si>
  <si>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</si>
  <si>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</si>
  <si>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</si>
  <si>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</si>
  <si>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</si>
  <si>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</si>
  <si>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</si>
  <si>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</si>
  <si>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</si>
  <si>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</si>
  <si>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</si>
  <si>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</si>
  <si>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</si>
  <si>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</si>
  <si>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</si>
  <si>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</si>
  <si>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</si>
  <si>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</si>
  <si>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</si>
  <si>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</si>
  <si>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</si>
  <si>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</si>
  <si>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</si>
  <si>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</si>
  <si>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</si>
  <si>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</si>
  <si>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</si>
  <si>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</si>
  <si>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</si>
  <si>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</si>
  <si>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</si>
  <si>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</si>
  <si>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</si>
  <si>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</si>
  <si>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</si>
  <si>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</si>
  <si>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</si>
  <si>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</si>
  <si>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</si>
  <si>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</si>
  <si>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</si>
  <si>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</si>
  <si>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</si>
  <si>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</si>
  <si>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</si>
  <si>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</si>
  <si>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</si>
  <si>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</si>
  <si>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</si>
  <si>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</si>
  <si>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</si>
  <si>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</si>
  <si>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</si>
  <si>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</si>
  <si>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</si>
  <si>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</si>
  <si>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</si>
  <si>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</si>
  <si>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</si>
  <si>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</si>
  <si>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</si>
  <si>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</si>
  <si>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</si>
  <si>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</si>
  <si>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</si>
  <si>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</si>
  <si>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</si>
  <si>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</si>
  <si>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</si>
  <si>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</si>
  <si>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</si>
  <si>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</si>
  <si>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</si>
  <si>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</si>
  <si>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</si>
  <si>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</si>
  <si>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</si>
  <si>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</si>
  <si>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</si>
  <si>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</si>
  <si>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</si>
  <si>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</si>
  <si>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</si>
  <si>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</si>
  <si>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</si>
  <si>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</si>
  <si>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</si>
  <si>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</si>
  <si>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</si>
  <si>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</si>
  <si>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</si>
  <si>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</si>
  <si>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</si>
  <si>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</si>
  <si>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</si>
  <si>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</si>
  <si>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</si>
  <si>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</si>
  <si>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</si>
  <si>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</si>
  <si>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</si>
  <si>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</si>
  <si>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</si>
  <si>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</si>
  <si>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</si>
  <si>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</si>
  <si>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</si>
  <si>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</si>
  <si>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</si>
  <si>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</si>
  <si>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</si>
  <si>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</si>
  <si>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</si>
  <si>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</si>
  <si>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</si>
  <si>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</si>
  <si>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</si>
  <si>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</si>
  <si>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</si>
  <si>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</si>
  <si>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</si>
  <si>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</si>
  <si>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</si>
  <si>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</si>
  <si>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</si>
  <si>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</si>
  <si>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</si>
  <si>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</si>
  <si>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</si>
  <si>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</si>
  <si>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</si>
  <si>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</si>
  <si>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</si>
  <si>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</si>
  <si>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</si>
  <si>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</si>
  <si>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</si>
  <si>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</si>
  <si>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</si>
  <si>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</si>
  <si>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</si>
  <si>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</si>
  <si>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</si>
  <si>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</si>
  <si>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</si>
  <si>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</si>
  <si>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</si>
  <si>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</si>
  <si>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</si>
  <si>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</si>
  <si>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</si>
  <si>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</si>
  <si>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</si>
  <si>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</si>
  <si>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</si>
  <si>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</si>
  <si>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</si>
  <si>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</si>
  <si>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</si>
  <si>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</si>
  <si>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</si>
  <si>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</si>
  <si>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</si>
  <si>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</si>
  <si>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</si>
  <si>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</si>
  <si>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</si>
  <si>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</si>
  <si>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</si>
  <si>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</si>
  <si>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</si>
  <si>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</si>
  <si>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</si>
  <si>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</si>
  <si>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</si>
  <si>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</si>
  <si>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</si>
  <si>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</si>
  <si>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</si>
  <si>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</si>
  <si>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</si>
  <si>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</si>
  <si>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</si>
  <si>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</si>
  <si>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</si>
  <si>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</si>
  <si>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</si>
  <si>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</si>
  <si>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</si>
  <si>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</si>
  <si>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</si>
  <si>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</si>
  <si>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</si>
  <si>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</si>
  <si>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</si>
  <si>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</si>
  <si>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</si>
  <si>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</si>
  <si>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</si>
  <si>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</si>
  <si>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</si>
  <si>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</si>
  <si>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</si>
  <si>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</si>
  <si>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</si>
  <si>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</si>
  <si>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</si>
  <si>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</si>
  <si>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</si>
  <si>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</si>
  <si>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</si>
  <si>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</si>
  <si>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</si>
  <si>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</si>
  <si>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</si>
  <si>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</si>
  <si>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</si>
  <si>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</si>
  <si>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</si>
  <si>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</si>
  <si>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</si>
  <si>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</si>
  <si>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</si>
  <si>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</si>
  <si>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</si>
  <si>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</si>
  <si>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</si>
  <si>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</si>
  <si>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</si>
  <si>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</si>
  <si>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</si>
  <si>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</si>
  <si>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</si>
  <si>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</si>
  <si>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</si>
  <si>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</si>
  <si>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</si>
  <si>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</si>
  <si>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</si>
  <si>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</si>
  <si>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</si>
  <si>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</si>
  <si>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</si>
  <si>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</si>
  <si>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</si>
  <si>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</si>
  <si>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</si>
  <si>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</si>
  <si>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</si>
  <si>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</si>
  <si>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</si>
  <si>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</si>
  <si>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</si>
  <si>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</si>
  <si>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</si>
  <si>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</si>
  <si>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</si>
  <si>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</si>
  <si>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</si>
  <si>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</si>
  <si>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</si>
  <si>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</si>
  <si>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</si>
  <si>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</si>
  <si>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</si>
  <si>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</si>
  <si>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</si>
  <si>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</si>
  <si>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</si>
  <si>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</si>
  <si>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</si>
  <si>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</si>
  <si>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</si>
  <si>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</si>
  <si>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</si>
  <si>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</si>
  <si>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</si>
  <si>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</si>
  <si>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</si>
  <si>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</si>
  <si>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</si>
  <si>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</si>
  <si>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</si>
  <si>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</si>
  <si>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</si>
  <si>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</si>
  <si>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</si>
  <si>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</si>
  <si>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</si>
  <si>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</si>
  <si>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</si>
  <si>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</si>
  <si>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</si>
  <si>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</si>
  <si>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</si>
  <si>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</si>
  <si>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</si>
  <si>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</si>
  <si>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</si>
  <si>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</si>
  <si>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</si>
  <si>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</si>
  <si>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</si>
  <si>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</si>
  <si>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</si>
  <si>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</si>
  <si>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</si>
  <si>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</si>
  <si>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</si>
  <si>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</si>
  <si>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</si>
  <si>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</si>
  <si>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</si>
  <si>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</si>
  <si>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</si>
  <si>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</si>
  <si>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</si>
  <si>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</si>
  <si>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</si>
  <si>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</si>
  <si>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</si>
  <si>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</si>
  <si>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</si>
  <si>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</si>
  <si>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</si>
  <si>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</si>
  <si>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</si>
  <si>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</si>
  <si>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</si>
  <si>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</si>
  <si>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</si>
  <si>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</si>
  <si>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</si>
  <si>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</si>
  <si>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</si>
  <si>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</si>
  <si>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</si>
  <si>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</si>
  <si>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</si>
  <si>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</si>
  <si>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</si>
  <si>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</si>
  <si>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</si>
  <si>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</si>
  <si>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</si>
  <si>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</si>
  <si>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</si>
  <si>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</si>
  <si>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</si>
  <si>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</si>
  <si>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</si>
  <si>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</si>
  <si>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</si>
  <si>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</si>
  <si>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</si>
  <si>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</si>
  <si>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</si>
  <si>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</si>
  <si>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</si>
  <si>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</si>
  <si>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</si>
  <si>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</si>
  <si>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</si>
  <si>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</si>
  <si>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</si>
  <si>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</si>
  <si>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</si>
  <si>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</si>
  <si>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</si>
  <si>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</si>
  <si>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</si>
  <si>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</si>
  <si>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</si>
  <si>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</si>
  <si>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</si>
  <si>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</si>
  <si>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</si>
  <si>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</si>
  <si>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</si>
  <si>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</si>
  <si>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</si>
  <si>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</si>
  <si>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</si>
  <si>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</si>
  <si>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</si>
  <si>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</si>
  <si>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</si>
  <si>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</si>
  <si>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</si>
  <si>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</si>
  <si>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</si>
  <si>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</si>
  <si>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</si>
  <si>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</si>
  <si>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</si>
  <si>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</si>
  <si>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</si>
  <si>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</si>
  <si>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</si>
  <si>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</si>
  <si>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</si>
  <si>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</si>
  <si>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</si>
  <si>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</si>
  <si>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</si>
  <si>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</si>
  <si>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</si>
  <si>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</si>
  <si>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</si>
  <si>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</si>
  <si>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</si>
  <si>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</si>
  <si>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</si>
  <si>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</si>
  <si>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</si>
  <si>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</si>
  <si>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</si>
  <si>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</si>
  <si>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</si>
  <si>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</si>
  <si>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</si>
  <si>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</si>
  <si>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</si>
  <si>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</si>
  <si>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</si>
  <si>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</si>
  <si>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</si>
  <si>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</si>
  <si>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</si>
  <si>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</si>
  <si>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</si>
  <si>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</si>
  <si>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</si>
  <si>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</si>
  <si>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</si>
  <si>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</si>
  <si>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</si>
  <si>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</si>
  <si>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</si>
  <si>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</si>
  <si>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</si>
  <si>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</si>
  <si>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</si>
  <si>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</si>
  <si>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</si>
  <si>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</si>
  <si>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</si>
  <si>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</si>
  <si>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</si>
  <si>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</si>
  <si>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</si>
  <si>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</si>
  <si>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</si>
  <si>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</si>
  <si>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</si>
  <si>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</si>
  <si>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</si>
  <si>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</si>
  <si>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</si>
  <si>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</si>
  <si>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</si>
  <si>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TAL-TIQ</t>
  </si>
  <si>
    <t>TALTIQ</t>
  </si>
  <si>
    <t>Ag. confirmação de FX com o CCO</t>
  </si>
  <si>
    <t>TIQ-TGR</t>
  </si>
  <si>
    <t>TIQTGR</t>
  </si>
  <si>
    <t>Inspeção RIV - VMA 35km/h e 18km/h em PN</t>
  </si>
  <si>
    <t>MC1 previsao 10hrs</t>
  </si>
  <si>
    <t>TGE-S</t>
  </si>
  <si>
    <t>Jonatas</t>
  </si>
  <si>
    <t>Substituição de meia chave (AMV Sul de TBE)</t>
  </si>
  <si>
    <t>TP pronta as 09hrs</t>
  </si>
  <si>
    <t>TP pronta 07:41, previsao de faixa 10hrs</t>
  </si>
  <si>
    <t xml:space="preserve">MC1 previsao 12hrs devido malha saturada </t>
  </si>
  <si>
    <t>MC1 08:15, previsão apos I19 10hrs</t>
  </si>
  <si>
    <t>TMO-S</t>
  </si>
  <si>
    <t>TMOS</t>
  </si>
  <si>
    <t>Substituição de trilho (AMV Sul de TMO)</t>
  </si>
  <si>
    <t>Francenildo</t>
  </si>
  <si>
    <t>TP pronta 09:13, prev apos D72 10:30</t>
  </si>
  <si>
    <t xml:space="preserve">TP pronta 08hrs, em intervalo das 08hrs ate 09:30 </t>
  </si>
  <si>
    <t>ZDP</t>
  </si>
  <si>
    <t>ZTP-ZDP</t>
  </si>
  <si>
    <t>ZTPZDP</t>
  </si>
  <si>
    <t>PCM</t>
  </si>
  <si>
    <t>2 (Edson + Evaldo)</t>
  </si>
  <si>
    <t>MC1 06:13, aguardando o M81 09HRS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</si>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</sst>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Border="1" applyAlignment="1">
      <alignment horizontal="center"/>
    </xf>
    <xf numFmtId="2" fontId="20" fillId="25" borderId="0" xfId="0" applyNumberFormat="1" applyFont="1" applyFill="1" applyBorder="1" applyAlignment="1">
      <alignment horizontal="center"/>
    </xf>
    <xf numFmtId="0" fontId="37" fillId="34" borderId="30" xfId="0" applyFon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34"/>
    <tableColumn id="8" xr3:uid="{69D5AC3B-4F64-4F8F-AD2A-0AD158918DDD}" name="CORRELATO" dataDxfId="25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32" tableBorderDxfId="253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7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1" xr3:uid="{0387059F-E226-4D97-BC06-B061DF405099}" name="SB" dataDxfId="121" totalsRowDxfId="12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0" xr3:uid="{765F1216-BD87-4E19-92F2-EBA12B5DBC2F}" name="Coordenação da Via" dataDxfId="110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1" xr3:uid="{FB05FA13-62CB-405D-BCA7-08104C017794}" name="Trecho" dataDxfId="108" totalsRowDxfId="109">
      <calculatedColumnFormula>IFERROR(_xlfn.XLOOKUP(J6, #REF!, 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60" xr3:uid="{F187FD2F-F8CA-48A5-87D4-5E153B83834C}" name="Trecho_15" dataDxfId="36" totalsRowDxfId="37">
      <calculatedColumnFormula>IFERROR(_xlfn.XLOOKUP(AO6, #REF!, 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83" t="s">
        <v>392</v>
      </c>
      <c r="B1" s="384" t="s">
        <v>523</v>
      </c>
      <c r="C1" s="384" t="s">
        <v>524</v>
      </c>
      <c r="D1" s="384" t="s">
        <v>525</v>
      </c>
      <c r="E1" s="384" t="s">
        <v>526</v>
      </c>
      <c r="F1" s="385" t="s">
        <v>527</v>
      </c>
      <c r="G1" s="385" t="s">
        <v>528</v>
      </c>
      <c r="H1" s="384" t="s">
        <v>529</v>
      </c>
      <c r="I1" s="384" t="s">
        <v>530</v>
      </c>
      <c r="J1" s="384" t="s">
        <v>531</v>
      </c>
      <c r="K1" s="386" t="s">
        <v>532</v>
      </c>
    </row>
    <row r="2" spans="1:14">
      <c r="A2" s="361" t="s">
        <v>533</v>
      </c>
      <c r="B2" s="362" t="s">
        <v>534</v>
      </c>
      <c r="C2" s="362" t="s">
        <v>535</v>
      </c>
      <c r="D2" s="362" t="s">
        <v>536</v>
      </c>
      <c r="E2" s="362">
        <v>72</v>
      </c>
      <c r="F2" s="363">
        <v>255.5</v>
      </c>
      <c r="G2" s="363">
        <v>261.05399999999997</v>
      </c>
      <c r="H2" s="362" t="s">
        <v>537</v>
      </c>
      <c r="I2" s="362" t="s">
        <v>538</v>
      </c>
      <c r="J2" s="362" t="s">
        <v>539</v>
      </c>
      <c r="K2" s="364" t="s">
        <v>540</v>
      </c>
    </row>
    <row r="3" spans="1:14">
      <c r="A3" s="365" t="s">
        <v>533</v>
      </c>
      <c r="B3" s="366" t="s">
        <v>534</v>
      </c>
      <c r="C3" s="366" t="s">
        <v>535</v>
      </c>
      <c r="D3" s="366" t="s">
        <v>536</v>
      </c>
      <c r="E3" s="366">
        <v>72</v>
      </c>
      <c r="F3" s="367">
        <v>261.05399999999997</v>
      </c>
      <c r="G3" s="367">
        <v>264.98099999999999</v>
      </c>
      <c r="H3" s="366" t="s">
        <v>537</v>
      </c>
      <c r="I3" s="366" t="s">
        <v>541</v>
      </c>
      <c r="J3" s="366" t="s">
        <v>539</v>
      </c>
      <c r="K3" s="368" t="s">
        <v>540</v>
      </c>
    </row>
    <row r="4" spans="1:14">
      <c r="A4" s="369" t="s">
        <v>533</v>
      </c>
      <c r="B4" s="370" t="s">
        <v>534</v>
      </c>
      <c r="C4" s="370" t="s">
        <v>535</v>
      </c>
      <c r="D4" s="370" t="s">
        <v>536</v>
      </c>
      <c r="E4" s="370">
        <v>72</v>
      </c>
      <c r="F4" s="371">
        <v>264.98099999999999</v>
      </c>
      <c r="G4" s="371">
        <v>265.84500000000003</v>
      </c>
      <c r="H4" s="370" t="s">
        <v>542</v>
      </c>
      <c r="I4" s="370" t="s">
        <v>543</v>
      </c>
      <c r="J4" s="370" t="s">
        <v>539</v>
      </c>
      <c r="K4" s="372" t="s">
        <v>540</v>
      </c>
    </row>
    <row r="5" spans="1:14">
      <c r="A5" s="365" t="s">
        <v>533</v>
      </c>
      <c r="B5" s="366" t="s">
        <v>534</v>
      </c>
      <c r="C5" s="366" t="s">
        <v>535</v>
      </c>
      <c r="D5" s="366" t="s">
        <v>536</v>
      </c>
      <c r="E5" s="366">
        <v>72</v>
      </c>
      <c r="F5" s="367">
        <v>265.84500000000003</v>
      </c>
      <c r="G5" s="367">
        <v>285.25</v>
      </c>
      <c r="H5" s="366" t="s">
        <v>544</v>
      </c>
      <c r="I5" s="366" t="s">
        <v>545</v>
      </c>
      <c r="J5" s="366" t="s">
        <v>539</v>
      </c>
      <c r="K5" s="368" t="s">
        <v>540</v>
      </c>
    </row>
    <row r="6" spans="1:14">
      <c r="A6" s="369" t="s">
        <v>533</v>
      </c>
      <c r="B6" s="370" t="s">
        <v>534</v>
      </c>
      <c r="C6" s="370" t="s">
        <v>535</v>
      </c>
      <c r="D6" s="370" t="s">
        <v>536</v>
      </c>
      <c r="E6" s="370">
        <v>72</v>
      </c>
      <c r="F6" s="371">
        <v>285.25</v>
      </c>
      <c r="G6" s="371">
        <v>286.14800000000002</v>
      </c>
      <c r="H6" s="370" t="s">
        <v>546</v>
      </c>
      <c r="I6" s="370" t="s">
        <v>547</v>
      </c>
      <c r="J6" s="370" t="s">
        <v>539</v>
      </c>
      <c r="K6" s="372" t="s">
        <v>540</v>
      </c>
    </row>
    <row r="7" spans="1:14">
      <c r="A7" s="365" t="s">
        <v>533</v>
      </c>
      <c r="B7" s="366" t="s">
        <v>534</v>
      </c>
      <c r="C7" s="366" t="s">
        <v>535</v>
      </c>
      <c r="D7" s="366" t="s">
        <v>536</v>
      </c>
      <c r="E7" s="366">
        <v>72</v>
      </c>
      <c r="F7" s="367">
        <v>286</v>
      </c>
      <c r="G7" s="367">
        <v>286.14800000000002</v>
      </c>
      <c r="H7" s="366" t="s">
        <v>546</v>
      </c>
      <c r="I7" s="366" t="s">
        <v>548</v>
      </c>
      <c r="J7" s="366" t="s">
        <v>539</v>
      </c>
      <c r="K7" s="368" t="s">
        <v>540</v>
      </c>
    </row>
    <row r="8" spans="1:14">
      <c r="A8" s="369" t="s">
        <v>533</v>
      </c>
      <c r="B8" s="370" t="s">
        <v>534</v>
      </c>
      <c r="C8" s="370" t="s">
        <v>535</v>
      </c>
      <c r="D8" s="370" t="s">
        <v>536</v>
      </c>
      <c r="E8" s="370">
        <v>72</v>
      </c>
      <c r="F8" s="371">
        <v>286.14800000000002</v>
      </c>
      <c r="G8" s="371">
        <v>296.589</v>
      </c>
      <c r="H8" s="370" t="s">
        <v>549</v>
      </c>
      <c r="I8" s="370" t="s">
        <v>550</v>
      </c>
      <c r="J8" s="370" t="s">
        <v>539</v>
      </c>
      <c r="K8" s="372" t="s">
        <v>540</v>
      </c>
      <c r="N8" s="219"/>
    </row>
    <row r="9" spans="1:14">
      <c r="A9" s="365" t="s">
        <v>533</v>
      </c>
      <c r="B9" s="366" t="s">
        <v>534</v>
      </c>
      <c r="C9" s="366" t="s">
        <v>535</v>
      </c>
      <c r="D9" s="366" t="s">
        <v>536</v>
      </c>
      <c r="E9" s="366">
        <v>72</v>
      </c>
      <c r="F9" s="367">
        <v>296.589</v>
      </c>
      <c r="G9" s="367">
        <v>297.62</v>
      </c>
      <c r="H9" s="366" t="s">
        <v>551</v>
      </c>
      <c r="I9" s="366" t="s">
        <v>552</v>
      </c>
      <c r="J9" s="366" t="s">
        <v>539</v>
      </c>
      <c r="K9" s="368" t="s">
        <v>540</v>
      </c>
    </row>
    <row r="10" spans="1:14">
      <c r="A10" s="369" t="s">
        <v>533</v>
      </c>
      <c r="B10" s="370" t="s">
        <v>534</v>
      </c>
      <c r="C10" s="370" t="s">
        <v>535</v>
      </c>
      <c r="D10" s="370" t="s">
        <v>536</v>
      </c>
      <c r="E10" s="370">
        <v>72</v>
      </c>
      <c r="F10" s="371">
        <v>297.62</v>
      </c>
      <c r="G10" s="371">
        <v>320.57</v>
      </c>
      <c r="H10" s="370" t="s">
        <v>553</v>
      </c>
      <c r="I10" s="370" t="s">
        <v>554</v>
      </c>
      <c r="J10" s="370" t="s">
        <v>539</v>
      </c>
      <c r="K10" s="372" t="s">
        <v>540</v>
      </c>
    </row>
    <row r="11" spans="1:14">
      <c r="A11" s="365" t="s">
        <v>533</v>
      </c>
      <c r="B11" s="366" t="s">
        <v>534</v>
      </c>
      <c r="C11" s="366" t="s">
        <v>535</v>
      </c>
      <c r="D11" s="366" t="s">
        <v>536</v>
      </c>
      <c r="E11" s="366">
        <v>72</v>
      </c>
      <c r="F11" s="367">
        <v>320.57</v>
      </c>
      <c r="G11" s="367">
        <v>320.714</v>
      </c>
      <c r="H11" s="366" t="s">
        <v>555</v>
      </c>
      <c r="I11" s="366" t="s">
        <v>556</v>
      </c>
      <c r="J11" s="366" t="s">
        <v>539</v>
      </c>
      <c r="K11" s="368" t="s">
        <v>540</v>
      </c>
    </row>
    <row r="12" spans="1:14">
      <c r="A12" s="369" t="s">
        <v>533</v>
      </c>
      <c r="B12" s="370" t="s">
        <v>534</v>
      </c>
      <c r="C12" s="370" t="s">
        <v>535</v>
      </c>
      <c r="D12" s="370" t="s">
        <v>536</v>
      </c>
      <c r="E12" s="370">
        <v>72</v>
      </c>
      <c r="F12" s="371">
        <v>320.714</v>
      </c>
      <c r="G12" s="371">
        <v>321.32799999999997</v>
      </c>
      <c r="H12" s="370" t="s">
        <v>557</v>
      </c>
      <c r="I12" s="370" t="s">
        <v>558</v>
      </c>
      <c r="J12" s="370" t="s">
        <v>539</v>
      </c>
      <c r="K12" s="372" t="s">
        <v>540</v>
      </c>
    </row>
    <row r="13" spans="1:14">
      <c r="A13" s="365" t="s">
        <v>533</v>
      </c>
      <c r="B13" s="366" t="s">
        <v>534</v>
      </c>
      <c r="C13" s="366" t="s">
        <v>535</v>
      </c>
      <c r="D13" s="366" t="s">
        <v>536</v>
      </c>
      <c r="E13" s="366">
        <v>72</v>
      </c>
      <c r="F13" s="367">
        <v>321.32799999999997</v>
      </c>
      <c r="G13" s="367">
        <v>337.24</v>
      </c>
      <c r="H13" s="366" t="s">
        <v>559</v>
      </c>
      <c r="I13" s="366" t="s">
        <v>560</v>
      </c>
      <c r="J13" s="366" t="s">
        <v>539</v>
      </c>
      <c r="K13" s="368" t="s">
        <v>540</v>
      </c>
    </row>
    <row r="14" spans="1:14">
      <c r="A14" s="369" t="s">
        <v>533</v>
      </c>
      <c r="B14" s="370" t="s">
        <v>534</v>
      </c>
      <c r="C14" s="370" t="s">
        <v>535</v>
      </c>
      <c r="D14" s="370" t="s">
        <v>536</v>
      </c>
      <c r="E14" s="370">
        <v>72</v>
      </c>
      <c r="F14" s="371">
        <v>321.32799999999997</v>
      </c>
      <c r="G14" s="371">
        <v>337.24</v>
      </c>
      <c r="H14" s="370" t="s">
        <v>559</v>
      </c>
      <c r="I14" s="370" t="s">
        <v>561</v>
      </c>
      <c r="J14" s="370" t="s">
        <v>539</v>
      </c>
      <c r="K14" s="372" t="s">
        <v>540</v>
      </c>
    </row>
    <row r="15" spans="1:14">
      <c r="A15" s="365" t="s">
        <v>533</v>
      </c>
      <c r="B15" s="366" t="s">
        <v>534</v>
      </c>
      <c r="C15" s="366" t="s">
        <v>535</v>
      </c>
      <c r="D15" s="366" t="s">
        <v>536</v>
      </c>
      <c r="E15" s="366">
        <v>72</v>
      </c>
      <c r="F15" s="367">
        <v>337.24</v>
      </c>
      <c r="G15" s="367">
        <v>356.803</v>
      </c>
      <c r="H15" s="366" t="s">
        <v>562</v>
      </c>
      <c r="I15" s="366" t="s">
        <v>563</v>
      </c>
      <c r="J15" s="366" t="s">
        <v>539</v>
      </c>
      <c r="K15" s="368" t="s">
        <v>540</v>
      </c>
    </row>
    <row r="16" spans="1:14">
      <c r="A16" s="369" t="s">
        <v>533</v>
      </c>
      <c r="B16" s="370" t="s">
        <v>534</v>
      </c>
      <c r="C16" s="370" t="s">
        <v>535</v>
      </c>
      <c r="D16" s="370" t="s">
        <v>536</v>
      </c>
      <c r="E16" s="370">
        <v>72</v>
      </c>
      <c r="F16" s="371">
        <v>356.803</v>
      </c>
      <c r="G16" s="371">
        <v>357.702</v>
      </c>
      <c r="H16" s="370" t="s">
        <v>564</v>
      </c>
      <c r="I16" s="370" t="s">
        <v>565</v>
      </c>
      <c r="J16" s="370" t="s">
        <v>539</v>
      </c>
      <c r="K16" s="372" t="s">
        <v>540</v>
      </c>
    </row>
    <row r="17" spans="1:11">
      <c r="A17" s="365" t="s">
        <v>533</v>
      </c>
      <c r="B17" s="366" t="s">
        <v>534</v>
      </c>
      <c r="C17" s="366" t="s">
        <v>535</v>
      </c>
      <c r="D17" s="366" t="s">
        <v>536</v>
      </c>
      <c r="E17" s="366">
        <v>72</v>
      </c>
      <c r="F17" s="367">
        <v>356.803</v>
      </c>
      <c r="G17" s="367">
        <v>357.702</v>
      </c>
      <c r="H17" s="366" t="s">
        <v>564</v>
      </c>
      <c r="I17" s="366" t="s">
        <v>566</v>
      </c>
      <c r="J17" s="366" t="s">
        <v>539</v>
      </c>
      <c r="K17" s="368" t="s">
        <v>540</v>
      </c>
    </row>
    <row r="18" spans="1:11">
      <c r="A18" s="369" t="s">
        <v>533</v>
      </c>
      <c r="B18" s="370" t="s">
        <v>534</v>
      </c>
      <c r="C18" s="370" t="s">
        <v>535</v>
      </c>
      <c r="D18" s="370" t="s">
        <v>536</v>
      </c>
      <c r="E18" s="370">
        <v>72</v>
      </c>
      <c r="F18" s="371">
        <v>357.702</v>
      </c>
      <c r="G18" s="371">
        <v>396.82</v>
      </c>
      <c r="H18" s="370" t="s">
        <v>567</v>
      </c>
      <c r="I18" s="370" t="s">
        <v>568</v>
      </c>
      <c r="J18" s="370" t="s">
        <v>539</v>
      </c>
      <c r="K18" s="372" t="s">
        <v>540</v>
      </c>
    </row>
    <row r="19" spans="1:11">
      <c r="A19" s="365" t="s">
        <v>533</v>
      </c>
      <c r="B19" s="366" t="s">
        <v>534</v>
      </c>
      <c r="C19" s="366" t="s">
        <v>535</v>
      </c>
      <c r="D19" s="366" t="s">
        <v>536</v>
      </c>
      <c r="E19" s="366">
        <v>72</v>
      </c>
      <c r="F19" s="367">
        <v>396.82</v>
      </c>
      <c r="G19" s="367">
        <v>398.33</v>
      </c>
      <c r="H19" s="366" t="s">
        <v>569</v>
      </c>
      <c r="I19" s="366" t="s">
        <v>570</v>
      </c>
      <c r="J19" s="366" t="s">
        <v>539</v>
      </c>
      <c r="K19" s="368" t="s">
        <v>540</v>
      </c>
    </row>
    <row r="20" spans="1:11">
      <c r="A20" s="369" t="s">
        <v>533</v>
      </c>
      <c r="B20" s="370" t="s">
        <v>534</v>
      </c>
      <c r="C20" s="370" t="s">
        <v>535</v>
      </c>
      <c r="D20" s="370" t="s">
        <v>536</v>
      </c>
      <c r="E20" s="370">
        <v>72</v>
      </c>
      <c r="F20" s="371">
        <v>396.82</v>
      </c>
      <c r="G20" s="371">
        <v>398.33</v>
      </c>
      <c r="H20" s="370" t="s">
        <v>569</v>
      </c>
      <c r="I20" s="370" t="s">
        <v>571</v>
      </c>
      <c r="J20" s="370" t="s">
        <v>539</v>
      </c>
      <c r="K20" s="372" t="s">
        <v>540</v>
      </c>
    </row>
    <row r="21" spans="1:11">
      <c r="A21" s="365" t="s">
        <v>533</v>
      </c>
      <c r="B21" s="366" t="s">
        <v>534</v>
      </c>
      <c r="C21" s="366" t="s">
        <v>535</v>
      </c>
      <c r="D21" s="366" t="s">
        <v>536</v>
      </c>
      <c r="E21" s="366">
        <v>72</v>
      </c>
      <c r="F21" s="367">
        <v>398.33</v>
      </c>
      <c r="G21" s="367">
        <v>427.81299999999999</v>
      </c>
      <c r="H21" s="366" t="s">
        <v>572</v>
      </c>
      <c r="I21" s="366" t="s">
        <v>573</v>
      </c>
      <c r="J21" s="366" t="s">
        <v>539</v>
      </c>
      <c r="K21" s="368" t="s">
        <v>540</v>
      </c>
    </row>
    <row r="22" spans="1:11">
      <c r="A22" s="369" t="s">
        <v>533</v>
      </c>
      <c r="B22" s="370" t="s">
        <v>534</v>
      </c>
      <c r="C22" s="370" t="s">
        <v>535</v>
      </c>
      <c r="D22" s="370" t="s">
        <v>536</v>
      </c>
      <c r="E22" s="370">
        <v>72</v>
      </c>
      <c r="F22" s="371">
        <v>427.81299999999999</v>
      </c>
      <c r="G22" s="371">
        <v>428.399</v>
      </c>
      <c r="H22" s="370" t="s">
        <v>574</v>
      </c>
      <c r="I22" s="370" t="s">
        <v>575</v>
      </c>
      <c r="J22" s="370" t="s">
        <v>539</v>
      </c>
      <c r="K22" s="372" t="s">
        <v>540</v>
      </c>
    </row>
    <row r="23" spans="1:11">
      <c r="A23" s="365" t="s">
        <v>533</v>
      </c>
      <c r="B23" s="366" t="s">
        <v>534</v>
      </c>
      <c r="C23" s="366" t="s">
        <v>535</v>
      </c>
      <c r="D23" s="366" t="s">
        <v>536</v>
      </c>
      <c r="E23" s="366">
        <v>72</v>
      </c>
      <c r="F23" s="367">
        <v>427.81299999999999</v>
      </c>
      <c r="G23" s="367">
        <v>428.399</v>
      </c>
      <c r="H23" s="366" t="s">
        <v>574</v>
      </c>
      <c r="I23" s="366" t="s">
        <v>576</v>
      </c>
      <c r="J23" s="366" t="s">
        <v>539</v>
      </c>
      <c r="K23" s="368" t="s">
        <v>540</v>
      </c>
    </row>
    <row r="24" spans="1:11">
      <c r="A24" s="369" t="s">
        <v>533</v>
      </c>
      <c r="B24" s="370" t="s">
        <v>534</v>
      </c>
      <c r="C24" s="370" t="s">
        <v>535</v>
      </c>
      <c r="D24" s="370" t="s">
        <v>536</v>
      </c>
      <c r="E24" s="370">
        <v>72</v>
      </c>
      <c r="F24" s="371">
        <v>428.399</v>
      </c>
      <c r="G24" s="371">
        <v>465</v>
      </c>
      <c r="H24" s="370" t="s">
        <v>577</v>
      </c>
      <c r="I24" s="370" t="s">
        <v>578</v>
      </c>
      <c r="J24" s="370" t="s">
        <v>539</v>
      </c>
      <c r="K24" s="372" t="s">
        <v>540</v>
      </c>
    </row>
    <row r="25" spans="1:11">
      <c r="A25" s="365" t="s">
        <v>533</v>
      </c>
      <c r="B25" s="366" t="s">
        <v>534</v>
      </c>
      <c r="C25" s="366" t="s">
        <v>535</v>
      </c>
      <c r="D25" s="366" t="s">
        <v>536</v>
      </c>
      <c r="E25" s="366">
        <v>72</v>
      </c>
      <c r="F25" s="367">
        <v>465</v>
      </c>
      <c r="G25" s="367">
        <v>506.37700000000001</v>
      </c>
      <c r="H25" s="366" t="s">
        <v>577</v>
      </c>
      <c r="I25" s="366" t="s">
        <v>579</v>
      </c>
      <c r="J25" s="366" t="s">
        <v>539</v>
      </c>
      <c r="K25" s="368" t="s">
        <v>540</v>
      </c>
    </row>
    <row r="26" spans="1:11">
      <c r="A26" s="369" t="s">
        <v>533</v>
      </c>
      <c r="B26" s="370" t="s">
        <v>534</v>
      </c>
      <c r="C26" s="370" t="s">
        <v>535</v>
      </c>
      <c r="D26" s="370" t="s">
        <v>536</v>
      </c>
      <c r="E26" s="370">
        <v>72</v>
      </c>
      <c r="F26" s="371">
        <v>506.37700000000001</v>
      </c>
      <c r="G26" s="371">
        <v>506.81</v>
      </c>
      <c r="H26" s="370" t="s">
        <v>580</v>
      </c>
      <c r="I26" s="370" t="s">
        <v>581</v>
      </c>
      <c r="J26" s="370" t="s">
        <v>539</v>
      </c>
      <c r="K26" s="372" t="s">
        <v>540</v>
      </c>
    </row>
    <row r="27" spans="1:11">
      <c r="A27" s="365" t="s">
        <v>533</v>
      </c>
      <c r="B27" s="366" t="s">
        <v>534</v>
      </c>
      <c r="C27" s="366" t="s">
        <v>535</v>
      </c>
      <c r="D27" s="366" t="s">
        <v>536</v>
      </c>
      <c r="E27" s="366">
        <v>72</v>
      </c>
      <c r="F27" s="367">
        <v>506.37700000000001</v>
      </c>
      <c r="G27" s="367">
        <v>506.81</v>
      </c>
      <c r="H27" s="366" t="s">
        <v>580</v>
      </c>
      <c r="I27" s="366" t="s">
        <v>582</v>
      </c>
      <c r="J27" s="366" t="s">
        <v>539</v>
      </c>
      <c r="K27" s="368" t="s">
        <v>540</v>
      </c>
    </row>
    <row r="28" spans="1:11">
      <c r="A28" s="369" t="s">
        <v>533</v>
      </c>
      <c r="B28" s="370" t="s">
        <v>534</v>
      </c>
      <c r="C28" s="370" t="s">
        <v>535</v>
      </c>
      <c r="D28" s="370" t="s">
        <v>536</v>
      </c>
      <c r="E28" s="370">
        <v>78</v>
      </c>
      <c r="F28" s="371">
        <v>174.887</v>
      </c>
      <c r="G28" s="371">
        <v>182.45400000000001</v>
      </c>
      <c r="H28" s="370" t="s">
        <v>583</v>
      </c>
      <c r="I28" s="370" t="s">
        <v>584</v>
      </c>
      <c r="J28" s="370" t="s">
        <v>585</v>
      </c>
      <c r="K28" s="372" t="s">
        <v>540</v>
      </c>
    </row>
    <row r="29" spans="1:11">
      <c r="A29" s="365" t="s">
        <v>533</v>
      </c>
      <c r="B29" s="366" t="s">
        <v>534</v>
      </c>
      <c r="C29" s="366" t="s">
        <v>535</v>
      </c>
      <c r="D29" s="366" t="s">
        <v>536</v>
      </c>
      <c r="E29" s="366">
        <v>78</v>
      </c>
      <c r="F29" s="367">
        <v>182.45400000000001</v>
      </c>
      <c r="G29" s="367">
        <v>183.511</v>
      </c>
      <c r="H29" s="366" t="s">
        <v>586</v>
      </c>
      <c r="I29" s="366" t="s">
        <v>587</v>
      </c>
      <c r="J29" s="366" t="s">
        <v>585</v>
      </c>
      <c r="K29" s="368" t="s">
        <v>540</v>
      </c>
    </row>
    <row r="30" spans="1:11">
      <c r="A30" s="369" t="s">
        <v>533</v>
      </c>
      <c r="B30" s="370" t="s">
        <v>534</v>
      </c>
      <c r="C30" s="370" t="s">
        <v>535</v>
      </c>
      <c r="D30" s="370" t="s">
        <v>536</v>
      </c>
      <c r="E30" s="370">
        <v>78</v>
      </c>
      <c r="F30" s="371">
        <v>183.511</v>
      </c>
      <c r="G30" s="371">
        <v>189.465</v>
      </c>
      <c r="H30" s="370" t="s">
        <v>588</v>
      </c>
      <c r="I30" s="370" t="s">
        <v>589</v>
      </c>
      <c r="J30" s="370" t="s">
        <v>585</v>
      </c>
      <c r="K30" s="372" t="s">
        <v>540</v>
      </c>
    </row>
    <row r="31" spans="1:11">
      <c r="A31" s="365" t="s">
        <v>533</v>
      </c>
      <c r="B31" s="366" t="s">
        <v>534</v>
      </c>
      <c r="C31" s="366" t="s">
        <v>535</v>
      </c>
      <c r="D31" s="366" t="s">
        <v>536</v>
      </c>
      <c r="E31" s="366">
        <v>78</v>
      </c>
      <c r="F31" s="367">
        <v>189.465</v>
      </c>
      <c r="G31" s="367">
        <v>190.654</v>
      </c>
      <c r="H31" s="366" t="s">
        <v>590</v>
      </c>
      <c r="I31" s="366" t="s">
        <v>591</v>
      </c>
      <c r="J31" s="366" t="s">
        <v>585</v>
      </c>
      <c r="K31" s="368" t="s">
        <v>540</v>
      </c>
    </row>
    <row r="32" spans="1:11">
      <c r="A32" s="369" t="s">
        <v>533</v>
      </c>
      <c r="B32" s="370" t="s">
        <v>534</v>
      </c>
      <c r="C32" s="370" t="s">
        <v>535</v>
      </c>
      <c r="D32" s="370" t="s">
        <v>536</v>
      </c>
      <c r="E32" s="370">
        <v>78</v>
      </c>
      <c r="F32" s="371">
        <v>189.465</v>
      </c>
      <c r="G32" s="371">
        <v>190.654</v>
      </c>
      <c r="H32" s="370" t="s">
        <v>590</v>
      </c>
      <c r="I32" s="370" t="s">
        <v>592</v>
      </c>
      <c r="J32" s="370" t="s">
        <v>585</v>
      </c>
      <c r="K32" s="372" t="s">
        <v>540</v>
      </c>
    </row>
    <row r="33" spans="1:11">
      <c r="A33" s="365" t="s">
        <v>533</v>
      </c>
      <c r="B33" s="366" t="s">
        <v>534</v>
      </c>
      <c r="C33" s="366" t="s">
        <v>535</v>
      </c>
      <c r="D33" s="366" t="s">
        <v>536</v>
      </c>
      <c r="E33" s="366">
        <v>78</v>
      </c>
      <c r="F33" s="367">
        <v>190.654</v>
      </c>
      <c r="G33" s="367">
        <v>197.24799999999999</v>
      </c>
      <c r="H33" s="366" t="s">
        <v>593</v>
      </c>
      <c r="I33" s="366" t="s">
        <v>594</v>
      </c>
      <c r="J33" s="366" t="s">
        <v>585</v>
      </c>
      <c r="K33" s="368" t="s">
        <v>540</v>
      </c>
    </row>
    <row r="34" spans="1:11">
      <c r="A34" s="369" t="s">
        <v>533</v>
      </c>
      <c r="B34" s="370" t="s">
        <v>534</v>
      </c>
      <c r="C34" s="370" t="s">
        <v>535</v>
      </c>
      <c r="D34" s="370" t="s">
        <v>536</v>
      </c>
      <c r="E34" s="370">
        <v>78</v>
      </c>
      <c r="F34" s="371">
        <v>197.24799999999999</v>
      </c>
      <c r="G34" s="371">
        <v>198.511</v>
      </c>
      <c r="H34" s="370" t="s">
        <v>595</v>
      </c>
      <c r="I34" s="370" t="s">
        <v>596</v>
      </c>
      <c r="J34" s="370" t="s">
        <v>585</v>
      </c>
      <c r="K34" s="372" t="s">
        <v>540</v>
      </c>
    </row>
    <row r="35" spans="1:11">
      <c r="A35" s="365" t="s">
        <v>533</v>
      </c>
      <c r="B35" s="366" t="s">
        <v>534</v>
      </c>
      <c r="C35" s="366" t="s">
        <v>535</v>
      </c>
      <c r="D35" s="366" t="s">
        <v>536</v>
      </c>
      <c r="E35" s="366">
        <v>78</v>
      </c>
      <c r="F35" s="367">
        <v>198.511</v>
      </c>
      <c r="G35" s="367">
        <v>206.14099999999999</v>
      </c>
      <c r="H35" s="366" t="s">
        <v>597</v>
      </c>
      <c r="I35" s="366" t="s">
        <v>598</v>
      </c>
      <c r="J35" s="366" t="s">
        <v>585</v>
      </c>
      <c r="K35" s="368" t="s">
        <v>540</v>
      </c>
    </row>
    <row r="36" spans="1:11">
      <c r="A36" s="369" t="s">
        <v>533</v>
      </c>
      <c r="B36" s="370" t="s">
        <v>534</v>
      </c>
      <c r="C36" s="370" t="s">
        <v>535</v>
      </c>
      <c r="D36" s="370" t="s">
        <v>536</v>
      </c>
      <c r="E36" s="370">
        <v>78</v>
      </c>
      <c r="F36" s="371">
        <v>206.14099999999999</v>
      </c>
      <c r="G36" s="371">
        <v>207.946</v>
      </c>
      <c r="H36" s="370" t="s">
        <v>599</v>
      </c>
      <c r="I36" s="370" t="s">
        <v>600</v>
      </c>
      <c r="J36" s="370" t="s">
        <v>585</v>
      </c>
      <c r="K36" s="372" t="s">
        <v>540</v>
      </c>
    </row>
    <row r="37" spans="1:11">
      <c r="A37" s="365" t="s">
        <v>533</v>
      </c>
      <c r="B37" s="366" t="s">
        <v>534</v>
      </c>
      <c r="C37" s="366" t="s">
        <v>535</v>
      </c>
      <c r="D37" s="366" t="s">
        <v>536</v>
      </c>
      <c r="E37" s="366">
        <v>78</v>
      </c>
      <c r="F37" s="367">
        <v>206.14099999999999</v>
      </c>
      <c r="G37" s="367">
        <v>207.946</v>
      </c>
      <c r="H37" s="366" t="s">
        <v>599</v>
      </c>
      <c r="I37" s="366" t="s">
        <v>601</v>
      </c>
      <c r="J37" s="366" t="s">
        <v>585</v>
      </c>
      <c r="K37" s="368" t="s">
        <v>540</v>
      </c>
    </row>
    <row r="38" spans="1:11">
      <c r="A38" s="369" t="s">
        <v>533</v>
      </c>
      <c r="B38" s="370" t="s">
        <v>534</v>
      </c>
      <c r="C38" s="370" t="s">
        <v>535</v>
      </c>
      <c r="D38" s="370" t="s">
        <v>536</v>
      </c>
      <c r="E38" s="370">
        <v>78</v>
      </c>
      <c r="F38" s="371">
        <v>207.946</v>
      </c>
      <c r="G38" s="371">
        <v>211.024</v>
      </c>
      <c r="H38" s="370" t="s">
        <v>602</v>
      </c>
      <c r="I38" s="370" t="s">
        <v>603</v>
      </c>
      <c r="J38" s="370" t="s">
        <v>585</v>
      </c>
      <c r="K38" s="372" t="s">
        <v>540</v>
      </c>
    </row>
    <row r="39" spans="1:11">
      <c r="A39" s="365" t="s">
        <v>533</v>
      </c>
      <c r="B39" s="366" t="s">
        <v>534</v>
      </c>
      <c r="C39" s="366" t="s">
        <v>535</v>
      </c>
      <c r="D39" s="366" t="s">
        <v>536</v>
      </c>
      <c r="E39" s="366">
        <v>78</v>
      </c>
      <c r="F39" s="367">
        <v>211.024</v>
      </c>
      <c r="G39" s="367">
        <v>211.95400000000001</v>
      </c>
      <c r="H39" s="366" t="s">
        <v>604</v>
      </c>
      <c r="I39" s="366" t="s">
        <v>605</v>
      </c>
      <c r="J39" s="366" t="s">
        <v>585</v>
      </c>
      <c r="K39" s="368" t="s">
        <v>540</v>
      </c>
    </row>
    <row r="40" spans="1:11">
      <c r="A40" s="369" t="s">
        <v>533</v>
      </c>
      <c r="B40" s="370" t="s">
        <v>534</v>
      </c>
      <c r="C40" s="370" t="s">
        <v>535</v>
      </c>
      <c r="D40" s="370" t="s">
        <v>536</v>
      </c>
      <c r="E40" s="370">
        <v>78</v>
      </c>
      <c r="F40" s="371">
        <v>211.95400000000001</v>
      </c>
      <c r="G40" s="371">
        <v>219.41300000000001</v>
      </c>
      <c r="H40" s="370" t="s">
        <v>606</v>
      </c>
      <c r="I40" s="370" t="s">
        <v>607</v>
      </c>
      <c r="J40" s="370" t="s">
        <v>585</v>
      </c>
      <c r="K40" s="372" t="s">
        <v>540</v>
      </c>
    </row>
    <row r="41" spans="1:11">
      <c r="A41" s="365" t="s">
        <v>533</v>
      </c>
      <c r="B41" s="366" t="s">
        <v>534</v>
      </c>
      <c r="C41" s="366" t="s">
        <v>535</v>
      </c>
      <c r="D41" s="366" t="s">
        <v>536</v>
      </c>
      <c r="E41" s="366">
        <v>78</v>
      </c>
      <c r="F41" s="367">
        <v>219.41300000000001</v>
      </c>
      <c r="G41" s="367">
        <v>220.22900000000001</v>
      </c>
      <c r="H41" s="366" t="s">
        <v>608</v>
      </c>
      <c r="I41" s="366" t="s">
        <v>609</v>
      </c>
      <c r="J41" s="366" t="s">
        <v>585</v>
      </c>
      <c r="K41" s="368" t="s">
        <v>540</v>
      </c>
    </row>
    <row r="42" spans="1:11">
      <c r="A42" s="369" t="s">
        <v>533</v>
      </c>
      <c r="B42" s="370" t="s">
        <v>534</v>
      </c>
      <c r="C42" s="370" t="s">
        <v>535</v>
      </c>
      <c r="D42" s="370" t="s">
        <v>536</v>
      </c>
      <c r="E42" s="370">
        <v>78</v>
      </c>
      <c r="F42" s="371">
        <v>220.22900000000001</v>
      </c>
      <c r="G42" s="371">
        <v>227.41300000000001</v>
      </c>
      <c r="H42" s="370" t="s">
        <v>610</v>
      </c>
      <c r="I42" s="370" t="s">
        <v>611</v>
      </c>
      <c r="J42" s="370" t="s">
        <v>585</v>
      </c>
      <c r="K42" s="372" t="s">
        <v>540</v>
      </c>
    </row>
    <row r="43" spans="1:11">
      <c r="A43" s="365" t="s">
        <v>533</v>
      </c>
      <c r="B43" s="366" t="s">
        <v>534</v>
      </c>
      <c r="C43" s="366" t="s">
        <v>535</v>
      </c>
      <c r="D43" s="366" t="s">
        <v>536</v>
      </c>
      <c r="E43" s="366">
        <v>78</v>
      </c>
      <c r="F43" s="367">
        <v>227.41300000000001</v>
      </c>
      <c r="G43" s="367">
        <v>228.57</v>
      </c>
      <c r="H43" s="366" t="s">
        <v>612</v>
      </c>
      <c r="I43" s="366" t="s">
        <v>613</v>
      </c>
      <c r="J43" s="366" t="s">
        <v>585</v>
      </c>
      <c r="K43" s="368" t="s">
        <v>540</v>
      </c>
    </row>
    <row r="44" spans="1:11">
      <c r="A44" s="369" t="s">
        <v>533</v>
      </c>
      <c r="B44" s="370" t="s">
        <v>534</v>
      </c>
      <c r="C44" s="370" t="s">
        <v>535</v>
      </c>
      <c r="D44" s="370" t="s">
        <v>536</v>
      </c>
      <c r="E44" s="370">
        <v>78</v>
      </c>
      <c r="F44" s="371">
        <v>227.41300000000001</v>
      </c>
      <c r="G44" s="371">
        <v>228.57</v>
      </c>
      <c r="H44" s="370" t="s">
        <v>612</v>
      </c>
      <c r="I44" s="370" t="s">
        <v>614</v>
      </c>
      <c r="J44" s="370" t="s">
        <v>585</v>
      </c>
      <c r="K44" s="372" t="s">
        <v>540</v>
      </c>
    </row>
    <row r="45" spans="1:11">
      <c r="A45" s="365" t="s">
        <v>533</v>
      </c>
      <c r="B45" s="366" t="s">
        <v>534</v>
      </c>
      <c r="C45" s="366" t="s">
        <v>535</v>
      </c>
      <c r="D45" s="366" t="s">
        <v>536</v>
      </c>
      <c r="E45" s="366">
        <v>78</v>
      </c>
      <c r="F45" s="367">
        <v>228.57</v>
      </c>
      <c r="G45" s="367">
        <v>233.43700000000001</v>
      </c>
      <c r="H45" s="366" t="s">
        <v>615</v>
      </c>
      <c r="I45" s="366" t="s">
        <v>616</v>
      </c>
      <c r="J45" s="366" t="s">
        <v>585</v>
      </c>
      <c r="K45" s="368" t="s">
        <v>540</v>
      </c>
    </row>
    <row r="46" spans="1:11">
      <c r="A46" s="369" t="s">
        <v>533</v>
      </c>
      <c r="B46" s="370" t="s">
        <v>534</v>
      </c>
      <c r="C46" s="370" t="s">
        <v>535</v>
      </c>
      <c r="D46" s="370" t="s">
        <v>536</v>
      </c>
      <c r="E46" s="370">
        <v>78</v>
      </c>
      <c r="F46" s="371">
        <v>233.43700000000001</v>
      </c>
      <c r="G46" s="371">
        <v>234.62200000000001</v>
      </c>
      <c r="H46" s="370" t="s">
        <v>617</v>
      </c>
      <c r="I46" s="370" t="s">
        <v>618</v>
      </c>
      <c r="J46" s="370" t="s">
        <v>585</v>
      </c>
      <c r="K46" s="372" t="s">
        <v>540</v>
      </c>
    </row>
    <row r="47" spans="1:11">
      <c r="A47" s="365" t="s">
        <v>533</v>
      </c>
      <c r="B47" s="366" t="s">
        <v>534</v>
      </c>
      <c r="C47" s="366" t="s">
        <v>535</v>
      </c>
      <c r="D47" s="366" t="s">
        <v>536</v>
      </c>
      <c r="E47" s="366">
        <v>78</v>
      </c>
      <c r="F47" s="367">
        <v>234.62200000000001</v>
      </c>
      <c r="G47" s="367">
        <v>242.61</v>
      </c>
      <c r="H47" s="366" t="s">
        <v>619</v>
      </c>
      <c r="I47" s="366" t="s">
        <v>620</v>
      </c>
      <c r="J47" s="366" t="s">
        <v>585</v>
      </c>
      <c r="K47" s="368" t="s">
        <v>540</v>
      </c>
    </row>
    <row r="48" spans="1:11">
      <c r="A48" s="369" t="s">
        <v>533</v>
      </c>
      <c r="B48" s="370" t="s">
        <v>534</v>
      </c>
      <c r="C48" s="370" t="s">
        <v>535</v>
      </c>
      <c r="D48" s="370" t="s">
        <v>536</v>
      </c>
      <c r="E48" s="370">
        <v>78</v>
      </c>
      <c r="F48" s="371">
        <v>242.61</v>
      </c>
      <c r="G48" s="371">
        <v>243.798</v>
      </c>
      <c r="H48" s="370" t="s">
        <v>621</v>
      </c>
      <c r="I48" s="370" t="s">
        <v>622</v>
      </c>
      <c r="J48" s="370" t="s">
        <v>585</v>
      </c>
      <c r="K48" s="372" t="s">
        <v>540</v>
      </c>
    </row>
    <row r="49" spans="1:11">
      <c r="A49" s="365" t="s">
        <v>533</v>
      </c>
      <c r="B49" s="366" t="s">
        <v>534</v>
      </c>
      <c r="C49" s="366" t="s">
        <v>535</v>
      </c>
      <c r="D49" s="366" t="s">
        <v>536</v>
      </c>
      <c r="E49" s="366">
        <v>78</v>
      </c>
      <c r="F49" s="367">
        <v>243.798</v>
      </c>
      <c r="G49" s="367">
        <v>250.56</v>
      </c>
      <c r="H49" s="366" t="s">
        <v>623</v>
      </c>
      <c r="I49" s="366" t="s">
        <v>624</v>
      </c>
      <c r="J49" s="366" t="s">
        <v>585</v>
      </c>
      <c r="K49" s="368" t="s">
        <v>540</v>
      </c>
    </row>
    <row r="50" spans="1:11">
      <c r="A50" s="369" t="s">
        <v>533</v>
      </c>
      <c r="B50" s="370" t="s">
        <v>534</v>
      </c>
      <c r="C50" s="370" t="s">
        <v>535</v>
      </c>
      <c r="D50" s="370" t="s">
        <v>536</v>
      </c>
      <c r="E50" s="370">
        <v>78</v>
      </c>
      <c r="F50" s="371">
        <v>250.56</v>
      </c>
      <c r="G50" s="371">
        <v>252.452</v>
      </c>
      <c r="H50" s="370" t="s">
        <v>625</v>
      </c>
      <c r="I50" s="370" t="s">
        <v>626</v>
      </c>
      <c r="J50" s="370" t="s">
        <v>585</v>
      </c>
      <c r="K50" s="372" t="s">
        <v>540</v>
      </c>
    </row>
    <row r="51" spans="1:11">
      <c r="A51" s="365" t="s">
        <v>533</v>
      </c>
      <c r="B51" s="366" t="s">
        <v>534</v>
      </c>
      <c r="C51" s="366" t="s">
        <v>535</v>
      </c>
      <c r="D51" s="366" t="s">
        <v>536</v>
      </c>
      <c r="E51" s="366">
        <v>78</v>
      </c>
      <c r="F51" s="367">
        <v>250.56</v>
      </c>
      <c r="G51" s="367">
        <v>252.452</v>
      </c>
      <c r="H51" s="366" t="s">
        <v>625</v>
      </c>
      <c r="I51" s="366" t="s">
        <v>627</v>
      </c>
      <c r="J51" s="366" t="s">
        <v>585</v>
      </c>
      <c r="K51" s="368" t="s">
        <v>540</v>
      </c>
    </row>
    <row r="52" spans="1:11">
      <c r="A52" s="369" t="s">
        <v>533</v>
      </c>
      <c r="B52" s="370" t="s">
        <v>534</v>
      </c>
      <c r="C52" s="370" t="s">
        <v>535</v>
      </c>
      <c r="D52" s="370" t="s">
        <v>536</v>
      </c>
      <c r="E52" s="370">
        <v>78</v>
      </c>
      <c r="F52" s="371">
        <v>252.452</v>
      </c>
      <c r="G52" s="371">
        <v>259.13600000000002</v>
      </c>
      <c r="H52" s="370" t="s">
        <v>628</v>
      </c>
      <c r="I52" s="370" t="s">
        <v>629</v>
      </c>
      <c r="J52" s="370" t="s">
        <v>585</v>
      </c>
      <c r="K52" s="372" t="s">
        <v>540</v>
      </c>
    </row>
    <row r="53" spans="1:11">
      <c r="A53" s="365" t="s">
        <v>533</v>
      </c>
      <c r="B53" s="366" t="s">
        <v>534</v>
      </c>
      <c r="C53" s="366" t="s">
        <v>535</v>
      </c>
      <c r="D53" s="366" t="s">
        <v>536</v>
      </c>
      <c r="E53" s="366">
        <v>78</v>
      </c>
      <c r="F53" s="367">
        <v>259.13600000000002</v>
      </c>
      <c r="G53" s="367">
        <v>260.39800000000002</v>
      </c>
      <c r="H53" s="366" t="s">
        <v>630</v>
      </c>
      <c r="I53" s="366" t="s">
        <v>631</v>
      </c>
      <c r="J53" s="366" t="s">
        <v>585</v>
      </c>
      <c r="K53" s="368" t="s">
        <v>540</v>
      </c>
    </row>
    <row r="54" spans="1:11">
      <c r="A54" s="369" t="s">
        <v>533</v>
      </c>
      <c r="B54" s="370" t="s">
        <v>534</v>
      </c>
      <c r="C54" s="370" t="s">
        <v>535</v>
      </c>
      <c r="D54" s="370" t="s">
        <v>536</v>
      </c>
      <c r="E54" s="370">
        <v>78</v>
      </c>
      <c r="F54" s="371">
        <v>260.39800000000002</v>
      </c>
      <c r="G54" s="371">
        <v>275.30799999999999</v>
      </c>
      <c r="H54" s="370" t="s">
        <v>632</v>
      </c>
      <c r="I54" s="370" t="s">
        <v>633</v>
      </c>
      <c r="J54" s="370" t="s">
        <v>585</v>
      </c>
      <c r="K54" s="372" t="s">
        <v>540</v>
      </c>
    </row>
    <row r="55" spans="1:11">
      <c r="A55" s="365" t="s">
        <v>533</v>
      </c>
      <c r="B55" s="366" t="s">
        <v>534</v>
      </c>
      <c r="C55" s="366" t="s">
        <v>535</v>
      </c>
      <c r="D55" s="366" t="s">
        <v>536</v>
      </c>
      <c r="E55" s="366">
        <v>78</v>
      </c>
      <c r="F55" s="367">
        <v>275.30799999999999</v>
      </c>
      <c r="G55" s="367">
        <v>276.47000000000003</v>
      </c>
      <c r="H55" s="366" t="s">
        <v>634</v>
      </c>
      <c r="I55" s="366" t="s">
        <v>635</v>
      </c>
      <c r="J55" s="366" t="s">
        <v>585</v>
      </c>
      <c r="K55" s="368" t="s">
        <v>540</v>
      </c>
    </row>
    <row r="56" spans="1:11">
      <c r="A56" s="369" t="s">
        <v>533</v>
      </c>
      <c r="B56" s="370" t="s">
        <v>534</v>
      </c>
      <c r="C56" s="370" t="s">
        <v>535</v>
      </c>
      <c r="D56" s="370" t="s">
        <v>536</v>
      </c>
      <c r="E56" s="370">
        <v>78</v>
      </c>
      <c r="F56" s="371">
        <v>275.30799999999999</v>
      </c>
      <c r="G56" s="371">
        <v>276.47000000000003</v>
      </c>
      <c r="H56" s="370" t="s">
        <v>634</v>
      </c>
      <c r="I56" s="370" t="s">
        <v>636</v>
      </c>
      <c r="J56" s="370" t="s">
        <v>585</v>
      </c>
      <c r="K56" s="372" t="s">
        <v>540</v>
      </c>
    </row>
    <row r="57" spans="1:11">
      <c r="A57" s="365" t="s">
        <v>533</v>
      </c>
      <c r="B57" s="366" t="s">
        <v>534</v>
      </c>
      <c r="C57" s="366" t="s">
        <v>535</v>
      </c>
      <c r="D57" s="366" t="s">
        <v>536</v>
      </c>
      <c r="E57" s="366">
        <v>78</v>
      </c>
      <c r="F57" s="367">
        <v>276.47000000000003</v>
      </c>
      <c r="G57" s="367">
        <v>284.48899999999998</v>
      </c>
      <c r="H57" s="366" t="s">
        <v>637</v>
      </c>
      <c r="I57" s="366" t="s">
        <v>638</v>
      </c>
      <c r="J57" s="366" t="s">
        <v>585</v>
      </c>
      <c r="K57" s="368" t="s">
        <v>540</v>
      </c>
    </row>
    <row r="58" spans="1:11">
      <c r="A58" s="369" t="s">
        <v>533</v>
      </c>
      <c r="B58" s="370" t="s">
        <v>534</v>
      </c>
      <c r="C58" s="370" t="s">
        <v>535</v>
      </c>
      <c r="D58" s="370" t="s">
        <v>536</v>
      </c>
      <c r="E58" s="370">
        <v>78</v>
      </c>
      <c r="F58" s="371">
        <v>284.48899999999998</v>
      </c>
      <c r="G58" s="371">
        <v>285.58600000000001</v>
      </c>
      <c r="H58" s="370" t="s">
        <v>639</v>
      </c>
      <c r="I58" s="370" t="s">
        <v>640</v>
      </c>
      <c r="J58" s="370" t="s">
        <v>585</v>
      </c>
      <c r="K58" s="372" t="s">
        <v>540</v>
      </c>
    </row>
    <row r="59" spans="1:11">
      <c r="A59" s="365" t="s">
        <v>533</v>
      </c>
      <c r="B59" s="366" t="s">
        <v>534</v>
      </c>
      <c r="C59" s="366" t="s">
        <v>535</v>
      </c>
      <c r="D59" s="366" t="s">
        <v>536</v>
      </c>
      <c r="E59" s="366">
        <v>78</v>
      </c>
      <c r="F59" s="367">
        <v>285.58600000000001</v>
      </c>
      <c r="G59" s="367">
        <v>291.50299999999999</v>
      </c>
      <c r="H59" s="366" t="s">
        <v>641</v>
      </c>
      <c r="I59" s="366" t="s">
        <v>642</v>
      </c>
      <c r="J59" s="366" t="s">
        <v>585</v>
      </c>
      <c r="K59" s="368" t="s">
        <v>540</v>
      </c>
    </row>
    <row r="60" spans="1:11">
      <c r="A60" s="369" t="s">
        <v>533</v>
      </c>
      <c r="B60" s="370" t="s">
        <v>534</v>
      </c>
      <c r="C60" s="370" t="s">
        <v>535</v>
      </c>
      <c r="D60" s="370" t="s">
        <v>536</v>
      </c>
      <c r="E60" s="370">
        <v>78</v>
      </c>
      <c r="F60" s="371">
        <v>291.50299999999999</v>
      </c>
      <c r="G60" s="371">
        <v>292.58100000000002</v>
      </c>
      <c r="H60" s="370" t="s">
        <v>643</v>
      </c>
      <c r="I60" s="370" t="s">
        <v>644</v>
      </c>
      <c r="J60" s="370" t="s">
        <v>585</v>
      </c>
      <c r="K60" s="372" t="s">
        <v>540</v>
      </c>
    </row>
    <row r="61" spans="1:11">
      <c r="A61" s="365" t="s">
        <v>533</v>
      </c>
      <c r="B61" s="366" t="s">
        <v>534</v>
      </c>
      <c r="C61" s="366" t="s">
        <v>535</v>
      </c>
      <c r="D61" s="366" t="s">
        <v>536</v>
      </c>
      <c r="E61" s="366">
        <v>78</v>
      </c>
      <c r="F61" s="367">
        <v>292.58100000000002</v>
      </c>
      <c r="G61" s="367">
        <v>293.3</v>
      </c>
      <c r="H61" s="366" t="s">
        <v>645</v>
      </c>
      <c r="I61" s="366" t="s">
        <v>646</v>
      </c>
      <c r="J61" s="366" t="s">
        <v>585</v>
      </c>
      <c r="K61" s="368" t="s">
        <v>540</v>
      </c>
    </row>
    <row r="62" spans="1:11">
      <c r="A62" s="369" t="s">
        <v>533</v>
      </c>
      <c r="B62" s="370" t="s">
        <v>534</v>
      </c>
      <c r="C62" s="370" t="s">
        <v>535</v>
      </c>
      <c r="D62" s="370" t="s">
        <v>536</v>
      </c>
      <c r="E62" s="370">
        <v>78</v>
      </c>
      <c r="F62" s="371">
        <v>293.3</v>
      </c>
      <c r="G62" s="371">
        <v>295.07</v>
      </c>
      <c r="H62" s="370" t="s">
        <v>645</v>
      </c>
      <c r="I62" s="370">
        <v>293295</v>
      </c>
      <c r="J62" s="370" t="s">
        <v>585</v>
      </c>
      <c r="K62" s="372" t="s">
        <v>540</v>
      </c>
    </row>
    <row r="63" spans="1:11">
      <c r="A63" s="365" t="s">
        <v>533</v>
      </c>
      <c r="B63" s="366" t="s">
        <v>534</v>
      </c>
      <c r="C63" s="366" t="s">
        <v>535</v>
      </c>
      <c r="D63" s="366" t="s">
        <v>536</v>
      </c>
      <c r="E63" s="366">
        <v>78</v>
      </c>
      <c r="F63" s="367">
        <v>295.07</v>
      </c>
      <c r="G63" s="367">
        <v>295.59800000000001</v>
      </c>
      <c r="H63" s="366" t="s">
        <v>647</v>
      </c>
      <c r="I63" s="366">
        <v>295296</v>
      </c>
      <c r="J63" s="366" t="s">
        <v>585</v>
      </c>
      <c r="K63" s="368" t="s">
        <v>540</v>
      </c>
    </row>
    <row r="64" spans="1:11">
      <c r="A64" s="369" t="s">
        <v>533</v>
      </c>
      <c r="B64" s="370" t="s">
        <v>534</v>
      </c>
      <c r="C64" s="370" t="s">
        <v>535</v>
      </c>
      <c r="D64" s="370" t="s">
        <v>536</v>
      </c>
      <c r="E64" s="370">
        <v>78</v>
      </c>
      <c r="F64" s="371">
        <v>295.59800000000001</v>
      </c>
      <c r="G64" s="371">
        <v>301.98399999999998</v>
      </c>
      <c r="H64" s="370" t="s">
        <v>648</v>
      </c>
      <c r="I64" s="370" t="s">
        <v>649</v>
      </c>
      <c r="J64" s="370" t="s">
        <v>585</v>
      </c>
      <c r="K64" s="372" t="s">
        <v>540</v>
      </c>
    </row>
    <row r="65" spans="1:11">
      <c r="A65" s="365" t="s">
        <v>533</v>
      </c>
      <c r="B65" s="366" t="s">
        <v>534</v>
      </c>
      <c r="C65" s="366" t="s">
        <v>535</v>
      </c>
      <c r="D65" s="366" t="s">
        <v>536</v>
      </c>
      <c r="E65" s="366">
        <v>78</v>
      </c>
      <c r="F65" s="367">
        <v>301.98399999999998</v>
      </c>
      <c r="G65" s="367">
        <v>303.20499999999998</v>
      </c>
      <c r="H65" s="366" t="s">
        <v>650</v>
      </c>
      <c r="I65" s="366" t="s">
        <v>651</v>
      </c>
      <c r="J65" s="366" t="s">
        <v>585</v>
      </c>
      <c r="K65" s="368" t="s">
        <v>540</v>
      </c>
    </row>
    <row r="66" spans="1:11">
      <c r="A66" s="369" t="s">
        <v>533</v>
      </c>
      <c r="B66" s="370" t="s">
        <v>534</v>
      </c>
      <c r="C66" s="370" t="s">
        <v>535</v>
      </c>
      <c r="D66" s="370" t="s">
        <v>536</v>
      </c>
      <c r="E66" s="370">
        <v>78</v>
      </c>
      <c r="F66" s="371">
        <v>301.98399999999998</v>
      </c>
      <c r="G66" s="371">
        <v>303.20499999999998</v>
      </c>
      <c r="H66" s="370" t="s">
        <v>650</v>
      </c>
      <c r="I66" s="370" t="s">
        <v>652</v>
      </c>
      <c r="J66" s="370" t="s">
        <v>585</v>
      </c>
      <c r="K66" s="372" t="s">
        <v>540</v>
      </c>
    </row>
    <row r="67" spans="1:11">
      <c r="A67" s="365" t="s">
        <v>533</v>
      </c>
      <c r="B67" s="366" t="s">
        <v>534</v>
      </c>
      <c r="C67" s="366" t="s">
        <v>535</v>
      </c>
      <c r="D67" s="366" t="s">
        <v>536</v>
      </c>
      <c r="E67" s="366">
        <v>78</v>
      </c>
      <c r="F67" s="367">
        <v>303.20499999999998</v>
      </c>
      <c r="G67" s="367">
        <v>309.61099999999999</v>
      </c>
      <c r="H67" s="366" t="s">
        <v>653</v>
      </c>
      <c r="I67" s="366" t="s">
        <v>654</v>
      </c>
      <c r="J67" s="366" t="s">
        <v>585</v>
      </c>
      <c r="K67" s="368" t="s">
        <v>540</v>
      </c>
    </row>
    <row r="68" spans="1:11">
      <c r="A68" s="369" t="s">
        <v>533</v>
      </c>
      <c r="B68" s="370" t="s">
        <v>534</v>
      </c>
      <c r="C68" s="370" t="s">
        <v>535</v>
      </c>
      <c r="D68" s="370" t="s">
        <v>536</v>
      </c>
      <c r="E68" s="370">
        <v>78</v>
      </c>
      <c r="F68" s="371">
        <v>309.61099999999999</v>
      </c>
      <c r="G68" s="371">
        <v>310.52999999999997</v>
      </c>
      <c r="H68" s="370" t="s">
        <v>655</v>
      </c>
      <c r="I68" s="370" t="s">
        <v>656</v>
      </c>
      <c r="J68" s="370" t="s">
        <v>585</v>
      </c>
      <c r="K68" s="372" t="s">
        <v>540</v>
      </c>
    </row>
    <row r="69" spans="1:11">
      <c r="A69" s="365" t="s">
        <v>533</v>
      </c>
      <c r="B69" s="366" t="s">
        <v>534</v>
      </c>
      <c r="C69" s="366" t="s">
        <v>535</v>
      </c>
      <c r="D69" s="366" t="s">
        <v>536</v>
      </c>
      <c r="E69" s="366">
        <v>78</v>
      </c>
      <c r="F69" s="367">
        <v>310.52999999999997</v>
      </c>
      <c r="G69" s="367">
        <v>318.03100000000001</v>
      </c>
      <c r="H69" s="366" t="s">
        <v>657</v>
      </c>
      <c r="I69" s="366" t="s">
        <v>658</v>
      </c>
      <c r="J69" s="366" t="s">
        <v>585</v>
      </c>
      <c r="K69" s="368" t="s">
        <v>540</v>
      </c>
    </row>
    <row r="70" spans="1:11">
      <c r="A70" s="369" t="s">
        <v>533</v>
      </c>
      <c r="B70" s="370" t="s">
        <v>534</v>
      </c>
      <c r="C70" s="370" t="s">
        <v>535</v>
      </c>
      <c r="D70" s="370" t="s">
        <v>536</v>
      </c>
      <c r="E70" s="370">
        <v>78</v>
      </c>
      <c r="F70" s="371">
        <v>318.03100000000001</v>
      </c>
      <c r="G70" s="371">
        <v>319.322</v>
      </c>
      <c r="H70" s="370" t="s">
        <v>659</v>
      </c>
      <c r="I70" s="370" t="s">
        <v>660</v>
      </c>
      <c r="J70" s="370" t="s">
        <v>585</v>
      </c>
      <c r="K70" s="372" t="s">
        <v>540</v>
      </c>
    </row>
    <row r="71" spans="1:11">
      <c r="A71" s="365" t="s">
        <v>533</v>
      </c>
      <c r="B71" s="366" t="s">
        <v>534</v>
      </c>
      <c r="C71" s="366" t="s">
        <v>535</v>
      </c>
      <c r="D71" s="366" t="s">
        <v>536</v>
      </c>
      <c r="E71" s="366">
        <v>78</v>
      </c>
      <c r="F71" s="367">
        <v>319.322</v>
      </c>
      <c r="G71" s="367">
        <v>329.63299999999998</v>
      </c>
      <c r="H71" s="366" t="s">
        <v>661</v>
      </c>
      <c r="I71" s="366" t="s">
        <v>662</v>
      </c>
      <c r="J71" s="366" t="s">
        <v>585</v>
      </c>
      <c r="K71" s="368" t="s">
        <v>540</v>
      </c>
    </row>
    <row r="72" spans="1:11">
      <c r="A72" s="369" t="s">
        <v>533</v>
      </c>
      <c r="B72" s="370" t="s">
        <v>534</v>
      </c>
      <c r="C72" s="370" t="s">
        <v>535</v>
      </c>
      <c r="D72" s="370" t="s">
        <v>536</v>
      </c>
      <c r="E72" s="370">
        <v>78</v>
      </c>
      <c r="F72" s="371">
        <v>329.63299999999998</v>
      </c>
      <c r="G72" s="371">
        <v>330.93900000000002</v>
      </c>
      <c r="H72" s="370" t="s">
        <v>663</v>
      </c>
      <c r="I72" s="370" t="s">
        <v>664</v>
      </c>
      <c r="J72" s="370" t="s">
        <v>585</v>
      </c>
      <c r="K72" s="372" t="s">
        <v>540</v>
      </c>
    </row>
    <row r="73" spans="1:11">
      <c r="A73" s="365" t="s">
        <v>533</v>
      </c>
      <c r="B73" s="366" t="s">
        <v>534</v>
      </c>
      <c r="C73" s="366" t="s">
        <v>535</v>
      </c>
      <c r="D73" s="366" t="s">
        <v>536</v>
      </c>
      <c r="E73" s="366">
        <v>78</v>
      </c>
      <c r="F73" s="367">
        <v>330.93900000000002</v>
      </c>
      <c r="G73" s="367">
        <v>334.75900000000001</v>
      </c>
      <c r="H73" s="366" t="s">
        <v>665</v>
      </c>
      <c r="I73" s="366" t="s">
        <v>666</v>
      </c>
      <c r="J73" s="366" t="s">
        <v>585</v>
      </c>
      <c r="K73" s="368" t="s">
        <v>540</v>
      </c>
    </row>
    <row r="74" spans="1:11">
      <c r="A74" s="369" t="s">
        <v>533</v>
      </c>
      <c r="B74" s="370" t="s">
        <v>534</v>
      </c>
      <c r="C74" s="370" t="s">
        <v>535</v>
      </c>
      <c r="D74" s="370" t="s">
        <v>536</v>
      </c>
      <c r="E74" s="370">
        <v>78</v>
      </c>
      <c r="F74" s="371">
        <v>334.75900000000001</v>
      </c>
      <c r="G74" s="371">
        <v>336.81799999999998</v>
      </c>
      <c r="H74" s="370" t="s">
        <v>667</v>
      </c>
      <c r="I74" s="370" t="s">
        <v>668</v>
      </c>
      <c r="J74" s="370" t="s">
        <v>585</v>
      </c>
      <c r="K74" s="372" t="s">
        <v>540</v>
      </c>
    </row>
    <row r="75" spans="1:11">
      <c r="A75" s="365" t="s">
        <v>533</v>
      </c>
      <c r="B75" s="366" t="s">
        <v>534</v>
      </c>
      <c r="C75" s="366" t="s">
        <v>535</v>
      </c>
      <c r="D75" s="366" t="s">
        <v>536</v>
      </c>
      <c r="E75" s="366">
        <v>78</v>
      </c>
      <c r="F75" s="367">
        <v>334.75900000000001</v>
      </c>
      <c r="G75" s="367">
        <v>336.81799999999998</v>
      </c>
      <c r="H75" s="366" t="s">
        <v>667</v>
      </c>
      <c r="I75" s="366" t="s">
        <v>669</v>
      </c>
      <c r="J75" s="366" t="s">
        <v>585</v>
      </c>
      <c r="K75" s="368" t="s">
        <v>540</v>
      </c>
    </row>
    <row r="76" spans="1:11">
      <c r="A76" s="369" t="s">
        <v>533</v>
      </c>
      <c r="B76" s="370" t="s">
        <v>534</v>
      </c>
      <c r="C76" s="370" t="s">
        <v>535</v>
      </c>
      <c r="D76" s="370" t="s">
        <v>536</v>
      </c>
      <c r="E76" s="370">
        <v>78</v>
      </c>
      <c r="F76" s="371">
        <v>336.81799999999998</v>
      </c>
      <c r="G76" s="371">
        <v>338.88</v>
      </c>
      <c r="H76" s="370" t="s">
        <v>670</v>
      </c>
      <c r="I76" s="370" t="s">
        <v>671</v>
      </c>
      <c r="J76" s="370" t="s">
        <v>585</v>
      </c>
      <c r="K76" s="372" t="s">
        <v>540</v>
      </c>
    </row>
    <row r="77" spans="1:11">
      <c r="A77" s="365" t="s">
        <v>533</v>
      </c>
      <c r="B77" s="366" t="s">
        <v>534</v>
      </c>
      <c r="C77" s="366" t="s">
        <v>535</v>
      </c>
      <c r="D77" s="366" t="s">
        <v>536</v>
      </c>
      <c r="E77" s="366">
        <v>78</v>
      </c>
      <c r="F77" s="367">
        <v>336.81799999999998</v>
      </c>
      <c r="G77" s="367">
        <v>338.88</v>
      </c>
      <c r="H77" s="366" t="s">
        <v>670</v>
      </c>
      <c r="I77" s="366" t="s">
        <v>672</v>
      </c>
      <c r="J77" s="366" t="s">
        <v>585</v>
      </c>
      <c r="K77" s="368" t="s">
        <v>540</v>
      </c>
    </row>
    <row r="78" spans="1:11">
      <c r="A78" s="369" t="s">
        <v>533</v>
      </c>
      <c r="B78" s="370" t="s">
        <v>534</v>
      </c>
      <c r="C78" s="370" t="s">
        <v>535</v>
      </c>
      <c r="D78" s="370" t="s">
        <v>536</v>
      </c>
      <c r="E78" s="370">
        <v>97</v>
      </c>
      <c r="F78" s="371">
        <v>2.1339999999999999</v>
      </c>
      <c r="G78" s="371">
        <v>3</v>
      </c>
      <c r="H78" s="370" t="s">
        <v>673</v>
      </c>
      <c r="I78" s="370" t="s">
        <v>674</v>
      </c>
      <c r="J78" s="370" t="s">
        <v>675</v>
      </c>
      <c r="K78" s="372" t="s">
        <v>540</v>
      </c>
    </row>
    <row r="79" spans="1:11">
      <c r="A79" s="365" t="s">
        <v>533</v>
      </c>
      <c r="B79" s="366" t="s">
        <v>534</v>
      </c>
      <c r="C79" s="366" t="s">
        <v>535</v>
      </c>
      <c r="D79" s="366" t="s">
        <v>536</v>
      </c>
      <c r="E79" s="366">
        <v>97</v>
      </c>
      <c r="F79" s="367">
        <v>3</v>
      </c>
      <c r="G79" s="367">
        <v>5.0049999999999999</v>
      </c>
      <c r="H79" s="366" t="s">
        <v>676</v>
      </c>
      <c r="I79" s="366" t="s">
        <v>677</v>
      </c>
      <c r="J79" s="366" t="s">
        <v>675</v>
      </c>
      <c r="K79" s="368" t="s">
        <v>540</v>
      </c>
    </row>
    <row r="80" spans="1:11">
      <c r="A80" s="369" t="s">
        <v>533</v>
      </c>
      <c r="B80" s="370" t="s">
        <v>534</v>
      </c>
      <c r="C80" s="370" t="s">
        <v>535</v>
      </c>
      <c r="D80" s="370" t="s">
        <v>536</v>
      </c>
      <c r="E80" s="370">
        <v>97</v>
      </c>
      <c r="F80" s="371">
        <v>5.0049999999999999</v>
      </c>
      <c r="G80" s="371">
        <v>6.5170000000000003</v>
      </c>
      <c r="H80" s="370" t="s">
        <v>676</v>
      </c>
      <c r="I80" s="370" t="s">
        <v>678</v>
      </c>
      <c r="J80" s="370" t="s">
        <v>675</v>
      </c>
      <c r="K80" s="372" t="s">
        <v>540</v>
      </c>
    </row>
    <row r="81" spans="1:11">
      <c r="A81" s="365" t="s">
        <v>533</v>
      </c>
      <c r="B81" s="366" t="s">
        <v>534</v>
      </c>
      <c r="C81" s="366" t="s">
        <v>535</v>
      </c>
      <c r="D81" s="366" t="s">
        <v>536</v>
      </c>
      <c r="E81" s="366">
        <v>97</v>
      </c>
      <c r="F81" s="367">
        <v>6.5170000000000003</v>
      </c>
      <c r="G81" s="367">
        <v>9.1470000000000002</v>
      </c>
      <c r="H81" s="366" t="s">
        <v>679</v>
      </c>
      <c r="I81" s="366" t="s">
        <v>680</v>
      </c>
      <c r="J81" s="366" t="s">
        <v>675</v>
      </c>
      <c r="K81" s="368" t="s">
        <v>540</v>
      </c>
    </row>
    <row r="82" spans="1:11">
      <c r="A82" s="369" t="s">
        <v>533</v>
      </c>
      <c r="B82" s="370" t="s">
        <v>681</v>
      </c>
      <c r="C82" s="370" t="s">
        <v>682</v>
      </c>
      <c r="D82" s="370" t="s">
        <v>536</v>
      </c>
      <c r="E82" s="370">
        <v>101</v>
      </c>
      <c r="F82" s="371">
        <v>717.93700000000001</v>
      </c>
      <c r="G82" s="371">
        <v>718.27099999999996</v>
      </c>
      <c r="H82" s="370" t="s">
        <v>683</v>
      </c>
      <c r="I82" s="370" t="s">
        <v>684</v>
      </c>
      <c r="J82" s="370" t="s">
        <v>685</v>
      </c>
      <c r="K82" s="372" t="s">
        <v>686</v>
      </c>
    </row>
    <row r="83" spans="1:11">
      <c r="A83" s="365" t="s">
        <v>533</v>
      </c>
      <c r="B83" s="366" t="s">
        <v>681</v>
      </c>
      <c r="C83" s="366" t="s">
        <v>682</v>
      </c>
      <c r="D83" s="366" t="s">
        <v>536</v>
      </c>
      <c r="E83" s="366">
        <v>101</v>
      </c>
      <c r="F83" s="367">
        <v>718.27099999999996</v>
      </c>
      <c r="G83" s="367">
        <v>719.50400000000002</v>
      </c>
      <c r="H83" s="366" t="s">
        <v>683</v>
      </c>
      <c r="I83" s="366" t="s">
        <v>687</v>
      </c>
      <c r="J83" s="366" t="s">
        <v>685</v>
      </c>
      <c r="K83" s="368" t="s">
        <v>686</v>
      </c>
    </row>
    <row r="84" spans="1:11">
      <c r="A84" s="369" t="s">
        <v>533</v>
      </c>
      <c r="B84" s="370" t="s">
        <v>681</v>
      </c>
      <c r="C84" s="370" t="s">
        <v>682</v>
      </c>
      <c r="D84" s="370" t="s">
        <v>536</v>
      </c>
      <c r="E84" s="370">
        <v>101</v>
      </c>
      <c r="F84" s="371">
        <v>719.50400000000002</v>
      </c>
      <c r="G84" s="371">
        <v>719.92200000000003</v>
      </c>
      <c r="H84" s="370" t="s">
        <v>683</v>
      </c>
      <c r="I84" s="370" t="s">
        <v>688</v>
      </c>
      <c r="J84" s="370" t="s">
        <v>685</v>
      </c>
      <c r="K84" s="372" t="s">
        <v>686</v>
      </c>
    </row>
    <row r="85" spans="1:11">
      <c r="A85" s="365" t="s">
        <v>533</v>
      </c>
      <c r="B85" s="366" t="s">
        <v>681</v>
      </c>
      <c r="C85" s="366" t="s">
        <v>682</v>
      </c>
      <c r="D85" s="366" t="s">
        <v>536</v>
      </c>
      <c r="E85" s="366">
        <v>101</v>
      </c>
      <c r="F85" s="367">
        <v>719.92200000000003</v>
      </c>
      <c r="G85" s="367">
        <v>724.01700000000005</v>
      </c>
      <c r="H85" s="366" t="s">
        <v>689</v>
      </c>
      <c r="I85" s="366" t="s">
        <v>690</v>
      </c>
      <c r="J85" s="366" t="s">
        <v>685</v>
      </c>
      <c r="K85" s="368" t="s">
        <v>686</v>
      </c>
    </row>
    <row r="86" spans="1:11">
      <c r="A86" s="369" t="s">
        <v>533</v>
      </c>
      <c r="B86" s="370" t="s">
        <v>681</v>
      </c>
      <c r="C86" s="370" t="s">
        <v>682</v>
      </c>
      <c r="D86" s="370" t="s">
        <v>536</v>
      </c>
      <c r="E86" s="370">
        <v>101</v>
      </c>
      <c r="F86" s="371">
        <v>719.92200000000003</v>
      </c>
      <c r="G86" s="371">
        <v>724.01700000000005</v>
      </c>
      <c r="H86" s="370" t="s">
        <v>689</v>
      </c>
      <c r="I86" s="370" t="s">
        <v>691</v>
      </c>
      <c r="J86" s="370" t="s">
        <v>685</v>
      </c>
      <c r="K86" s="372" t="s">
        <v>686</v>
      </c>
    </row>
    <row r="87" spans="1:11">
      <c r="A87" s="365" t="s">
        <v>533</v>
      </c>
      <c r="B87" s="366" t="s">
        <v>681</v>
      </c>
      <c r="C87" s="366" t="s">
        <v>682</v>
      </c>
      <c r="D87" s="366" t="s">
        <v>536</v>
      </c>
      <c r="E87" s="366">
        <v>101</v>
      </c>
      <c r="F87" s="367">
        <v>724.01700000000005</v>
      </c>
      <c r="G87" s="367">
        <v>726</v>
      </c>
      <c r="H87" s="366" t="s">
        <v>689</v>
      </c>
      <c r="I87" s="366" t="s">
        <v>692</v>
      </c>
      <c r="J87" s="366" t="s">
        <v>685</v>
      </c>
      <c r="K87" s="368" t="s">
        <v>686</v>
      </c>
    </row>
    <row r="88" spans="1:11">
      <c r="A88" s="369" t="s">
        <v>533</v>
      </c>
      <c r="B88" s="370" t="s">
        <v>681</v>
      </c>
      <c r="C88" s="370" t="s">
        <v>682</v>
      </c>
      <c r="D88" s="370" t="s">
        <v>536</v>
      </c>
      <c r="E88" s="370">
        <v>101</v>
      </c>
      <c r="F88" s="371">
        <v>726</v>
      </c>
      <c r="G88" s="371">
        <v>747.34299999999996</v>
      </c>
      <c r="H88" s="370" t="s">
        <v>693</v>
      </c>
      <c r="I88" s="370" t="s">
        <v>694</v>
      </c>
      <c r="J88" s="370" t="s">
        <v>685</v>
      </c>
      <c r="K88" s="372" t="s">
        <v>686</v>
      </c>
    </row>
    <row r="89" spans="1:11">
      <c r="A89" s="365" t="s">
        <v>533</v>
      </c>
      <c r="B89" s="366" t="s">
        <v>681</v>
      </c>
      <c r="C89" s="366" t="s">
        <v>682</v>
      </c>
      <c r="D89" s="366" t="s">
        <v>536</v>
      </c>
      <c r="E89" s="366">
        <v>101</v>
      </c>
      <c r="F89" s="367">
        <v>747.34299999999996</v>
      </c>
      <c r="G89" s="367">
        <v>749.721</v>
      </c>
      <c r="H89" s="366" t="s">
        <v>695</v>
      </c>
      <c r="I89" s="366" t="s">
        <v>696</v>
      </c>
      <c r="J89" s="366" t="s">
        <v>685</v>
      </c>
      <c r="K89" s="368" t="s">
        <v>686</v>
      </c>
    </row>
    <row r="90" spans="1:11">
      <c r="A90" s="369" t="s">
        <v>533</v>
      </c>
      <c r="B90" s="370" t="s">
        <v>681</v>
      </c>
      <c r="C90" s="370" t="s">
        <v>682</v>
      </c>
      <c r="D90" s="370" t="s">
        <v>536</v>
      </c>
      <c r="E90" s="370">
        <v>101</v>
      </c>
      <c r="F90" s="371">
        <v>747.34299999999996</v>
      </c>
      <c r="G90" s="371">
        <v>749.721</v>
      </c>
      <c r="H90" s="370" t="s">
        <v>695</v>
      </c>
      <c r="I90" s="370" t="s">
        <v>697</v>
      </c>
      <c r="J90" s="370" t="s">
        <v>685</v>
      </c>
      <c r="K90" s="372" t="s">
        <v>686</v>
      </c>
    </row>
    <row r="91" spans="1:11">
      <c r="A91" s="365" t="s">
        <v>533</v>
      </c>
      <c r="B91" s="366" t="s">
        <v>681</v>
      </c>
      <c r="C91" s="366" t="s">
        <v>682</v>
      </c>
      <c r="D91" s="366" t="s">
        <v>536</v>
      </c>
      <c r="E91" s="366">
        <v>101</v>
      </c>
      <c r="F91" s="367">
        <v>749.721</v>
      </c>
      <c r="G91" s="367">
        <v>794.49400000000003</v>
      </c>
      <c r="H91" s="366" t="s">
        <v>698</v>
      </c>
      <c r="I91" s="366" t="s">
        <v>699</v>
      </c>
      <c r="J91" s="366" t="s">
        <v>685</v>
      </c>
      <c r="K91" s="368" t="s">
        <v>686</v>
      </c>
    </row>
    <row r="92" spans="1:11">
      <c r="A92" s="369" t="s">
        <v>533</v>
      </c>
      <c r="B92" s="370" t="s">
        <v>681</v>
      </c>
      <c r="C92" s="370" t="s">
        <v>682</v>
      </c>
      <c r="D92" s="370" t="s">
        <v>536</v>
      </c>
      <c r="E92" s="370">
        <v>101</v>
      </c>
      <c r="F92" s="371">
        <v>794.49400000000003</v>
      </c>
      <c r="G92" s="371">
        <v>796.53099999999995</v>
      </c>
      <c r="H92" s="370" t="s">
        <v>700</v>
      </c>
      <c r="I92" s="370" t="s">
        <v>701</v>
      </c>
      <c r="J92" s="370" t="s">
        <v>685</v>
      </c>
      <c r="K92" s="372" t="s">
        <v>686</v>
      </c>
    </row>
    <row r="93" spans="1:11">
      <c r="A93" s="365" t="s">
        <v>533</v>
      </c>
      <c r="B93" s="366" t="s">
        <v>681</v>
      </c>
      <c r="C93" s="366" t="s">
        <v>682</v>
      </c>
      <c r="D93" s="366" t="s">
        <v>536</v>
      </c>
      <c r="E93" s="366">
        <v>101</v>
      </c>
      <c r="F93" s="367">
        <v>794.49400000000003</v>
      </c>
      <c r="G93" s="367">
        <v>796.53099999999995</v>
      </c>
      <c r="H93" s="366" t="s">
        <v>700</v>
      </c>
      <c r="I93" s="366" t="s">
        <v>702</v>
      </c>
      <c r="J93" s="366" t="s">
        <v>685</v>
      </c>
      <c r="K93" s="368" t="s">
        <v>686</v>
      </c>
    </row>
    <row r="94" spans="1:11">
      <c r="A94" s="369" t="s">
        <v>533</v>
      </c>
      <c r="B94" s="370" t="s">
        <v>681</v>
      </c>
      <c r="C94" s="370" t="s">
        <v>682</v>
      </c>
      <c r="D94" s="370" t="s">
        <v>536</v>
      </c>
      <c r="E94" s="370">
        <v>101</v>
      </c>
      <c r="F94" s="371">
        <v>796.53099999999995</v>
      </c>
      <c r="G94" s="371">
        <v>841.83199999999999</v>
      </c>
      <c r="H94" s="370" t="s">
        <v>703</v>
      </c>
      <c r="I94" s="370" t="s">
        <v>704</v>
      </c>
      <c r="J94" s="370" t="s">
        <v>685</v>
      </c>
      <c r="K94" s="372" t="s">
        <v>686</v>
      </c>
    </row>
    <row r="95" spans="1:11">
      <c r="A95" s="365" t="s">
        <v>533</v>
      </c>
      <c r="B95" s="366" t="s">
        <v>681</v>
      </c>
      <c r="C95" s="366" t="s">
        <v>682</v>
      </c>
      <c r="D95" s="366" t="s">
        <v>536</v>
      </c>
      <c r="E95" s="366">
        <v>101</v>
      </c>
      <c r="F95" s="367">
        <v>841.83199999999999</v>
      </c>
      <c r="G95" s="367">
        <v>843.66700000000003</v>
      </c>
      <c r="H95" s="366" t="s">
        <v>705</v>
      </c>
      <c r="I95" s="366" t="s">
        <v>706</v>
      </c>
      <c r="J95" s="366" t="s">
        <v>685</v>
      </c>
      <c r="K95" s="368" t="s">
        <v>686</v>
      </c>
    </row>
    <row r="96" spans="1:11">
      <c r="A96" s="369" t="s">
        <v>533</v>
      </c>
      <c r="B96" s="370" t="s">
        <v>681</v>
      </c>
      <c r="C96" s="370" t="s">
        <v>682</v>
      </c>
      <c r="D96" s="370" t="s">
        <v>536</v>
      </c>
      <c r="E96" s="370">
        <v>101</v>
      </c>
      <c r="F96" s="371">
        <v>841.83199999999999</v>
      </c>
      <c r="G96" s="371">
        <v>843.66700000000003</v>
      </c>
      <c r="H96" s="370" t="s">
        <v>705</v>
      </c>
      <c r="I96" s="370" t="s">
        <v>707</v>
      </c>
      <c r="J96" s="370" t="s">
        <v>685</v>
      </c>
      <c r="K96" s="372" t="s">
        <v>686</v>
      </c>
    </row>
    <row r="97" spans="1:11">
      <c r="A97" s="365" t="s">
        <v>533</v>
      </c>
      <c r="B97" s="366" t="s">
        <v>681</v>
      </c>
      <c r="C97" s="366" t="s">
        <v>682</v>
      </c>
      <c r="D97" s="366" t="s">
        <v>536</v>
      </c>
      <c r="E97" s="366">
        <v>101</v>
      </c>
      <c r="F97" s="367">
        <v>843.66700000000003</v>
      </c>
      <c r="G97" s="367">
        <v>890.08</v>
      </c>
      <c r="H97" s="366" t="s">
        <v>708</v>
      </c>
      <c r="I97" s="366" t="s">
        <v>709</v>
      </c>
      <c r="J97" s="366" t="s">
        <v>685</v>
      </c>
      <c r="K97" s="368" t="s">
        <v>686</v>
      </c>
    </row>
    <row r="98" spans="1:11">
      <c r="A98" s="369" t="s">
        <v>533</v>
      </c>
      <c r="B98" s="370" t="s">
        <v>681</v>
      </c>
      <c r="C98" s="370" t="s">
        <v>682</v>
      </c>
      <c r="D98" s="370" t="s">
        <v>536</v>
      </c>
      <c r="E98" s="370">
        <v>101</v>
      </c>
      <c r="F98" s="371">
        <v>890.08</v>
      </c>
      <c r="G98" s="371">
        <v>892.09400000000005</v>
      </c>
      <c r="H98" s="370" t="s">
        <v>710</v>
      </c>
      <c r="I98" s="370" t="s">
        <v>711</v>
      </c>
      <c r="J98" s="370" t="s">
        <v>685</v>
      </c>
      <c r="K98" s="372" t="s">
        <v>686</v>
      </c>
    </row>
    <row r="99" spans="1:11">
      <c r="A99" s="365" t="s">
        <v>533</v>
      </c>
      <c r="B99" s="366" t="s">
        <v>681</v>
      </c>
      <c r="C99" s="366" t="s">
        <v>682</v>
      </c>
      <c r="D99" s="366" t="s">
        <v>536</v>
      </c>
      <c r="E99" s="366">
        <v>101</v>
      </c>
      <c r="F99" s="367">
        <v>890.08</v>
      </c>
      <c r="G99" s="367">
        <v>892.09400000000005</v>
      </c>
      <c r="H99" s="366" t="s">
        <v>710</v>
      </c>
      <c r="I99" s="366" t="s">
        <v>712</v>
      </c>
      <c r="J99" s="366" t="s">
        <v>685</v>
      </c>
      <c r="K99" s="368" t="s">
        <v>686</v>
      </c>
    </row>
    <row r="100" spans="1:11">
      <c r="A100" s="369" t="s">
        <v>533</v>
      </c>
      <c r="B100" s="370" t="s">
        <v>681</v>
      </c>
      <c r="C100" s="370" t="s">
        <v>682</v>
      </c>
      <c r="D100" s="370" t="s">
        <v>536</v>
      </c>
      <c r="E100" s="370">
        <v>101</v>
      </c>
      <c r="F100" s="371">
        <v>892.09400000000005</v>
      </c>
      <c r="G100" s="371">
        <v>937.95899999999995</v>
      </c>
      <c r="H100" s="370" t="s">
        <v>713</v>
      </c>
      <c r="I100" s="370" t="s">
        <v>714</v>
      </c>
      <c r="J100" s="370" t="s">
        <v>685</v>
      </c>
      <c r="K100" s="372" t="s">
        <v>686</v>
      </c>
    </row>
    <row r="101" spans="1:11">
      <c r="A101" s="365" t="s">
        <v>533</v>
      </c>
      <c r="B101" s="366" t="s">
        <v>681</v>
      </c>
      <c r="C101" s="366" t="s">
        <v>682</v>
      </c>
      <c r="D101" s="366" t="s">
        <v>536</v>
      </c>
      <c r="E101" s="366">
        <v>101</v>
      </c>
      <c r="F101" s="367">
        <v>937.95899999999995</v>
      </c>
      <c r="G101" s="367">
        <v>940.71400000000006</v>
      </c>
      <c r="H101" s="366" t="s">
        <v>715</v>
      </c>
      <c r="I101" s="366" t="s">
        <v>716</v>
      </c>
      <c r="J101" s="366" t="s">
        <v>685</v>
      </c>
      <c r="K101" s="368" t="s">
        <v>686</v>
      </c>
    </row>
    <row r="102" spans="1:11">
      <c r="A102" s="369" t="s">
        <v>533</v>
      </c>
      <c r="B102" s="370" t="s">
        <v>681</v>
      </c>
      <c r="C102" s="370" t="s">
        <v>682</v>
      </c>
      <c r="D102" s="370" t="s">
        <v>536</v>
      </c>
      <c r="E102" s="370">
        <v>101</v>
      </c>
      <c r="F102" s="371">
        <v>937.95899999999995</v>
      </c>
      <c r="G102" s="371">
        <v>940.71400000000006</v>
      </c>
      <c r="H102" s="370" t="s">
        <v>715</v>
      </c>
      <c r="I102" s="370" t="s">
        <v>717</v>
      </c>
      <c r="J102" s="370" t="s">
        <v>685</v>
      </c>
      <c r="K102" s="372" t="s">
        <v>686</v>
      </c>
    </row>
    <row r="103" spans="1:11">
      <c r="A103" s="365" t="s">
        <v>533</v>
      </c>
      <c r="B103" s="366" t="s">
        <v>681</v>
      </c>
      <c r="C103" s="366" t="s">
        <v>682</v>
      </c>
      <c r="D103" s="366" t="s">
        <v>536</v>
      </c>
      <c r="E103" s="366">
        <v>101</v>
      </c>
      <c r="F103" s="367">
        <v>940.71400000000006</v>
      </c>
      <c r="G103" s="367">
        <v>987.22199999999998</v>
      </c>
      <c r="H103" s="366" t="s">
        <v>718</v>
      </c>
      <c r="I103" s="366" t="s">
        <v>719</v>
      </c>
      <c r="J103" s="366" t="s">
        <v>685</v>
      </c>
      <c r="K103" s="368" t="s">
        <v>686</v>
      </c>
    </row>
    <row r="104" spans="1:11">
      <c r="A104" s="369" t="s">
        <v>533</v>
      </c>
      <c r="B104" s="370" t="s">
        <v>681</v>
      </c>
      <c r="C104" s="370" t="s">
        <v>682</v>
      </c>
      <c r="D104" s="370" t="s">
        <v>536</v>
      </c>
      <c r="E104" s="370">
        <v>101</v>
      </c>
      <c r="F104" s="371">
        <v>987.22199999999998</v>
      </c>
      <c r="G104" s="371">
        <v>989.50800000000004</v>
      </c>
      <c r="H104" s="370" t="s">
        <v>720</v>
      </c>
      <c r="I104" s="370" t="s">
        <v>721</v>
      </c>
      <c r="J104" s="370" t="s">
        <v>685</v>
      </c>
      <c r="K104" s="372" t="s">
        <v>686</v>
      </c>
    </row>
    <row r="105" spans="1:11">
      <c r="A105" s="365" t="s">
        <v>533</v>
      </c>
      <c r="B105" s="366" t="s">
        <v>681</v>
      </c>
      <c r="C105" s="366" t="s">
        <v>682</v>
      </c>
      <c r="D105" s="366" t="s">
        <v>536</v>
      </c>
      <c r="E105" s="366">
        <v>101</v>
      </c>
      <c r="F105" s="367">
        <v>987.22199999999998</v>
      </c>
      <c r="G105" s="367">
        <v>989.50800000000004</v>
      </c>
      <c r="H105" s="366" t="s">
        <v>720</v>
      </c>
      <c r="I105" s="366" t="s">
        <v>722</v>
      </c>
      <c r="J105" s="366" t="s">
        <v>685</v>
      </c>
      <c r="K105" s="368" t="s">
        <v>686</v>
      </c>
    </row>
    <row r="106" spans="1:11">
      <c r="A106" s="369" t="s">
        <v>533</v>
      </c>
      <c r="B106" s="370" t="s">
        <v>681</v>
      </c>
      <c r="C106" s="370" t="s">
        <v>682</v>
      </c>
      <c r="D106" s="370" t="s">
        <v>536</v>
      </c>
      <c r="E106" s="370">
        <v>101</v>
      </c>
      <c r="F106" s="371">
        <v>989.50800000000004</v>
      </c>
      <c r="G106" s="371">
        <v>1008.2859999999999</v>
      </c>
      <c r="H106" s="370" t="s">
        <v>723</v>
      </c>
      <c r="I106" s="370" t="s">
        <v>724</v>
      </c>
      <c r="J106" s="370" t="s">
        <v>685</v>
      </c>
      <c r="K106" s="372" t="s">
        <v>686</v>
      </c>
    </row>
    <row r="107" spans="1:11">
      <c r="A107" s="365" t="s">
        <v>533</v>
      </c>
      <c r="B107" s="366" t="s">
        <v>681</v>
      </c>
      <c r="C107" s="366" t="s">
        <v>682</v>
      </c>
      <c r="D107" s="366" t="s">
        <v>536</v>
      </c>
      <c r="E107" s="366">
        <v>101</v>
      </c>
      <c r="F107" s="367">
        <v>1008.2859999999999</v>
      </c>
      <c r="G107" s="367">
        <v>1040.482</v>
      </c>
      <c r="H107" s="366" t="s">
        <v>725</v>
      </c>
      <c r="I107" s="366" t="s">
        <v>726</v>
      </c>
      <c r="J107" s="366" t="s">
        <v>685</v>
      </c>
      <c r="K107" s="368" t="s">
        <v>686</v>
      </c>
    </row>
    <row r="108" spans="1:11">
      <c r="A108" s="369" t="s">
        <v>533</v>
      </c>
      <c r="B108" s="370" t="s">
        <v>681</v>
      </c>
      <c r="C108" s="370" t="s">
        <v>682</v>
      </c>
      <c r="D108" s="370" t="s">
        <v>536</v>
      </c>
      <c r="E108" s="370">
        <v>101</v>
      </c>
      <c r="F108" s="371">
        <v>1040.482</v>
      </c>
      <c r="G108" s="371">
        <v>1042.4680000000001</v>
      </c>
      <c r="H108" s="370" t="s">
        <v>727</v>
      </c>
      <c r="I108" s="370" t="s">
        <v>728</v>
      </c>
      <c r="J108" s="370" t="s">
        <v>685</v>
      </c>
      <c r="K108" s="372" t="s">
        <v>686</v>
      </c>
    </row>
    <row r="109" spans="1:11">
      <c r="A109" s="365" t="s">
        <v>533</v>
      </c>
      <c r="B109" s="366" t="s">
        <v>681</v>
      </c>
      <c r="C109" s="366" t="s">
        <v>682</v>
      </c>
      <c r="D109" s="366" t="s">
        <v>536</v>
      </c>
      <c r="E109" s="366">
        <v>101</v>
      </c>
      <c r="F109" s="367">
        <v>1040.482</v>
      </c>
      <c r="G109" s="367">
        <v>1042.4680000000001</v>
      </c>
      <c r="H109" s="366" t="s">
        <v>727</v>
      </c>
      <c r="I109" s="366" t="s">
        <v>729</v>
      </c>
      <c r="J109" s="366" t="s">
        <v>685</v>
      </c>
      <c r="K109" s="368" t="s">
        <v>686</v>
      </c>
    </row>
    <row r="110" spans="1:11">
      <c r="A110" s="369" t="s">
        <v>533</v>
      </c>
      <c r="B110" s="370" t="s">
        <v>681</v>
      </c>
      <c r="C110" s="370" t="s">
        <v>682</v>
      </c>
      <c r="D110" s="370" t="s">
        <v>536</v>
      </c>
      <c r="E110" s="370">
        <v>101</v>
      </c>
      <c r="F110" s="371">
        <v>1042.4680000000001</v>
      </c>
      <c r="G110" s="371">
        <v>1097.702</v>
      </c>
      <c r="H110" s="370" t="s">
        <v>730</v>
      </c>
      <c r="I110" s="370" t="s">
        <v>731</v>
      </c>
      <c r="J110" s="370" t="s">
        <v>685</v>
      </c>
      <c r="K110" s="372" t="s">
        <v>686</v>
      </c>
    </row>
    <row r="111" spans="1:11">
      <c r="A111" s="365" t="s">
        <v>533</v>
      </c>
      <c r="B111" s="366" t="s">
        <v>681</v>
      </c>
      <c r="C111" s="366" t="s">
        <v>682</v>
      </c>
      <c r="D111" s="366" t="s">
        <v>536</v>
      </c>
      <c r="E111" s="366">
        <v>101</v>
      </c>
      <c r="F111" s="367">
        <v>1097.702</v>
      </c>
      <c r="G111" s="367">
        <v>1099.663</v>
      </c>
      <c r="H111" s="366" t="s">
        <v>732</v>
      </c>
      <c r="I111" s="366" t="s">
        <v>733</v>
      </c>
      <c r="J111" s="366" t="s">
        <v>685</v>
      </c>
      <c r="K111" s="368" t="s">
        <v>686</v>
      </c>
    </row>
    <row r="112" spans="1:11">
      <c r="A112" s="369" t="s">
        <v>533</v>
      </c>
      <c r="B112" s="370" t="s">
        <v>681</v>
      </c>
      <c r="C112" s="370" t="s">
        <v>682</v>
      </c>
      <c r="D112" s="370" t="s">
        <v>536</v>
      </c>
      <c r="E112" s="370">
        <v>101</v>
      </c>
      <c r="F112" s="371">
        <v>1097.702</v>
      </c>
      <c r="G112" s="371">
        <v>1099.663</v>
      </c>
      <c r="H112" s="370" t="s">
        <v>732</v>
      </c>
      <c r="I112" s="370" t="s">
        <v>734</v>
      </c>
      <c r="J112" s="370" t="s">
        <v>685</v>
      </c>
      <c r="K112" s="372" t="s">
        <v>686</v>
      </c>
    </row>
    <row r="113" spans="1:11">
      <c r="A113" s="365" t="s">
        <v>533</v>
      </c>
      <c r="B113" s="366" t="s">
        <v>681</v>
      </c>
      <c r="C113" s="366" t="s">
        <v>682</v>
      </c>
      <c r="D113" s="366" t="s">
        <v>536</v>
      </c>
      <c r="E113" s="366">
        <v>101</v>
      </c>
      <c r="F113" s="367">
        <v>1099.663</v>
      </c>
      <c r="G113" s="367">
        <v>1142.702</v>
      </c>
      <c r="H113" s="366" t="s">
        <v>735</v>
      </c>
      <c r="I113" s="366" t="s">
        <v>736</v>
      </c>
      <c r="J113" s="366" t="s">
        <v>685</v>
      </c>
      <c r="K113" s="368" t="s">
        <v>686</v>
      </c>
    </row>
    <row r="114" spans="1:11">
      <c r="A114" s="369" t="s">
        <v>533</v>
      </c>
      <c r="B114" s="370" t="s">
        <v>681</v>
      </c>
      <c r="C114" s="370" t="s">
        <v>682</v>
      </c>
      <c r="D114" s="370" t="s">
        <v>536</v>
      </c>
      <c r="E114" s="370">
        <v>101</v>
      </c>
      <c r="F114" s="371">
        <v>1142.702</v>
      </c>
      <c r="G114" s="371">
        <v>1144.771</v>
      </c>
      <c r="H114" s="370" t="s">
        <v>737</v>
      </c>
      <c r="I114" s="370" t="s">
        <v>738</v>
      </c>
      <c r="J114" s="370" t="s">
        <v>685</v>
      </c>
      <c r="K114" s="372" t="s">
        <v>686</v>
      </c>
    </row>
    <row r="115" spans="1:11">
      <c r="A115" s="365" t="s">
        <v>533</v>
      </c>
      <c r="B115" s="366" t="s">
        <v>681</v>
      </c>
      <c r="C115" s="366" t="s">
        <v>682</v>
      </c>
      <c r="D115" s="366" t="s">
        <v>536</v>
      </c>
      <c r="E115" s="366">
        <v>101</v>
      </c>
      <c r="F115" s="367">
        <v>1142.702</v>
      </c>
      <c r="G115" s="367">
        <v>1144.771</v>
      </c>
      <c r="H115" s="366" t="s">
        <v>737</v>
      </c>
      <c r="I115" s="366" t="s">
        <v>739</v>
      </c>
      <c r="J115" s="366" t="s">
        <v>685</v>
      </c>
      <c r="K115" s="368" t="s">
        <v>686</v>
      </c>
    </row>
    <row r="116" spans="1:11">
      <c r="A116" s="369" t="s">
        <v>533</v>
      </c>
      <c r="B116" s="370" t="s">
        <v>681</v>
      </c>
      <c r="C116" s="370" t="s">
        <v>682</v>
      </c>
      <c r="D116" s="370" t="s">
        <v>536</v>
      </c>
      <c r="E116" s="370">
        <v>101</v>
      </c>
      <c r="F116" s="371">
        <v>1144.771</v>
      </c>
      <c r="G116" s="371">
        <v>1185.557</v>
      </c>
      <c r="H116" s="370" t="s">
        <v>740</v>
      </c>
      <c r="I116" s="370" t="s">
        <v>741</v>
      </c>
      <c r="J116" s="370" t="s">
        <v>685</v>
      </c>
      <c r="K116" s="372" t="s">
        <v>686</v>
      </c>
    </row>
    <row r="117" spans="1:11">
      <c r="A117" s="365" t="s">
        <v>533</v>
      </c>
      <c r="B117" s="366" t="s">
        <v>681</v>
      </c>
      <c r="C117" s="366" t="s">
        <v>682</v>
      </c>
      <c r="D117" s="366" t="s">
        <v>536</v>
      </c>
      <c r="E117" s="366">
        <v>101</v>
      </c>
      <c r="F117" s="367">
        <v>1185.557</v>
      </c>
      <c r="G117" s="367">
        <v>1187.587</v>
      </c>
      <c r="H117" s="366" t="s">
        <v>742</v>
      </c>
      <c r="I117" s="366" t="s">
        <v>743</v>
      </c>
      <c r="J117" s="366" t="s">
        <v>685</v>
      </c>
      <c r="K117" s="368" t="s">
        <v>686</v>
      </c>
    </row>
    <row r="118" spans="1:11">
      <c r="A118" s="369" t="s">
        <v>533</v>
      </c>
      <c r="B118" s="370" t="s">
        <v>681</v>
      </c>
      <c r="C118" s="370" t="s">
        <v>682</v>
      </c>
      <c r="D118" s="370" t="s">
        <v>536</v>
      </c>
      <c r="E118" s="370">
        <v>101</v>
      </c>
      <c r="F118" s="371">
        <v>1185.557</v>
      </c>
      <c r="G118" s="371">
        <v>1187.587</v>
      </c>
      <c r="H118" s="370" t="s">
        <v>742</v>
      </c>
      <c r="I118" s="370" t="s">
        <v>744</v>
      </c>
      <c r="J118" s="370" t="s">
        <v>685</v>
      </c>
      <c r="K118" s="372" t="s">
        <v>686</v>
      </c>
    </row>
    <row r="119" spans="1:11">
      <c r="A119" s="365" t="s">
        <v>533</v>
      </c>
      <c r="B119" s="366" t="s">
        <v>681</v>
      </c>
      <c r="C119" s="366" t="s">
        <v>682</v>
      </c>
      <c r="D119" s="366" t="s">
        <v>536</v>
      </c>
      <c r="E119" s="366">
        <v>101</v>
      </c>
      <c r="F119" s="367">
        <v>1187.587</v>
      </c>
      <c r="G119" s="367">
        <v>1238.712</v>
      </c>
      <c r="H119" s="366" t="s">
        <v>745</v>
      </c>
      <c r="I119" s="366" t="s">
        <v>746</v>
      </c>
      <c r="J119" s="366" t="s">
        <v>685</v>
      </c>
      <c r="K119" s="368" t="s">
        <v>686</v>
      </c>
    </row>
    <row r="120" spans="1:11">
      <c r="A120" s="369" t="s">
        <v>533</v>
      </c>
      <c r="B120" s="370" t="s">
        <v>681</v>
      </c>
      <c r="C120" s="370" t="s">
        <v>682</v>
      </c>
      <c r="D120" s="370" t="s">
        <v>536</v>
      </c>
      <c r="E120" s="370">
        <v>101</v>
      </c>
      <c r="F120" s="371">
        <v>1238.712</v>
      </c>
      <c r="G120" s="371">
        <v>1241.008</v>
      </c>
      <c r="H120" s="370" t="s">
        <v>747</v>
      </c>
      <c r="I120" s="370" t="s">
        <v>748</v>
      </c>
      <c r="J120" s="370" t="s">
        <v>685</v>
      </c>
      <c r="K120" s="372" t="s">
        <v>686</v>
      </c>
    </row>
    <row r="121" spans="1:11">
      <c r="A121" s="365" t="s">
        <v>533</v>
      </c>
      <c r="B121" s="366" t="s">
        <v>681</v>
      </c>
      <c r="C121" s="366" t="s">
        <v>682</v>
      </c>
      <c r="D121" s="366" t="s">
        <v>536</v>
      </c>
      <c r="E121" s="366">
        <v>101</v>
      </c>
      <c r="F121" s="367">
        <v>1238.712</v>
      </c>
      <c r="G121" s="367">
        <v>1241.008</v>
      </c>
      <c r="H121" s="366" t="s">
        <v>747</v>
      </c>
      <c r="I121" s="366" t="s">
        <v>749</v>
      </c>
      <c r="J121" s="366" t="s">
        <v>685</v>
      </c>
      <c r="K121" s="368" t="s">
        <v>686</v>
      </c>
    </row>
    <row r="122" spans="1:11">
      <c r="A122" s="369" t="s">
        <v>533</v>
      </c>
      <c r="B122" s="370" t="s">
        <v>681</v>
      </c>
      <c r="C122" s="370" t="s">
        <v>682</v>
      </c>
      <c r="D122" s="370" t="s">
        <v>536</v>
      </c>
      <c r="E122" s="370">
        <v>101</v>
      </c>
      <c r="F122" s="371">
        <v>1241.008</v>
      </c>
      <c r="G122" s="371">
        <v>1290.7059999999999</v>
      </c>
      <c r="H122" s="370" t="s">
        <v>750</v>
      </c>
      <c r="I122" s="370" t="s">
        <v>751</v>
      </c>
      <c r="J122" s="370" t="s">
        <v>685</v>
      </c>
      <c r="K122" s="372" t="s">
        <v>686</v>
      </c>
    </row>
    <row r="123" spans="1:11">
      <c r="A123" s="365" t="s">
        <v>533</v>
      </c>
      <c r="B123" s="366" t="s">
        <v>681</v>
      </c>
      <c r="C123" s="366" t="s">
        <v>682</v>
      </c>
      <c r="D123" s="366" t="s">
        <v>536</v>
      </c>
      <c r="E123" s="366">
        <v>101</v>
      </c>
      <c r="F123" s="367">
        <v>1290.7059999999999</v>
      </c>
      <c r="G123" s="367">
        <v>1292.7239999999999</v>
      </c>
      <c r="H123" s="366" t="s">
        <v>752</v>
      </c>
      <c r="I123" s="366" t="s">
        <v>753</v>
      </c>
      <c r="J123" s="366" t="s">
        <v>685</v>
      </c>
      <c r="K123" s="368" t="s">
        <v>686</v>
      </c>
    </row>
    <row r="124" spans="1:11">
      <c r="A124" s="369" t="s">
        <v>533</v>
      </c>
      <c r="B124" s="370" t="s">
        <v>681</v>
      </c>
      <c r="C124" s="370" t="s">
        <v>682</v>
      </c>
      <c r="D124" s="370" t="s">
        <v>536</v>
      </c>
      <c r="E124" s="370">
        <v>101</v>
      </c>
      <c r="F124" s="371">
        <v>1290.7059999999999</v>
      </c>
      <c r="G124" s="371">
        <v>1292.7239999999999</v>
      </c>
      <c r="H124" s="370" t="s">
        <v>752</v>
      </c>
      <c r="I124" s="370" t="s">
        <v>754</v>
      </c>
      <c r="J124" s="370" t="s">
        <v>685</v>
      </c>
      <c r="K124" s="372" t="s">
        <v>686</v>
      </c>
    </row>
    <row r="125" spans="1:11">
      <c r="A125" s="365" t="s">
        <v>533</v>
      </c>
      <c r="B125" s="366" t="s">
        <v>681</v>
      </c>
      <c r="C125" s="366" t="s">
        <v>682</v>
      </c>
      <c r="D125" s="366" t="s">
        <v>536</v>
      </c>
      <c r="E125" s="366">
        <v>101</v>
      </c>
      <c r="F125" s="367">
        <v>1292.7239999999999</v>
      </c>
      <c r="G125" s="367">
        <v>1345.366</v>
      </c>
      <c r="H125" s="366" t="s">
        <v>755</v>
      </c>
      <c r="I125" s="366" t="s">
        <v>756</v>
      </c>
      <c r="J125" s="366" t="s">
        <v>685</v>
      </c>
      <c r="K125" s="368" t="s">
        <v>686</v>
      </c>
    </row>
    <row r="126" spans="1:11">
      <c r="A126" s="369" t="s">
        <v>533</v>
      </c>
      <c r="B126" s="370" t="s">
        <v>681</v>
      </c>
      <c r="C126" s="370" t="s">
        <v>682</v>
      </c>
      <c r="D126" s="370" t="s">
        <v>536</v>
      </c>
      <c r="E126" s="370">
        <v>101</v>
      </c>
      <c r="F126" s="371">
        <v>1345.366</v>
      </c>
      <c r="G126" s="371">
        <v>1347.146</v>
      </c>
      <c r="H126" s="370" t="s">
        <v>757</v>
      </c>
      <c r="I126" s="370" t="s">
        <v>758</v>
      </c>
      <c r="J126" s="370" t="s">
        <v>685</v>
      </c>
      <c r="K126" s="372" t="s">
        <v>686</v>
      </c>
    </row>
    <row r="127" spans="1:11">
      <c r="A127" s="365" t="s">
        <v>533</v>
      </c>
      <c r="B127" s="366" t="s">
        <v>681</v>
      </c>
      <c r="C127" s="366" t="s">
        <v>682</v>
      </c>
      <c r="D127" s="366" t="s">
        <v>536</v>
      </c>
      <c r="E127" s="366">
        <v>101</v>
      </c>
      <c r="F127" s="367">
        <v>1345.366</v>
      </c>
      <c r="G127" s="367">
        <v>1347.146</v>
      </c>
      <c r="H127" s="366" t="s">
        <v>757</v>
      </c>
      <c r="I127" s="366" t="s">
        <v>759</v>
      </c>
      <c r="J127" s="366" t="s">
        <v>685</v>
      </c>
      <c r="K127" s="368" t="s">
        <v>686</v>
      </c>
    </row>
    <row r="128" spans="1:11">
      <c r="A128" s="369" t="s">
        <v>533</v>
      </c>
      <c r="B128" s="370" t="s">
        <v>681</v>
      </c>
      <c r="C128" s="370" t="s">
        <v>682</v>
      </c>
      <c r="D128" s="370" t="s">
        <v>536</v>
      </c>
      <c r="E128" s="370">
        <v>101</v>
      </c>
      <c r="F128" s="371">
        <v>1347.146</v>
      </c>
      <c r="G128" s="371">
        <v>1399.7339999999999</v>
      </c>
      <c r="H128" s="370" t="s">
        <v>760</v>
      </c>
      <c r="I128" s="370" t="s">
        <v>761</v>
      </c>
      <c r="J128" s="370" t="s">
        <v>685</v>
      </c>
      <c r="K128" s="372" t="s">
        <v>686</v>
      </c>
    </row>
    <row r="129" spans="1:11">
      <c r="A129" s="365" t="s">
        <v>533</v>
      </c>
      <c r="B129" s="366" t="s">
        <v>681</v>
      </c>
      <c r="C129" s="366" t="s">
        <v>682</v>
      </c>
      <c r="D129" s="366" t="s">
        <v>536</v>
      </c>
      <c r="E129" s="366">
        <v>101</v>
      </c>
      <c r="F129" s="367">
        <v>1399.7339999999999</v>
      </c>
      <c r="G129" s="367">
        <v>1401.8109999999999</v>
      </c>
      <c r="H129" s="366" t="s">
        <v>762</v>
      </c>
      <c r="I129" s="366" t="s">
        <v>763</v>
      </c>
      <c r="J129" s="366" t="s">
        <v>685</v>
      </c>
      <c r="K129" s="368" t="s">
        <v>686</v>
      </c>
    </row>
    <row r="130" spans="1:11">
      <c r="A130" s="369" t="s">
        <v>533</v>
      </c>
      <c r="B130" s="370" t="s">
        <v>681</v>
      </c>
      <c r="C130" s="370" t="s">
        <v>682</v>
      </c>
      <c r="D130" s="370" t="s">
        <v>536</v>
      </c>
      <c r="E130" s="370">
        <v>101</v>
      </c>
      <c r="F130" s="371">
        <v>1399.7339999999999</v>
      </c>
      <c r="G130" s="371">
        <v>1401.8109999999999</v>
      </c>
      <c r="H130" s="370" t="s">
        <v>762</v>
      </c>
      <c r="I130" s="370" t="s">
        <v>764</v>
      </c>
      <c r="J130" s="370" t="s">
        <v>685</v>
      </c>
      <c r="K130" s="372" t="s">
        <v>686</v>
      </c>
    </row>
    <row r="131" spans="1:11">
      <c r="A131" s="365" t="s">
        <v>533</v>
      </c>
      <c r="B131" s="366" t="s">
        <v>681</v>
      </c>
      <c r="C131" s="366" t="s">
        <v>682</v>
      </c>
      <c r="D131" s="366" t="s">
        <v>536</v>
      </c>
      <c r="E131" s="366">
        <v>101</v>
      </c>
      <c r="F131" s="367">
        <v>1401.8109999999999</v>
      </c>
      <c r="G131" s="367">
        <v>1434.83</v>
      </c>
      <c r="H131" s="366" t="s">
        <v>765</v>
      </c>
      <c r="I131" s="366" t="s">
        <v>766</v>
      </c>
      <c r="J131" s="366" t="s">
        <v>685</v>
      </c>
      <c r="K131" s="368" t="s">
        <v>686</v>
      </c>
    </row>
    <row r="132" spans="1:11">
      <c r="A132" s="369" t="s">
        <v>533</v>
      </c>
      <c r="B132" s="370" t="s">
        <v>681</v>
      </c>
      <c r="C132" s="370" t="s">
        <v>682</v>
      </c>
      <c r="D132" s="370" t="s">
        <v>536</v>
      </c>
      <c r="E132" s="370">
        <v>101</v>
      </c>
      <c r="F132" s="371">
        <v>1434.83</v>
      </c>
      <c r="G132" s="371">
        <v>1436.7760000000001</v>
      </c>
      <c r="H132" s="370" t="s">
        <v>767</v>
      </c>
      <c r="I132" s="370" t="s">
        <v>768</v>
      </c>
      <c r="J132" s="370" t="s">
        <v>685</v>
      </c>
      <c r="K132" s="372" t="s">
        <v>686</v>
      </c>
    </row>
    <row r="133" spans="1:11">
      <c r="A133" s="365" t="s">
        <v>533</v>
      </c>
      <c r="B133" s="366" t="s">
        <v>681</v>
      </c>
      <c r="C133" s="366" t="s">
        <v>682</v>
      </c>
      <c r="D133" s="366" t="s">
        <v>536</v>
      </c>
      <c r="E133" s="366">
        <v>101</v>
      </c>
      <c r="F133" s="367">
        <v>1434.83</v>
      </c>
      <c r="G133" s="367">
        <v>1436.7760000000001</v>
      </c>
      <c r="H133" s="366" t="s">
        <v>767</v>
      </c>
      <c r="I133" s="366" t="s">
        <v>769</v>
      </c>
      <c r="J133" s="366" t="s">
        <v>685</v>
      </c>
      <c r="K133" s="368" t="s">
        <v>686</v>
      </c>
    </row>
    <row r="134" spans="1:11">
      <c r="A134" s="369" t="s">
        <v>533</v>
      </c>
      <c r="B134" s="370" t="s">
        <v>681</v>
      </c>
      <c r="C134" s="370" t="s">
        <v>682</v>
      </c>
      <c r="D134" s="370" t="s">
        <v>536</v>
      </c>
      <c r="E134" s="370">
        <v>101</v>
      </c>
      <c r="F134" s="371">
        <v>1436.7760000000001</v>
      </c>
      <c r="G134" s="371">
        <v>1471.0350000000001</v>
      </c>
      <c r="H134" s="370" t="s">
        <v>770</v>
      </c>
      <c r="I134" s="370" t="s">
        <v>771</v>
      </c>
      <c r="J134" s="370" t="s">
        <v>685</v>
      </c>
      <c r="K134" s="372" t="s">
        <v>686</v>
      </c>
    </row>
    <row r="135" spans="1:11">
      <c r="A135" s="365" t="s">
        <v>533</v>
      </c>
      <c r="B135" s="366" t="s">
        <v>681</v>
      </c>
      <c r="C135" s="366" t="s">
        <v>682</v>
      </c>
      <c r="D135" s="366" t="s">
        <v>536</v>
      </c>
      <c r="E135" s="366">
        <v>101</v>
      </c>
      <c r="F135" s="367">
        <v>1471.0350000000001</v>
      </c>
      <c r="G135" s="367">
        <v>1473.0119999999999</v>
      </c>
      <c r="H135" s="366" t="s">
        <v>772</v>
      </c>
      <c r="I135" s="366" t="s">
        <v>773</v>
      </c>
      <c r="J135" s="366" t="s">
        <v>685</v>
      </c>
      <c r="K135" s="368" t="s">
        <v>686</v>
      </c>
    </row>
    <row r="136" spans="1:11">
      <c r="A136" s="369" t="s">
        <v>533</v>
      </c>
      <c r="B136" s="370" t="s">
        <v>681</v>
      </c>
      <c r="C136" s="370" t="s">
        <v>682</v>
      </c>
      <c r="D136" s="370" t="s">
        <v>536</v>
      </c>
      <c r="E136" s="370">
        <v>101</v>
      </c>
      <c r="F136" s="371">
        <v>1471.0350000000001</v>
      </c>
      <c r="G136" s="371">
        <v>1473.0119999999999</v>
      </c>
      <c r="H136" s="370" t="s">
        <v>772</v>
      </c>
      <c r="I136" s="370" t="s">
        <v>774</v>
      </c>
      <c r="J136" s="370" t="s">
        <v>685</v>
      </c>
      <c r="K136" s="372" t="s">
        <v>686</v>
      </c>
    </row>
    <row r="137" spans="1:11">
      <c r="A137" s="365" t="s">
        <v>533</v>
      </c>
      <c r="B137" s="366" t="s">
        <v>681</v>
      </c>
      <c r="C137" s="366" t="s">
        <v>682</v>
      </c>
      <c r="D137" s="366" t="s">
        <v>536</v>
      </c>
      <c r="E137" s="366">
        <v>101</v>
      </c>
      <c r="F137" s="367">
        <v>1473.0119999999999</v>
      </c>
      <c r="G137" s="367">
        <v>1524.9829999999999</v>
      </c>
      <c r="H137" s="366" t="s">
        <v>775</v>
      </c>
      <c r="I137" s="366" t="s">
        <v>776</v>
      </c>
      <c r="J137" s="366" t="s">
        <v>685</v>
      </c>
      <c r="K137" s="368" t="s">
        <v>686</v>
      </c>
    </row>
    <row r="138" spans="1:11">
      <c r="A138" s="369" t="s">
        <v>533</v>
      </c>
      <c r="B138" s="370" t="s">
        <v>777</v>
      </c>
      <c r="C138" s="370" t="s">
        <v>778</v>
      </c>
      <c r="D138" s="370" t="s">
        <v>536</v>
      </c>
      <c r="E138" s="370">
        <v>102</v>
      </c>
      <c r="F138" s="371">
        <v>6.3E-2</v>
      </c>
      <c r="G138" s="371">
        <v>1.901</v>
      </c>
      <c r="H138" s="370" t="s">
        <v>779</v>
      </c>
      <c r="I138" s="370" t="s">
        <v>780</v>
      </c>
      <c r="J138" s="370" t="s">
        <v>781</v>
      </c>
      <c r="K138" s="372" t="s">
        <v>782</v>
      </c>
    </row>
    <row r="139" spans="1:11">
      <c r="A139" s="365" t="s">
        <v>533</v>
      </c>
      <c r="B139" s="366" t="s">
        <v>777</v>
      </c>
      <c r="C139" s="366" t="s">
        <v>778</v>
      </c>
      <c r="D139" s="366" t="s">
        <v>536</v>
      </c>
      <c r="E139" s="366">
        <v>102</v>
      </c>
      <c r="F139" s="367">
        <v>6.3E-2</v>
      </c>
      <c r="G139" s="367">
        <v>1.901</v>
      </c>
      <c r="H139" s="366" t="s">
        <v>779</v>
      </c>
      <c r="I139" s="366" t="s">
        <v>783</v>
      </c>
      <c r="J139" s="366" t="s">
        <v>781</v>
      </c>
      <c r="K139" s="368" t="s">
        <v>782</v>
      </c>
    </row>
    <row r="140" spans="1:11">
      <c r="A140" s="369" t="s">
        <v>533</v>
      </c>
      <c r="B140" s="370" t="s">
        <v>777</v>
      </c>
      <c r="C140" s="370" t="s">
        <v>778</v>
      </c>
      <c r="D140" s="370" t="s">
        <v>536</v>
      </c>
      <c r="E140" s="370">
        <v>102</v>
      </c>
      <c r="F140" s="371">
        <v>1.901</v>
      </c>
      <c r="G140" s="371">
        <v>44.243000000000002</v>
      </c>
      <c r="H140" s="370" t="s">
        <v>784</v>
      </c>
      <c r="I140" s="370" t="s">
        <v>785</v>
      </c>
      <c r="J140" s="370" t="s">
        <v>781</v>
      </c>
      <c r="K140" s="372" t="s">
        <v>782</v>
      </c>
    </row>
    <row r="141" spans="1:11">
      <c r="A141" s="365" t="s">
        <v>533</v>
      </c>
      <c r="B141" s="366" t="s">
        <v>777</v>
      </c>
      <c r="C141" s="366" t="s">
        <v>778</v>
      </c>
      <c r="D141" s="366" t="s">
        <v>536</v>
      </c>
      <c r="E141" s="366">
        <v>102</v>
      </c>
      <c r="F141" s="367">
        <v>44.243000000000002</v>
      </c>
      <c r="G141" s="367">
        <v>46.752000000000002</v>
      </c>
      <c r="H141" s="366" t="s">
        <v>786</v>
      </c>
      <c r="I141" s="366" t="s">
        <v>787</v>
      </c>
      <c r="J141" s="366" t="s">
        <v>781</v>
      </c>
      <c r="K141" s="368" t="s">
        <v>782</v>
      </c>
    </row>
    <row r="142" spans="1:11">
      <c r="A142" s="369" t="s">
        <v>533</v>
      </c>
      <c r="B142" s="370" t="s">
        <v>777</v>
      </c>
      <c r="C142" s="370" t="s">
        <v>778</v>
      </c>
      <c r="D142" s="370" t="s">
        <v>536</v>
      </c>
      <c r="E142" s="370">
        <v>102</v>
      </c>
      <c r="F142" s="371">
        <v>46.752000000000002</v>
      </c>
      <c r="G142" s="371">
        <v>50.84</v>
      </c>
      <c r="H142" s="370" t="s">
        <v>788</v>
      </c>
      <c r="I142" s="370" t="s">
        <v>789</v>
      </c>
      <c r="J142" s="370" t="s">
        <v>781</v>
      </c>
      <c r="K142" s="372" t="s">
        <v>782</v>
      </c>
    </row>
    <row r="143" spans="1:11">
      <c r="A143" s="365" t="s">
        <v>533</v>
      </c>
      <c r="B143" s="366" t="s">
        <v>777</v>
      </c>
      <c r="C143" s="366" t="s">
        <v>778</v>
      </c>
      <c r="D143" s="366" t="s">
        <v>536</v>
      </c>
      <c r="E143" s="366">
        <v>102</v>
      </c>
      <c r="F143" s="367">
        <v>50.84</v>
      </c>
      <c r="G143" s="367">
        <v>52.296999999999997</v>
      </c>
      <c r="H143" s="366" t="s">
        <v>790</v>
      </c>
      <c r="I143" s="366" t="s">
        <v>791</v>
      </c>
      <c r="J143" s="366" t="s">
        <v>781</v>
      </c>
      <c r="K143" s="368" t="s">
        <v>782</v>
      </c>
    </row>
    <row r="144" spans="1:11">
      <c r="A144" s="369" t="s">
        <v>533</v>
      </c>
      <c r="B144" s="370" t="s">
        <v>792</v>
      </c>
      <c r="C144" s="370" t="s">
        <v>793</v>
      </c>
      <c r="D144" s="370" t="s">
        <v>536</v>
      </c>
      <c r="E144" s="370">
        <v>103</v>
      </c>
      <c r="F144" s="371">
        <v>1524.9829999999999</v>
      </c>
      <c r="G144" s="371">
        <v>1527.52</v>
      </c>
      <c r="H144" s="370" t="s">
        <v>794</v>
      </c>
      <c r="I144" s="370" t="s">
        <v>795</v>
      </c>
      <c r="J144" s="370" t="s">
        <v>796</v>
      </c>
      <c r="K144" s="372" t="s">
        <v>797</v>
      </c>
    </row>
    <row r="145" spans="1:11">
      <c r="A145" s="365" t="s">
        <v>533</v>
      </c>
      <c r="B145" s="366" t="s">
        <v>792</v>
      </c>
      <c r="C145" s="366" t="s">
        <v>793</v>
      </c>
      <c r="D145" s="366" t="s">
        <v>536</v>
      </c>
      <c r="E145" s="366">
        <v>103</v>
      </c>
      <c r="F145" s="367">
        <v>1525.184</v>
      </c>
      <c r="G145" s="367">
        <v>1527.52</v>
      </c>
      <c r="H145" s="366" t="s">
        <v>794</v>
      </c>
      <c r="I145" s="366" t="s">
        <v>798</v>
      </c>
      <c r="J145" s="366" t="s">
        <v>796</v>
      </c>
      <c r="K145" s="368" t="s">
        <v>797</v>
      </c>
    </row>
    <row r="146" spans="1:11">
      <c r="A146" s="369" t="s">
        <v>533</v>
      </c>
      <c r="B146" s="370" t="s">
        <v>792</v>
      </c>
      <c r="C146" s="370" t="s">
        <v>793</v>
      </c>
      <c r="D146" s="370" t="s">
        <v>536</v>
      </c>
      <c r="E146" s="370">
        <v>103</v>
      </c>
      <c r="F146" s="371">
        <v>1527.52</v>
      </c>
      <c r="G146" s="371">
        <v>1538.921</v>
      </c>
      <c r="H146" s="370" t="s">
        <v>799</v>
      </c>
      <c r="I146" s="370" t="s">
        <v>800</v>
      </c>
      <c r="J146" s="370" t="s">
        <v>796</v>
      </c>
      <c r="K146" s="372" t="s">
        <v>797</v>
      </c>
    </row>
    <row r="147" spans="1:11">
      <c r="A147" s="365" t="s">
        <v>533</v>
      </c>
      <c r="B147" s="366" t="s">
        <v>792</v>
      </c>
      <c r="C147" s="366" t="s">
        <v>793</v>
      </c>
      <c r="D147" s="366" t="s">
        <v>536</v>
      </c>
      <c r="E147" s="366">
        <v>103</v>
      </c>
      <c r="F147" s="367">
        <v>1538.921</v>
      </c>
      <c r="G147" s="367">
        <v>1541.0340000000001</v>
      </c>
      <c r="H147" s="366" t="s">
        <v>801</v>
      </c>
      <c r="I147" s="366" t="s">
        <v>802</v>
      </c>
      <c r="J147" s="366" t="s">
        <v>796</v>
      </c>
      <c r="K147" s="368" t="s">
        <v>797</v>
      </c>
    </row>
    <row r="148" spans="1:11">
      <c r="A148" s="369" t="s">
        <v>533</v>
      </c>
      <c r="B148" s="370" t="s">
        <v>792</v>
      </c>
      <c r="C148" s="370" t="s">
        <v>793</v>
      </c>
      <c r="D148" s="370" t="s">
        <v>536</v>
      </c>
      <c r="E148" s="370">
        <v>103</v>
      </c>
      <c r="F148" s="371">
        <v>1541.0340000000001</v>
      </c>
      <c r="G148" s="371">
        <v>1585.672</v>
      </c>
      <c r="H148" s="370" t="s">
        <v>803</v>
      </c>
      <c r="I148" s="370" t="s">
        <v>804</v>
      </c>
      <c r="J148" s="370" t="s">
        <v>796</v>
      </c>
      <c r="K148" s="372" t="s">
        <v>797</v>
      </c>
    </row>
    <row r="149" spans="1:11">
      <c r="A149" s="365" t="s">
        <v>533</v>
      </c>
      <c r="B149" s="366" t="s">
        <v>792</v>
      </c>
      <c r="C149" s="366" t="s">
        <v>793</v>
      </c>
      <c r="D149" s="366" t="s">
        <v>536</v>
      </c>
      <c r="E149" s="366">
        <v>103</v>
      </c>
      <c r="F149" s="367">
        <v>1585.672</v>
      </c>
      <c r="G149" s="367">
        <v>1587.8</v>
      </c>
      <c r="H149" s="366" t="s">
        <v>805</v>
      </c>
      <c r="I149" s="366" t="s">
        <v>806</v>
      </c>
      <c r="J149" s="366" t="s">
        <v>796</v>
      </c>
      <c r="K149" s="368" t="s">
        <v>797</v>
      </c>
    </row>
    <row r="150" spans="1:11">
      <c r="A150" s="369" t="s">
        <v>533</v>
      </c>
      <c r="B150" s="370" t="s">
        <v>792</v>
      </c>
      <c r="C150" s="370" t="s">
        <v>793</v>
      </c>
      <c r="D150" s="370" t="s">
        <v>536</v>
      </c>
      <c r="E150" s="370">
        <v>103</v>
      </c>
      <c r="F150" s="371">
        <v>1585.672</v>
      </c>
      <c r="G150" s="371">
        <v>1587.8</v>
      </c>
      <c r="H150" s="370" t="s">
        <v>805</v>
      </c>
      <c r="I150" s="370" t="s">
        <v>807</v>
      </c>
      <c r="J150" s="370" t="s">
        <v>796</v>
      </c>
      <c r="K150" s="372" t="s">
        <v>797</v>
      </c>
    </row>
    <row r="151" spans="1:11">
      <c r="A151" s="365" t="s">
        <v>533</v>
      </c>
      <c r="B151" s="366" t="s">
        <v>792</v>
      </c>
      <c r="C151" s="366" t="s">
        <v>793</v>
      </c>
      <c r="D151" s="366" t="s">
        <v>536</v>
      </c>
      <c r="E151" s="366">
        <v>103</v>
      </c>
      <c r="F151" s="367">
        <v>1587.8</v>
      </c>
      <c r="G151" s="367">
        <v>1643.8</v>
      </c>
      <c r="H151" s="366" t="s">
        <v>808</v>
      </c>
      <c r="I151" s="366" t="s">
        <v>809</v>
      </c>
      <c r="J151" s="366" t="s">
        <v>796</v>
      </c>
      <c r="K151" s="368" t="s">
        <v>797</v>
      </c>
    </row>
    <row r="152" spans="1:11">
      <c r="A152" s="369" t="s">
        <v>533</v>
      </c>
      <c r="B152" s="370" t="s">
        <v>792</v>
      </c>
      <c r="C152" s="370" t="s">
        <v>793</v>
      </c>
      <c r="D152" s="370" t="s">
        <v>536</v>
      </c>
      <c r="E152" s="370">
        <v>103</v>
      </c>
      <c r="F152" s="371">
        <v>1643.8</v>
      </c>
      <c r="G152" s="371">
        <v>1645.895</v>
      </c>
      <c r="H152" s="370" t="s">
        <v>810</v>
      </c>
      <c r="I152" s="370" t="s">
        <v>811</v>
      </c>
      <c r="J152" s="370" t="s">
        <v>796</v>
      </c>
      <c r="K152" s="372" t="s">
        <v>797</v>
      </c>
    </row>
    <row r="153" spans="1:11">
      <c r="A153" s="365" t="s">
        <v>533</v>
      </c>
      <c r="B153" s="366" t="s">
        <v>792</v>
      </c>
      <c r="C153" s="366" t="s">
        <v>793</v>
      </c>
      <c r="D153" s="366" t="s">
        <v>536</v>
      </c>
      <c r="E153" s="366">
        <v>103</v>
      </c>
      <c r="F153" s="367">
        <v>1643.8</v>
      </c>
      <c r="G153" s="367">
        <v>1645.895</v>
      </c>
      <c r="H153" s="366" t="s">
        <v>810</v>
      </c>
      <c r="I153" s="366" t="s">
        <v>812</v>
      </c>
      <c r="J153" s="366" t="s">
        <v>796</v>
      </c>
      <c r="K153" s="368" t="s">
        <v>797</v>
      </c>
    </row>
    <row r="154" spans="1:11">
      <c r="A154" s="369" t="s">
        <v>533</v>
      </c>
      <c r="B154" s="370" t="s">
        <v>792</v>
      </c>
      <c r="C154" s="370" t="s">
        <v>793</v>
      </c>
      <c r="D154" s="370" t="s">
        <v>536</v>
      </c>
      <c r="E154" s="370">
        <v>103</v>
      </c>
      <c r="F154" s="371">
        <v>1645.895</v>
      </c>
      <c r="G154" s="371">
        <v>1724.2860000000001</v>
      </c>
      <c r="H154" s="370" t="s">
        <v>813</v>
      </c>
      <c r="I154" s="370" t="s">
        <v>814</v>
      </c>
      <c r="J154" s="370" t="s">
        <v>796</v>
      </c>
      <c r="K154" s="372" t="s">
        <v>797</v>
      </c>
    </row>
    <row r="155" spans="1:11">
      <c r="A155" s="365" t="s">
        <v>533</v>
      </c>
      <c r="B155" s="366" t="s">
        <v>792</v>
      </c>
      <c r="C155" s="366" t="s">
        <v>793</v>
      </c>
      <c r="D155" s="366" t="s">
        <v>536</v>
      </c>
      <c r="E155" s="366">
        <v>103</v>
      </c>
      <c r="F155" s="367">
        <v>1724.2860000000001</v>
      </c>
      <c r="G155" s="367">
        <v>1726.242</v>
      </c>
      <c r="H155" s="366" t="s">
        <v>815</v>
      </c>
      <c r="I155" s="366" t="s">
        <v>816</v>
      </c>
      <c r="J155" s="366" t="s">
        <v>796</v>
      </c>
      <c r="K155" s="368" t="s">
        <v>797</v>
      </c>
    </row>
    <row r="156" spans="1:11">
      <c r="A156" s="369" t="s">
        <v>533</v>
      </c>
      <c r="B156" s="370" t="s">
        <v>792</v>
      </c>
      <c r="C156" s="370" t="s">
        <v>793</v>
      </c>
      <c r="D156" s="370" t="s">
        <v>536</v>
      </c>
      <c r="E156" s="370">
        <v>103</v>
      </c>
      <c r="F156" s="371">
        <v>1724.2860000000001</v>
      </c>
      <c r="G156" s="371">
        <v>1726.242</v>
      </c>
      <c r="H156" s="370" t="s">
        <v>815</v>
      </c>
      <c r="I156" s="370" t="s">
        <v>817</v>
      </c>
      <c r="J156" s="370" t="s">
        <v>796</v>
      </c>
      <c r="K156" s="372" t="s">
        <v>797</v>
      </c>
    </row>
    <row r="157" spans="1:11">
      <c r="A157" s="365" t="s">
        <v>533</v>
      </c>
      <c r="B157" s="366" t="s">
        <v>792</v>
      </c>
      <c r="C157" s="366" t="s">
        <v>793</v>
      </c>
      <c r="D157" s="366" t="s">
        <v>536</v>
      </c>
      <c r="E157" s="366">
        <v>103</v>
      </c>
      <c r="F157" s="367">
        <v>1726.242</v>
      </c>
      <c r="G157" s="367">
        <v>1803.5129999999999</v>
      </c>
      <c r="H157" s="366" t="s">
        <v>818</v>
      </c>
      <c r="I157" s="366" t="s">
        <v>819</v>
      </c>
      <c r="J157" s="366" t="s">
        <v>796</v>
      </c>
      <c r="K157" s="368" t="s">
        <v>797</v>
      </c>
    </row>
    <row r="158" spans="1:11">
      <c r="A158" s="369" t="s">
        <v>533</v>
      </c>
      <c r="B158" s="370" t="s">
        <v>792</v>
      </c>
      <c r="C158" s="370" t="s">
        <v>793</v>
      </c>
      <c r="D158" s="370" t="s">
        <v>536</v>
      </c>
      <c r="E158" s="370">
        <v>103</v>
      </c>
      <c r="F158" s="371">
        <v>1803.5129999999999</v>
      </c>
      <c r="G158" s="371">
        <v>1806.6489999999999</v>
      </c>
      <c r="H158" s="370" t="s">
        <v>820</v>
      </c>
      <c r="I158" s="370" t="s">
        <v>821</v>
      </c>
      <c r="J158" s="370" t="s">
        <v>796</v>
      </c>
      <c r="K158" s="372" t="s">
        <v>797</v>
      </c>
    </row>
    <row r="159" spans="1:11">
      <c r="A159" s="365" t="s">
        <v>533</v>
      </c>
      <c r="B159" s="366" t="s">
        <v>792</v>
      </c>
      <c r="C159" s="366" t="s">
        <v>793</v>
      </c>
      <c r="D159" s="366" t="s">
        <v>536</v>
      </c>
      <c r="E159" s="366">
        <v>103</v>
      </c>
      <c r="F159" s="367">
        <v>1803.5129999999999</v>
      </c>
      <c r="G159" s="367">
        <v>1806.6489999999999</v>
      </c>
      <c r="H159" s="366" t="s">
        <v>820</v>
      </c>
      <c r="I159" s="366" t="s">
        <v>822</v>
      </c>
      <c r="J159" s="366" t="s">
        <v>796</v>
      </c>
      <c r="K159" s="368" t="s">
        <v>797</v>
      </c>
    </row>
    <row r="160" spans="1:11">
      <c r="A160" s="369" t="s">
        <v>533</v>
      </c>
      <c r="B160" s="370" t="s">
        <v>792</v>
      </c>
      <c r="C160" s="370" t="s">
        <v>793</v>
      </c>
      <c r="D160" s="370" t="s">
        <v>536</v>
      </c>
      <c r="E160" s="370">
        <v>103</v>
      </c>
      <c r="F160" s="371">
        <v>1806.6489999999999</v>
      </c>
      <c r="G160" s="371">
        <v>1813.345</v>
      </c>
      <c r="H160" s="370" t="s">
        <v>648</v>
      </c>
      <c r="I160" s="370" t="s">
        <v>823</v>
      </c>
      <c r="J160" s="370" t="s">
        <v>796</v>
      </c>
      <c r="K160" s="372" t="s">
        <v>797</v>
      </c>
    </row>
    <row r="161" spans="1:11">
      <c r="A161" s="365" t="s">
        <v>533</v>
      </c>
      <c r="B161" s="366" t="s">
        <v>792</v>
      </c>
      <c r="C161" s="366" t="s">
        <v>793</v>
      </c>
      <c r="D161" s="366" t="s">
        <v>536</v>
      </c>
      <c r="E161" s="366">
        <v>103</v>
      </c>
      <c r="F161" s="367">
        <v>1813.345</v>
      </c>
      <c r="G161" s="367">
        <v>1822.8620000000001</v>
      </c>
      <c r="H161" s="366" t="s">
        <v>824</v>
      </c>
      <c r="I161" s="366" t="s">
        <v>825</v>
      </c>
      <c r="J161" s="366" t="s">
        <v>796</v>
      </c>
      <c r="K161" s="368" t="s">
        <v>797</v>
      </c>
    </row>
    <row r="162" spans="1:11">
      <c r="A162" s="369" t="s">
        <v>533</v>
      </c>
      <c r="B162" s="370" t="s">
        <v>792</v>
      </c>
      <c r="C162" s="370" t="s">
        <v>793</v>
      </c>
      <c r="D162" s="370" t="s">
        <v>536</v>
      </c>
      <c r="E162" s="370">
        <v>103</v>
      </c>
      <c r="F162" s="371">
        <v>1822.8620000000001</v>
      </c>
      <c r="G162" s="371">
        <v>1825.5909999999999</v>
      </c>
      <c r="H162" s="370" t="s">
        <v>826</v>
      </c>
      <c r="I162" s="370" t="s">
        <v>827</v>
      </c>
      <c r="J162" s="370" t="s">
        <v>796</v>
      </c>
      <c r="K162" s="372" t="s">
        <v>797</v>
      </c>
    </row>
    <row r="163" spans="1:11">
      <c r="A163" s="365" t="s">
        <v>533</v>
      </c>
      <c r="B163" s="366" t="s">
        <v>792</v>
      </c>
      <c r="C163" s="366" t="s">
        <v>793</v>
      </c>
      <c r="D163" s="366" t="s">
        <v>536</v>
      </c>
      <c r="E163" s="366">
        <v>103</v>
      </c>
      <c r="F163" s="367">
        <v>1822.8620000000001</v>
      </c>
      <c r="G163" s="367">
        <v>1825.5909999999999</v>
      </c>
      <c r="H163" s="366" t="s">
        <v>826</v>
      </c>
      <c r="I163" s="366" t="s">
        <v>828</v>
      </c>
      <c r="J163" s="366" t="s">
        <v>796</v>
      </c>
      <c r="K163" s="368" t="s">
        <v>797</v>
      </c>
    </row>
    <row r="164" spans="1:11">
      <c r="A164" s="369" t="s">
        <v>533</v>
      </c>
      <c r="B164" s="370" t="s">
        <v>792</v>
      </c>
      <c r="C164" s="370" t="s">
        <v>793</v>
      </c>
      <c r="D164" s="370" t="s">
        <v>536</v>
      </c>
      <c r="E164" s="370">
        <v>103</v>
      </c>
      <c r="F164" s="371">
        <v>1825.5909999999999</v>
      </c>
      <c r="G164" s="371">
        <v>1850.855</v>
      </c>
      <c r="H164" s="370" t="s">
        <v>829</v>
      </c>
      <c r="I164" s="370" t="s">
        <v>830</v>
      </c>
      <c r="J164" s="370" t="s">
        <v>796</v>
      </c>
      <c r="K164" s="372" t="s">
        <v>797</v>
      </c>
    </row>
    <row r="165" spans="1:11">
      <c r="A165" s="365" t="s">
        <v>533</v>
      </c>
      <c r="B165" s="366" t="s">
        <v>792</v>
      </c>
      <c r="C165" s="366" t="s">
        <v>793</v>
      </c>
      <c r="D165" s="366" t="s">
        <v>536</v>
      </c>
      <c r="E165" s="366">
        <v>103</v>
      </c>
      <c r="F165" s="367">
        <v>1850.855</v>
      </c>
      <c r="G165" s="367">
        <v>1854.0170000000001</v>
      </c>
      <c r="H165" s="366" t="s">
        <v>831</v>
      </c>
      <c r="I165" s="366" t="s">
        <v>832</v>
      </c>
      <c r="J165" s="366" t="s">
        <v>796</v>
      </c>
      <c r="K165" s="368" t="s">
        <v>797</v>
      </c>
    </row>
    <row r="166" spans="1:11">
      <c r="A166" s="369" t="s">
        <v>533</v>
      </c>
      <c r="B166" s="370" t="s">
        <v>792</v>
      </c>
      <c r="C166" s="370" t="s">
        <v>793</v>
      </c>
      <c r="D166" s="370" t="s">
        <v>536</v>
      </c>
      <c r="E166" s="370">
        <v>103</v>
      </c>
      <c r="F166" s="371">
        <v>1850.855</v>
      </c>
      <c r="G166" s="371">
        <v>1854.0170000000001</v>
      </c>
      <c r="H166" s="370" t="s">
        <v>831</v>
      </c>
      <c r="I166" s="370" t="s">
        <v>833</v>
      </c>
      <c r="J166" s="370" t="s">
        <v>796</v>
      </c>
      <c r="K166" s="372" t="s">
        <v>797</v>
      </c>
    </row>
    <row r="167" spans="1:11">
      <c r="A167" s="365" t="s">
        <v>533</v>
      </c>
      <c r="B167" s="366" t="s">
        <v>792</v>
      </c>
      <c r="C167" s="366" t="s">
        <v>793</v>
      </c>
      <c r="D167" s="366" t="s">
        <v>536</v>
      </c>
      <c r="E167" s="366">
        <v>103</v>
      </c>
      <c r="F167" s="367">
        <v>1854.0170000000001</v>
      </c>
      <c r="G167" s="367">
        <v>1892.068</v>
      </c>
      <c r="H167" s="366" t="s">
        <v>834</v>
      </c>
      <c r="I167" s="366" t="s">
        <v>835</v>
      </c>
      <c r="J167" s="366" t="s">
        <v>796</v>
      </c>
      <c r="K167" s="368" t="s">
        <v>797</v>
      </c>
    </row>
    <row r="168" spans="1:11">
      <c r="A168" s="369" t="s">
        <v>533</v>
      </c>
      <c r="B168" s="370" t="s">
        <v>792</v>
      </c>
      <c r="C168" s="370" t="s">
        <v>793</v>
      </c>
      <c r="D168" s="370" t="s">
        <v>536</v>
      </c>
      <c r="E168" s="370">
        <v>103</v>
      </c>
      <c r="F168" s="371">
        <v>1892.068</v>
      </c>
      <c r="G168" s="371">
        <v>1894.85</v>
      </c>
      <c r="H168" s="370" t="s">
        <v>836</v>
      </c>
      <c r="I168" s="370" t="s">
        <v>837</v>
      </c>
      <c r="J168" s="370" t="s">
        <v>796</v>
      </c>
      <c r="K168" s="372" t="s">
        <v>797</v>
      </c>
    </row>
    <row r="169" spans="1:11">
      <c r="A169" s="365" t="s">
        <v>533</v>
      </c>
      <c r="B169" s="366" t="s">
        <v>792</v>
      </c>
      <c r="C169" s="366" t="s">
        <v>793</v>
      </c>
      <c r="D169" s="366" t="s">
        <v>536</v>
      </c>
      <c r="E169" s="366">
        <v>103</v>
      </c>
      <c r="F169" s="367">
        <v>1892.068</v>
      </c>
      <c r="G169" s="367">
        <v>1894.85</v>
      </c>
      <c r="H169" s="366" t="s">
        <v>836</v>
      </c>
      <c r="I169" s="366" t="s">
        <v>838</v>
      </c>
      <c r="J169" s="366" t="s">
        <v>796</v>
      </c>
      <c r="K169" s="368" t="s">
        <v>797</v>
      </c>
    </row>
    <row r="170" spans="1:11">
      <c r="A170" s="369" t="s">
        <v>533</v>
      </c>
      <c r="B170" s="370" t="s">
        <v>792</v>
      </c>
      <c r="C170" s="370" t="s">
        <v>793</v>
      </c>
      <c r="D170" s="370" t="s">
        <v>536</v>
      </c>
      <c r="E170" s="370">
        <v>103</v>
      </c>
      <c r="F170" s="371">
        <v>1894.85</v>
      </c>
      <c r="G170" s="371">
        <v>1934.7660000000001</v>
      </c>
      <c r="H170" s="370" t="s">
        <v>839</v>
      </c>
      <c r="I170" s="370" t="s">
        <v>840</v>
      </c>
      <c r="J170" s="370" t="s">
        <v>796</v>
      </c>
      <c r="K170" s="372" t="s">
        <v>797</v>
      </c>
    </row>
    <row r="171" spans="1:11">
      <c r="A171" s="365" t="s">
        <v>533</v>
      </c>
      <c r="B171" s="366" t="s">
        <v>792</v>
      </c>
      <c r="C171" s="366" t="s">
        <v>793</v>
      </c>
      <c r="D171" s="366" t="s">
        <v>536</v>
      </c>
      <c r="E171" s="366">
        <v>103</v>
      </c>
      <c r="F171" s="367">
        <v>1934.7660000000001</v>
      </c>
      <c r="G171" s="367">
        <v>1937.5050000000001</v>
      </c>
      <c r="H171" s="366" t="s">
        <v>841</v>
      </c>
      <c r="I171" s="366" t="s">
        <v>842</v>
      </c>
      <c r="J171" s="366" t="s">
        <v>796</v>
      </c>
      <c r="K171" s="368" t="s">
        <v>797</v>
      </c>
    </row>
    <row r="172" spans="1:11">
      <c r="A172" s="369" t="s">
        <v>533</v>
      </c>
      <c r="B172" s="370" t="s">
        <v>792</v>
      </c>
      <c r="C172" s="370" t="s">
        <v>793</v>
      </c>
      <c r="D172" s="370" t="s">
        <v>536</v>
      </c>
      <c r="E172" s="370">
        <v>103</v>
      </c>
      <c r="F172" s="371">
        <v>1934.7660000000001</v>
      </c>
      <c r="G172" s="371">
        <v>1937.5050000000001</v>
      </c>
      <c r="H172" s="370" t="s">
        <v>841</v>
      </c>
      <c r="I172" s="370" t="s">
        <v>843</v>
      </c>
      <c r="J172" s="370" t="s">
        <v>796</v>
      </c>
      <c r="K172" s="372" t="s">
        <v>797</v>
      </c>
    </row>
    <row r="173" spans="1:11">
      <c r="A173" s="365" t="s">
        <v>533</v>
      </c>
      <c r="B173" s="366" t="s">
        <v>792</v>
      </c>
      <c r="C173" s="366" t="s">
        <v>793</v>
      </c>
      <c r="D173" s="366" t="s">
        <v>536</v>
      </c>
      <c r="E173" s="366">
        <v>103</v>
      </c>
      <c r="F173" s="367">
        <v>1937.5050000000001</v>
      </c>
      <c r="G173" s="367">
        <v>1983.4059999999999</v>
      </c>
      <c r="H173" s="366" t="s">
        <v>844</v>
      </c>
      <c r="I173" s="366" t="s">
        <v>845</v>
      </c>
      <c r="J173" s="366" t="s">
        <v>796</v>
      </c>
      <c r="K173" s="368" t="s">
        <v>797</v>
      </c>
    </row>
    <row r="174" spans="1:11">
      <c r="A174" s="369" t="s">
        <v>533</v>
      </c>
      <c r="B174" s="370" t="s">
        <v>792</v>
      </c>
      <c r="C174" s="370" t="s">
        <v>793</v>
      </c>
      <c r="D174" s="370" t="s">
        <v>536</v>
      </c>
      <c r="E174" s="370">
        <v>103</v>
      </c>
      <c r="F174" s="371">
        <v>1983.4059999999999</v>
      </c>
      <c r="G174" s="371">
        <v>1986.088</v>
      </c>
      <c r="H174" s="370" t="s">
        <v>846</v>
      </c>
      <c r="I174" s="370" t="s">
        <v>847</v>
      </c>
      <c r="J174" s="370" t="s">
        <v>796</v>
      </c>
      <c r="K174" s="372" t="s">
        <v>797</v>
      </c>
    </row>
    <row r="175" spans="1:11">
      <c r="A175" s="365" t="s">
        <v>533</v>
      </c>
      <c r="B175" s="366" t="s">
        <v>792</v>
      </c>
      <c r="C175" s="366" t="s">
        <v>793</v>
      </c>
      <c r="D175" s="366" t="s">
        <v>536</v>
      </c>
      <c r="E175" s="366">
        <v>103</v>
      </c>
      <c r="F175" s="367">
        <v>1983.4059999999999</v>
      </c>
      <c r="G175" s="367">
        <v>1986.088</v>
      </c>
      <c r="H175" s="366" t="s">
        <v>846</v>
      </c>
      <c r="I175" s="366" t="s">
        <v>848</v>
      </c>
      <c r="J175" s="366" t="s">
        <v>796</v>
      </c>
      <c r="K175" s="368" t="s">
        <v>797</v>
      </c>
    </row>
    <row r="176" spans="1:11">
      <c r="A176" s="369" t="s">
        <v>533</v>
      </c>
      <c r="B176" s="370" t="s">
        <v>792</v>
      </c>
      <c r="C176" s="370" t="s">
        <v>793</v>
      </c>
      <c r="D176" s="370" t="s">
        <v>536</v>
      </c>
      <c r="E176" s="370">
        <v>103</v>
      </c>
      <c r="F176" s="371">
        <v>1986.088</v>
      </c>
      <c r="G176" s="371">
        <v>2018</v>
      </c>
      <c r="H176" s="370" t="s">
        <v>849</v>
      </c>
      <c r="I176" s="370" t="s">
        <v>850</v>
      </c>
      <c r="J176" s="370" t="s">
        <v>796</v>
      </c>
      <c r="K176" s="372" t="s">
        <v>797</v>
      </c>
    </row>
    <row r="177" spans="1:11">
      <c r="A177" s="365" t="s">
        <v>533</v>
      </c>
      <c r="B177" s="366" t="s">
        <v>792</v>
      </c>
      <c r="C177" s="366" t="s">
        <v>793</v>
      </c>
      <c r="D177" s="366" t="s">
        <v>536</v>
      </c>
      <c r="E177" s="366">
        <v>103</v>
      </c>
      <c r="F177" s="367">
        <v>2018</v>
      </c>
      <c r="G177" s="367">
        <v>2027.47</v>
      </c>
      <c r="H177" s="366" t="s">
        <v>851</v>
      </c>
      <c r="I177" s="366" t="s">
        <v>852</v>
      </c>
      <c r="J177" s="366" t="s">
        <v>796</v>
      </c>
      <c r="K177" s="368" t="s">
        <v>797</v>
      </c>
    </row>
    <row r="178" spans="1:11">
      <c r="A178" s="369" t="s">
        <v>533</v>
      </c>
      <c r="B178" s="370" t="s">
        <v>792</v>
      </c>
      <c r="C178" s="370" t="s">
        <v>793</v>
      </c>
      <c r="D178" s="370" t="s">
        <v>536</v>
      </c>
      <c r="E178" s="370">
        <v>103</v>
      </c>
      <c r="F178" s="371">
        <v>2027.47</v>
      </c>
      <c r="G178" s="371">
        <v>2030.586</v>
      </c>
      <c r="H178" s="370" t="s">
        <v>853</v>
      </c>
      <c r="I178" s="370" t="s">
        <v>854</v>
      </c>
      <c r="J178" s="370" t="s">
        <v>796</v>
      </c>
      <c r="K178" s="372" t="s">
        <v>797</v>
      </c>
    </row>
    <row r="179" spans="1:11">
      <c r="A179" s="365" t="s">
        <v>533</v>
      </c>
      <c r="B179" s="366" t="s">
        <v>792</v>
      </c>
      <c r="C179" s="366" t="s">
        <v>793</v>
      </c>
      <c r="D179" s="366" t="s">
        <v>536</v>
      </c>
      <c r="E179" s="366">
        <v>103</v>
      </c>
      <c r="F179" s="367">
        <v>2027.47</v>
      </c>
      <c r="G179" s="367">
        <v>2030.586</v>
      </c>
      <c r="H179" s="366" t="s">
        <v>853</v>
      </c>
      <c r="I179" s="366" t="s">
        <v>855</v>
      </c>
      <c r="J179" s="366" t="s">
        <v>796</v>
      </c>
      <c r="K179" s="368" t="s">
        <v>797</v>
      </c>
    </row>
    <row r="180" spans="1:11">
      <c r="A180" s="369" t="s">
        <v>533</v>
      </c>
      <c r="B180" s="370" t="s">
        <v>792</v>
      </c>
      <c r="C180" s="370" t="s">
        <v>793</v>
      </c>
      <c r="D180" s="370" t="s">
        <v>536</v>
      </c>
      <c r="E180" s="370">
        <v>103</v>
      </c>
      <c r="F180" s="371">
        <v>2030.586</v>
      </c>
      <c r="G180" s="371">
        <v>2033.424</v>
      </c>
      <c r="H180" s="370" t="s">
        <v>856</v>
      </c>
      <c r="I180" s="370" t="s">
        <v>857</v>
      </c>
      <c r="J180" s="370" t="s">
        <v>796</v>
      </c>
      <c r="K180" s="372" t="s">
        <v>797</v>
      </c>
    </row>
    <row r="181" spans="1:11">
      <c r="A181" s="365" t="s">
        <v>533</v>
      </c>
      <c r="B181" s="366" t="s">
        <v>792</v>
      </c>
      <c r="C181" s="366" t="s">
        <v>793</v>
      </c>
      <c r="D181" s="366" t="s">
        <v>536</v>
      </c>
      <c r="E181" s="366">
        <v>103</v>
      </c>
      <c r="F181" s="367">
        <v>2030.586</v>
      </c>
      <c r="G181" s="367">
        <v>2033.424</v>
      </c>
      <c r="H181" s="366" t="s">
        <v>856</v>
      </c>
      <c r="I181" s="366" t="s">
        <v>858</v>
      </c>
      <c r="J181" s="366" t="s">
        <v>796</v>
      </c>
      <c r="K181" s="368" t="s">
        <v>797</v>
      </c>
    </row>
    <row r="182" spans="1:11">
      <c r="A182" s="369" t="s">
        <v>533</v>
      </c>
      <c r="B182" s="370" t="s">
        <v>792</v>
      </c>
      <c r="C182" s="370" t="s">
        <v>793</v>
      </c>
      <c r="D182" s="370" t="s">
        <v>536</v>
      </c>
      <c r="E182" s="370">
        <v>103</v>
      </c>
      <c r="F182" s="371">
        <v>2033.424</v>
      </c>
      <c r="G182" s="371">
        <v>2038</v>
      </c>
      <c r="H182" s="370" t="s">
        <v>784</v>
      </c>
      <c r="I182" s="370" t="s">
        <v>859</v>
      </c>
      <c r="J182" s="370" t="s">
        <v>796</v>
      </c>
      <c r="K182" s="372" t="s">
        <v>797</v>
      </c>
    </row>
    <row r="183" spans="1:11">
      <c r="A183" s="365" t="s">
        <v>533</v>
      </c>
      <c r="B183" s="366" t="s">
        <v>792</v>
      </c>
      <c r="C183" s="366" t="s">
        <v>793</v>
      </c>
      <c r="D183" s="366" t="s">
        <v>536</v>
      </c>
      <c r="E183" s="366">
        <v>103</v>
      </c>
      <c r="F183" s="367">
        <v>2038</v>
      </c>
      <c r="G183" s="367">
        <v>2056</v>
      </c>
      <c r="H183" s="366" t="s">
        <v>790</v>
      </c>
      <c r="I183" s="366" t="s">
        <v>860</v>
      </c>
      <c r="J183" s="366" t="s">
        <v>796</v>
      </c>
      <c r="K183" s="368" t="s">
        <v>797</v>
      </c>
    </row>
    <row r="184" spans="1:11">
      <c r="A184" s="369" t="s">
        <v>533</v>
      </c>
      <c r="B184" s="370" t="s">
        <v>792</v>
      </c>
      <c r="C184" s="370" t="s">
        <v>793</v>
      </c>
      <c r="D184" s="370" t="s">
        <v>536</v>
      </c>
      <c r="E184" s="370">
        <v>103</v>
      </c>
      <c r="F184" s="371">
        <v>2056</v>
      </c>
      <c r="G184" s="371">
        <v>2075.86</v>
      </c>
      <c r="H184" s="370" t="s">
        <v>861</v>
      </c>
      <c r="I184" s="370" t="s">
        <v>862</v>
      </c>
      <c r="J184" s="370" t="s">
        <v>796</v>
      </c>
      <c r="K184" s="372" t="s">
        <v>797</v>
      </c>
    </row>
    <row r="185" spans="1:11">
      <c r="A185" s="365" t="s">
        <v>533</v>
      </c>
      <c r="B185" s="366" t="s">
        <v>792</v>
      </c>
      <c r="C185" s="366" t="s">
        <v>793</v>
      </c>
      <c r="D185" s="366" t="s">
        <v>536</v>
      </c>
      <c r="E185" s="366">
        <v>103</v>
      </c>
      <c r="F185" s="367">
        <v>2075.86</v>
      </c>
      <c r="G185" s="367">
        <v>2078.5169999999998</v>
      </c>
      <c r="H185" s="366" t="s">
        <v>863</v>
      </c>
      <c r="I185" s="366" t="s">
        <v>864</v>
      </c>
      <c r="J185" s="366" t="s">
        <v>796</v>
      </c>
      <c r="K185" s="368" t="s">
        <v>797</v>
      </c>
    </row>
    <row r="186" spans="1:11">
      <c r="A186" s="369" t="s">
        <v>533</v>
      </c>
      <c r="B186" s="370" t="s">
        <v>792</v>
      </c>
      <c r="C186" s="370" t="s">
        <v>793</v>
      </c>
      <c r="D186" s="370" t="s">
        <v>536</v>
      </c>
      <c r="E186" s="370">
        <v>103</v>
      </c>
      <c r="F186" s="371">
        <v>2075.86</v>
      </c>
      <c r="G186" s="371">
        <v>2078.5169999999998</v>
      </c>
      <c r="H186" s="370" t="s">
        <v>863</v>
      </c>
      <c r="I186" s="370" t="s">
        <v>865</v>
      </c>
      <c r="J186" s="370" t="s">
        <v>796</v>
      </c>
      <c r="K186" s="372" t="s">
        <v>797</v>
      </c>
    </row>
    <row r="187" spans="1:11">
      <c r="A187" s="365" t="s">
        <v>533</v>
      </c>
      <c r="B187" s="366" t="s">
        <v>792</v>
      </c>
      <c r="C187" s="366" t="s">
        <v>793</v>
      </c>
      <c r="D187" s="366" t="s">
        <v>536</v>
      </c>
      <c r="E187" s="366">
        <v>103</v>
      </c>
      <c r="F187" s="367">
        <v>2078.5169999999998</v>
      </c>
      <c r="G187" s="367">
        <v>2096</v>
      </c>
      <c r="H187" s="366" t="s">
        <v>790</v>
      </c>
      <c r="I187" s="366" t="s">
        <v>866</v>
      </c>
      <c r="J187" s="366" t="s">
        <v>796</v>
      </c>
      <c r="K187" s="368" t="s">
        <v>797</v>
      </c>
    </row>
    <row r="188" spans="1:11">
      <c r="A188" s="369" t="s">
        <v>533</v>
      </c>
      <c r="B188" s="370" t="s">
        <v>792</v>
      </c>
      <c r="C188" s="370" t="s">
        <v>793</v>
      </c>
      <c r="D188" s="370" t="s">
        <v>536</v>
      </c>
      <c r="E188" s="370">
        <v>103</v>
      </c>
      <c r="F188" s="371">
        <v>2096</v>
      </c>
      <c r="G188" s="371">
        <v>2115.7240000000002</v>
      </c>
      <c r="H188" s="370" t="s">
        <v>867</v>
      </c>
      <c r="I188" s="370" t="s">
        <v>868</v>
      </c>
      <c r="J188" s="370" t="s">
        <v>796</v>
      </c>
      <c r="K188" s="372" t="s">
        <v>797</v>
      </c>
    </row>
    <row r="189" spans="1:11">
      <c r="A189" s="365" t="s">
        <v>533</v>
      </c>
      <c r="B189" s="366" t="s">
        <v>792</v>
      </c>
      <c r="C189" s="366" t="s">
        <v>793</v>
      </c>
      <c r="D189" s="366" t="s">
        <v>536</v>
      </c>
      <c r="E189" s="366">
        <v>103</v>
      </c>
      <c r="F189" s="367">
        <v>2115.7240000000002</v>
      </c>
      <c r="G189" s="367">
        <v>2118.4</v>
      </c>
      <c r="H189" s="366" t="s">
        <v>869</v>
      </c>
      <c r="I189" s="366" t="s">
        <v>870</v>
      </c>
      <c r="J189" s="366" t="s">
        <v>796</v>
      </c>
      <c r="K189" s="368" t="s">
        <v>797</v>
      </c>
    </row>
    <row r="190" spans="1:11">
      <c r="A190" s="369" t="s">
        <v>533</v>
      </c>
      <c r="B190" s="370" t="s">
        <v>792</v>
      </c>
      <c r="C190" s="370" t="s">
        <v>793</v>
      </c>
      <c r="D190" s="370" t="s">
        <v>536</v>
      </c>
      <c r="E190" s="370">
        <v>103</v>
      </c>
      <c r="F190" s="371">
        <v>2115.7240000000002</v>
      </c>
      <c r="G190" s="371">
        <v>2118.4</v>
      </c>
      <c r="H190" s="370" t="s">
        <v>869</v>
      </c>
      <c r="I190" s="370" t="s">
        <v>871</v>
      </c>
      <c r="J190" s="370" t="s">
        <v>796</v>
      </c>
      <c r="K190" s="372" t="s">
        <v>797</v>
      </c>
    </row>
    <row r="191" spans="1:11">
      <c r="A191" s="365" t="s">
        <v>533</v>
      </c>
      <c r="B191" s="366" t="s">
        <v>792</v>
      </c>
      <c r="C191" s="366" t="s">
        <v>793</v>
      </c>
      <c r="D191" s="366" t="s">
        <v>536</v>
      </c>
      <c r="E191" s="366">
        <v>103</v>
      </c>
      <c r="F191" s="367">
        <v>2118.4</v>
      </c>
      <c r="G191" s="367">
        <v>2122.431</v>
      </c>
      <c r="H191" s="366" t="s">
        <v>849</v>
      </c>
      <c r="I191" s="366" t="s">
        <v>872</v>
      </c>
      <c r="J191" s="366" t="s">
        <v>796</v>
      </c>
      <c r="K191" s="368" t="s">
        <v>797</v>
      </c>
    </row>
    <row r="192" spans="1:11">
      <c r="A192" s="369" t="s">
        <v>533</v>
      </c>
      <c r="B192" s="370" t="s">
        <v>792</v>
      </c>
      <c r="C192" s="370" t="s">
        <v>793</v>
      </c>
      <c r="D192" s="370" t="s">
        <v>536</v>
      </c>
      <c r="E192" s="370">
        <v>103</v>
      </c>
      <c r="F192" s="371">
        <v>2122.431</v>
      </c>
      <c r="G192" s="371">
        <v>2128</v>
      </c>
      <c r="H192" s="370" t="s">
        <v>851</v>
      </c>
      <c r="I192" s="370" t="s">
        <v>873</v>
      </c>
      <c r="J192" s="370" t="s">
        <v>796</v>
      </c>
      <c r="K192" s="372" t="s">
        <v>797</v>
      </c>
    </row>
    <row r="193" spans="1:11">
      <c r="A193" s="365" t="s">
        <v>533</v>
      </c>
      <c r="B193" s="366" t="s">
        <v>792</v>
      </c>
      <c r="C193" s="366" t="s">
        <v>793</v>
      </c>
      <c r="D193" s="366" t="s">
        <v>536</v>
      </c>
      <c r="E193" s="366">
        <v>103</v>
      </c>
      <c r="F193" s="367">
        <v>2128</v>
      </c>
      <c r="G193" s="367">
        <v>2151.7240000000002</v>
      </c>
      <c r="H193" s="366" t="s">
        <v>874</v>
      </c>
      <c r="I193" s="366" t="s">
        <v>875</v>
      </c>
      <c r="J193" s="366" t="s">
        <v>796</v>
      </c>
      <c r="K193" s="368" t="s">
        <v>797</v>
      </c>
    </row>
    <row r="194" spans="1:11">
      <c r="A194" s="369" t="s">
        <v>533</v>
      </c>
      <c r="B194" s="370" t="s">
        <v>792</v>
      </c>
      <c r="C194" s="370" t="s">
        <v>793</v>
      </c>
      <c r="D194" s="370" t="s">
        <v>536</v>
      </c>
      <c r="E194" s="370">
        <v>103</v>
      </c>
      <c r="F194" s="371">
        <v>2151.7240000000002</v>
      </c>
      <c r="G194" s="371">
        <v>2154.395</v>
      </c>
      <c r="H194" s="370" t="s">
        <v>876</v>
      </c>
      <c r="I194" s="370" t="s">
        <v>877</v>
      </c>
      <c r="J194" s="370" t="s">
        <v>796</v>
      </c>
      <c r="K194" s="372" t="s">
        <v>797</v>
      </c>
    </row>
    <row r="195" spans="1:11">
      <c r="A195" s="365" t="s">
        <v>533</v>
      </c>
      <c r="B195" s="366" t="s">
        <v>792</v>
      </c>
      <c r="C195" s="366" t="s">
        <v>793</v>
      </c>
      <c r="D195" s="366" t="s">
        <v>536</v>
      </c>
      <c r="E195" s="366">
        <v>103</v>
      </c>
      <c r="F195" s="367">
        <v>2151.7240000000002</v>
      </c>
      <c r="G195" s="367">
        <v>2154.395</v>
      </c>
      <c r="H195" s="366" t="s">
        <v>876</v>
      </c>
      <c r="I195" s="366" t="s">
        <v>878</v>
      </c>
      <c r="J195" s="366" t="s">
        <v>796</v>
      </c>
      <c r="K195" s="368" t="s">
        <v>797</v>
      </c>
    </row>
    <row r="196" spans="1:11">
      <c r="A196" s="369" t="s">
        <v>533</v>
      </c>
      <c r="B196" s="370" t="s">
        <v>792</v>
      </c>
      <c r="C196" s="370" t="s">
        <v>793</v>
      </c>
      <c r="D196" s="370" t="s">
        <v>536</v>
      </c>
      <c r="E196" s="370">
        <v>103</v>
      </c>
      <c r="F196" s="371">
        <v>2154.395</v>
      </c>
      <c r="G196" s="371">
        <v>2175</v>
      </c>
      <c r="H196" s="370" t="s">
        <v>647</v>
      </c>
      <c r="I196" s="370" t="s">
        <v>879</v>
      </c>
      <c r="J196" s="370" t="s">
        <v>796</v>
      </c>
      <c r="K196" s="372" t="s">
        <v>797</v>
      </c>
    </row>
    <row r="197" spans="1:11">
      <c r="A197" s="365" t="s">
        <v>533</v>
      </c>
      <c r="B197" s="366" t="s">
        <v>792</v>
      </c>
      <c r="C197" s="366" t="s">
        <v>793</v>
      </c>
      <c r="D197" s="366" t="s">
        <v>536</v>
      </c>
      <c r="E197" s="366">
        <v>103</v>
      </c>
      <c r="F197" s="367">
        <v>2175</v>
      </c>
      <c r="G197" s="367">
        <v>2196.5650000000001</v>
      </c>
      <c r="H197" s="366" t="s">
        <v>880</v>
      </c>
      <c r="I197" s="366" t="s">
        <v>881</v>
      </c>
      <c r="J197" s="366" t="s">
        <v>796</v>
      </c>
      <c r="K197" s="368" t="s">
        <v>797</v>
      </c>
    </row>
    <row r="198" spans="1:11">
      <c r="A198" s="369" t="s">
        <v>533</v>
      </c>
      <c r="B198" s="370" t="s">
        <v>792</v>
      </c>
      <c r="C198" s="370" t="s">
        <v>793</v>
      </c>
      <c r="D198" s="370" t="s">
        <v>536</v>
      </c>
      <c r="E198" s="370">
        <v>103</v>
      </c>
      <c r="F198" s="371">
        <v>2196.5650000000001</v>
      </c>
      <c r="G198" s="371">
        <v>2199.4789999999998</v>
      </c>
      <c r="H198" s="370" t="s">
        <v>882</v>
      </c>
      <c r="I198" s="370" t="s">
        <v>883</v>
      </c>
      <c r="J198" s="370" t="s">
        <v>796</v>
      </c>
      <c r="K198" s="372" t="s">
        <v>797</v>
      </c>
    </row>
    <row r="199" spans="1:11">
      <c r="A199" s="365" t="s">
        <v>533</v>
      </c>
      <c r="B199" s="366" t="s">
        <v>792</v>
      </c>
      <c r="C199" s="366" t="s">
        <v>793</v>
      </c>
      <c r="D199" s="366" t="s">
        <v>536</v>
      </c>
      <c r="E199" s="366">
        <v>103</v>
      </c>
      <c r="F199" s="367">
        <v>2196.5650000000001</v>
      </c>
      <c r="G199" s="367">
        <v>2199.4789999999998</v>
      </c>
      <c r="H199" s="366" t="s">
        <v>882</v>
      </c>
      <c r="I199" s="366" t="s">
        <v>884</v>
      </c>
      <c r="J199" s="366" t="s">
        <v>796</v>
      </c>
      <c r="K199" s="368" t="s">
        <v>797</v>
      </c>
    </row>
    <row r="200" spans="1:11">
      <c r="A200" s="369" t="s">
        <v>533</v>
      </c>
      <c r="B200" s="370" t="s">
        <v>792</v>
      </c>
      <c r="C200" s="370" t="s">
        <v>793</v>
      </c>
      <c r="D200" s="370" t="s">
        <v>536</v>
      </c>
      <c r="E200" s="370">
        <v>103</v>
      </c>
      <c r="F200" s="371">
        <v>2199.4789999999998</v>
      </c>
      <c r="G200" s="371">
        <v>2203.627</v>
      </c>
      <c r="H200" s="370" t="s">
        <v>885</v>
      </c>
      <c r="I200" s="370" t="s">
        <v>886</v>
      </c>
      <c r="J200" s="370" t="s">
        <v>796</v>
      </c>
      <c r="K200" s="372" t="s">
        <v>797</v>
      </c>
    </row>
    <row r="201" spans="1:11">
      <c r="A201" s="365" t="s">
        <v>533</v>
      </c>
      <c r="B201" s="366" t="s">
        <v>887</v>
      </c>
      <c r="C201" s="366" t="s">
        <v>888</v>
      </c>
      <c r="D201" s="366" t="s">
        <v>889</v>
      </c>
      <c r="E201" s="366">
        <v>74</v>
      </c>
      <c r="F201" s="367">
        <v>73</v>
      </c>
      <c r="G201" s="367">
        <v>84.073999999999998</v>
      </c>
      <c r="H201" s="366" t="s">
        <v>890</v>
      </c>
      <c r="I201" s="366" t="s">
        <v>891</v>
      </c>
      <c r="J201" s="366" t="s">
        <v>892</v>
      </c>
      <c r="K201" s="368" t="s">
        <v>893</v>
      </c>
    </row>
    <row r="202" spans="1:11">
      <c r="A202" s="369" t="s">
        <v>533</v>
      </c>
      <c r="B202" s="370" t="s">
        <v>887</v>
      </c>
      <c r="C202" s="370" t="s">
        <v>888</v>
      </c>
      <c r="D202" s="370" t="s">
        <v>889</v>
      </c>
      <c r="E202" s="370">
        <v>74</v>
      </c>
      <c r="F202" s="371">
        <v>118</v>
      </c>
      <c r="G202" s="371">
        <v>124.181</v>
      </c>
      <c r="H202" s="370" t="s">
        <v>894</v>
      </c>
      <c r="I202" s="370" t="s">
        <v>895</v>
      </c>
      <c r="J202" s="370" t="s">
        <v>892</v>
      </c>
      <c r="K202" s="372" t="s">
        <v>893</v>
      </c>
    </row>
    <row r="203" spans="1:11">
      <c r="A203" s="365" t="s">
        <v>533</v>
      </c>
      <c r="B203" s="366" t="s">
        <v>887</v>
      </c>
      <c r="C203" s="366" t="s">
        <v>888</v>
      </c>
      <c r="D203" s="366" t="s">
        <v>889</v>
      </c>
      <c r="E203" s="366">
        <v>74</v>
      </c>
      <c r="F203" s="367">
        <v>155</v>
      </c>
      <c r="G203" s="367">
        <v>164.11600000000001</v>
      </c>
      <c r="H203" s="366" t="s">
        <v>896</v>
      </c>
      <c r="I203" s="366" t="s">
        <v>897</v>
      </c>
      <c r="J203" s="366" t="s">
        <v>892</v>
      </c>
      <c r="K203" s="368" t="s">
        <v>893</v>
      </c>
    </row>
    <row r="204" spans="1:11">
      <c r="A204" s="369" t="s">
        <v>533</v>
      </c>
      <c r="B204" s="370" t="s">
        <v>887</v>
      </c>
      <c r="C204" s="370" t="s">
        <v>888</v>
      </c>
      <c r="D204" s="370" t="s">
        <v>889</v>
      </c>
      <c r="E204" s="370">
        <v>74</v>
      </c>
      <c r="F204" s="371">
        <v>201</v>
      </c>
      <c r="G204" s="371">
        <v>213</v>
      </c>
      <c r="H204" s="370" t="s">
        <v>898</v>
      </c>
      <c r="I204" s="370">
        <v>201213</v>
      </c>
      <c r="J204" s="370" t="s">
        <v>892</v>
      </c>
      <c r="K204" s="372" t="s">
        <v>893</v>
      </c>
    </row>
    <row r="205" spans="1:11">
      <c r="A205" s="365" t="s">
        <v>533</v>
      </c>
      <c r="B205" s="366" t="s">
        <v>887</v>
      </c>
      <c r="C205" s="366" t="s">
        <v>888</v>
      </c>
      <c r="D205" s="366" t="s">
        <v>889</v>
      </c>
      <c r="E205" s="366">
        <v>74</v>
      </c>
      <c r="F205" s="367">
        <v>213</v>
      </c>
      <c r="G205" s="367">
        <v>225.24700000000001</v>
      </c>
      <c r="H205" s="366" t="s">
        <v>898</v>
      </c>
      <c r="I205" s="366" t="s">
        <v>899</v>
      </c>
      <c r="J205" s="366" t="s">
        <v>892</v>
      </c>
      <c r="K205" s="368" t="s">
        <v>893</v>
      </c>
    </row>
    <row r="206" spans="1:11">
      <c r="A206" s="369" t="s">
        <v>533</v>
      </c>
      <c r="B206" s="370" t="s">
        <v>887</v>
      </c>
      <c r="C206" s="370" t="s">
        <v>888</v>
      </c>
      <c r="D206" s="370" t="s">
        <v>889</v>
      </c>
      <c r="E206" s="370">
        <v>74</v>
      </c>
      <c r="F206" s="371">
        <v>326</v>
      </c>
      <c r="G206" s="371">
        <v>335.31</v>
      </c>
      <c r="H206" s="370" t="s">
        <v>900</v>
      </c>
      <c r="I206" s="370" t="s">
        <v>901</v>
      </c>
      <c r="J206" s="370" t="s">
        <v>892</v>
      </c>
      <c r="K206" s="372" t="s">
        <v>893</v>
      </c>
    </row>
    <row r="207" spans="1:11">
      <c r="A207" s="365" t="s">
        <v>533</v>
      </c>
      <c r="B207" s="366" t="s">
        <v>887</v>
      </c>
      <c r="C207" s="366" t="s">
        <v>888</v>
      </c>
      <c r="D207" s="366" t="s">
        <v>889</v>
      </c>
      <c r="E207" s="366">
        <v>74</v>
      </c>
      <c r="F207" s="367">
        <v>0</v>
      </c>
      <c r="G207" s="367">
        <v>5.77</v>
      </c>
      <c r="H207" s="366" t="s">
        <v>902</v>
      </c>
      <c r="I207" s="366" t="s">
        <v>903</v>
      </c>
      <c r="J207" s="366" t="s">
        <v>892</v>
      </c>
      <c r="K207" s="368" t="s">
        <v>893</v>
      </c>
    </row>
    <row r="208" spans="1:11">
      <c r="A208" s="369" t="s">
        <v>533</v>
      </c>
      <c r="B208" s="370" t="s">
        <v>887</v>
      </c>
      <c r="C208" s="370" t="s">
        <v>888</v>
      </c>
      <c r="D208" s="370" t="s">
        <v>889</v>
      </c>
      <c r="E208" s="370">
        <v>74</v>
      </c>
      <c r="F208" s="371">
        <v>5.77</v>
      </c>
      <c r="G208" s="371">
        <v>8.4480000000000004</v>
      </c>
      <c r="H208" s="370" t="s">
        <v>904</v>
      </c>
      <c r="I208" s="370" t="s">
        <v>905</v>
      </c>
      <c r="J208" s="370" t="s">
        <v>892</v>
      </c>
      <c r="K208" s="372" t="s">
        <v>893</v>
      </c>
    </row>
    <row r="209" spans="1:11">
      <c r="A209" s="365" t="s">
        <v>533</v>
      </c>
      <c r="B209" s="366" t="s">
        <v>887</v>
      </c>
      <c r="C209" s="366" t="s">
        <v>888</v>
      </c>
      <c r="D209" s="366" t="s">
        <v>889</v>
      </c>
      <c r="E209" s="366">
        <v>74</v>
      </c>
      <c r="F209" s="367">
        <v>5.77</v>
      </c>
      <c r="G209" s="367">
        <v>8.4480000000000004</v>
      </c>
      <c r="H209" s="366" t="s">
        <v>904</v>
      </c>
      <c r="I209" s="366" t="s">
        <v>906</v>
      </c>
      <c r="J209" s="366" t="s">
        <v>892</v>
      </c>
      <c r="K209" s="368" t="s">
        <v>893</v>
      </c>
    </row>
    <row r="210" spans="1:11">
      <c r="A210" s="369" t="s">
        <v>533</v>
      </c>
      <c r="B210" s="370" t="s">
        <v>887</v>
      </c>
      <c r="C210" s="370" t="s">
        <v>888</v>
      </c>
      <c r="D210" s="370" t="s">
        <v>889</v>
      </c>
      <c r="E210" s="370">
        <v>74</v>
      </c>
      <c r="F210" s="371">
        <v>8.4480000000000004</v>
      </c>
      <c r="G210" s="371">
        <v>11.754</v>
      </c>
      <c r="H210" s="370" t="s">
        <v>907</v>
      </c>
      <c r="I210" s="370" t="s">
        <v>908</v>
      </c>
      <c r="J210" s="370" t="s">
        <v>892</v>
      </c>
      <c r="K210" s="372" t="s">
        <v>893</v>
      </c>
    </row>
    <row r="211" spans="1:11">
      <c r="A211" s="365" t="s">
        <v>533</v>
      </c>
      <c r="B211" s="366" t="s">
        <v>887</v>
      </c>
      <c r="C211" s="366" t="s">
        <v>888</v>
      </c>
      <c r="D211" s="366" t="s">
        <v>889</v>
      </c>
      <c r="E211" s="366">
        <v>74</v>
      </c>
      <c r="F211" s="367">
        <v>11.754</v>
      </c>
      <c r="G211" s="367">
        <v>13.234999999999999</v>
      </c>
      <c r="H211" s="366" t="s">
        <v>907</v>
      </c>
      <c r="I211" s="366" t="s">
        <v>909</v>
      </c>
      <c r="J211" s="366" t="s">
        <v>892</v>
      </c>
      <c r="K211" s="368" t="s">
        <v>893</v>
      </c>
    </row>
    <row r="212" spans="1:11">
      <c r="A212" s="369" t="s">
        <v>533</v>
      </c>
      <c r="B212" s="370" t="s">
        <v>887</v>
      </c>
      <c r="C212" s="370" t="s">
        <v>888</v>
      </c>
      <c r="D212" s="370" t="s">
        <v>889</v>
      </c>
      <c r="E212" s="370">
        <v>74</v>
      </c>
      <c r="F212" s="371">
        <v>11.754</v>
      </c>
      <c r="G212" s="371">
        <v>13.694000000000001</v>
      </c>
      <c r="H212" s="370" t="s">
        <v>907</v>
      </c>
      <c r="I212" s="370" t="s">
        <v>910</v>
      </c>
      <c r="J212" s="370" t="s">
        <v>892</v>
      </c>
      <c r="K212" s="372" t="s">
        <v>893</v>
      </c>
    </row>
    <row r="213" spans="1:11">
      <c r="A213" s="365" t="s">
        <v>533</v>
      </c>
      <c r="B213" s="366" t="s">
        <v>887</v>
      </c>
      <c r="C213" s="366" t="s">
        <v>888</v>
      </c>
      <c r="D213" s="366" t="s">
        <v>889</v>
      </c>
      <c r="E213" s="366">
        <v>74</v>
      </c>
      <c r="F213" s="367">
        <v>13.234999999999999</v>
      </c>
      <c r="G213" s="367">
        <v>23.231999999999999</v>
      </c>
      <c r="H213" s="366" t="s">
        <v>907</v>
      </c>
      <c r="I213" s="366" t="s">
        <v>911</v>
      </c>
      <c r="J213" s="366" t="s">
        <v>892</v>
      </c>
      <c r="K213" s="368" t="s">
        <v>893</v>
      </c>
    </row>
    <row r="214" spans="1:11">
      <c r="A214" s="369" t="s">
        <v>533</v>
      </c>
      <c r="B214" s="370" t="s">
        <v>887</v>
      </c>
      <c r="C214" s="370" t="s">
        <v>888</v>
      </c>
      <c r="D214" s="370" t="s">
        <v>889</v>
      </c>
      <c r="E214" s="370">
        <v>74</v>
      </c>
      <c r="F214" s="371">
        <v>23.231999999999999</v>
      </c>
      <c r="G214" s="371">
        <v>26.449000000000002</v>
      </c>
      <c r="H214" s="370" t="s">
        <v>912</v>
      </c>
      <c r="I214" s="370" t="s">
        <v>913</v>
      </c>
      <c r="J214" s="370" t="s">
        <v>892</v>
      </c>
      <c r="K214" s="372" t="s">
        <v>893</v>
      </c>
    </row>
    <row r="215" spans="1:11">
      <c r="A215" s="365" t="s">
        <v>533</v>
      </c>
      <c r="B215" s="366" t="s">
        <v>887</v>
      </c>
      <c r="C215" s="366" t="s">
        <v>888</v>
      </c>
      <c r="D215" s="366" t="s">
        <v>889</v>
      </c>
      <c r="E215" s="366">
        <v>74</v>
      </c>
      <c r="F215" s="367">
        <v>23.231999999999999</v>
      </c>
      <c r="G215" s="367">
        <v>26.449000000000002</v>
      </c>
      <c r="H215" s="366" t="s">
        <v>912</v>
      </c>
      <c r="I215" s="366" t="s">
        <v>914</v>
      </c>
      <c r="J215" s="366" t="s">
        <v>892</v>
      </c>
      <c r="K215" s="368" t="s">
        <v>893</v>
      </c>
    </row>
    <row r="216" spans="1:11">
      <c r="A216" s="369" t="s">
        <v>533</v>
      </c>
      <c r="B216" s="370" t="s">
        <v>887</v>
      </c>
      <c r="C216" s="370" t="s">
        <v>888</v>
      </c>
      <c r="D216" s="370" t="s">
        <v>889</v>
      </c>
      <c r="E216" s="370">
        <v>74</v>
      </c>
      <c r="F216" s="371">
        <v>26.449000000000002</v>
      </c>
      <c r="G216" s="371">
        <v>35</v>
      </c>
      <c r="H216" s="370" t="s">
        <v>915</v>
      </c>
      <c r="I216" s="370" t="s">
        <v>916</v>
      </c>
      <c r="J216" s="370" t="s">
        <v>892</v>
      </c>
      <c r="K216" s="372" t="s">
        <v>893</v>
      </c>
    </row>
    <row r="217" spans="1:11">
      <c r="A217" s="365" t="s">
        <v>533</v>
      </c>
      <c r="B217" s="366" t="s">
        <v>887</v>
      </c>
      <c r="C217" s="366" t="s">
        <v>888</v>
      </c>
      <c r="D217" s="366" t="s">
        <v>889</v>
      </c>
      <c r="E217" s="366">
        <v>74</v>
      </c>
      <c r="F217" s="367">
        <v>35</v>
      </c>
      <c r="G217" s="367">
        <v>41.445999999999998</v>
      </c>
      <c r="H217" s="366" t="s">
        <v>915</v>
      </c>
      <c r="I217" s="366" t="s">
        <v>917</v>
      </c>
      <c r="J217" s="366" t="s">
        <v>892</v>
      </c>
      <c r="K217" s="368" t="s">
        <v>893</v>
      </c>
    </row>
    <row r="218" spans="1:11">
      <c r="A218" s="369" t="s">
        <v>533</v>
      </c>
      <c r="B218" s="370" t="s">
        <v>887</v>
      </c>
      <c r="C218" s="370" t="s">
        <v>888</v>
      </c>
      <c r="D218" s="370" t="s">
        <v>889</v>
      </c>
      <c r="E218" s="370">
        <v>74</v>
      </c>
      <c r="F218" s="371">
        <v>41.445999999999998</v>
      </c>
      <c r="G218" s="371">
        <v>44.125999999999998</v>
      </c>
      <c r="H218" s="370" t="s">
        <v>918</v>
      </c>
      <c r="I218" s="370" t="s">
        <v>919</v>
      </c>
      <c r="J218" s="370" t="s">
        <v>892</v>
      </c>
      <c r="K218" s="372" t="s">
        <v>893</v>
      </c>
    </row>
    <row r="219" spans="1:11">
      <c r="A219" s="365" t="s">
        <v>533</v>
      </c>
      <c r="B219" s="366" t="s">
        <v>887</v>
      </c>
      <c r="C219" s="366" t="s">
        <v>888</v>
      </c>
      <c r="D219" s="366" t="s">
        <v>889</v>
      </c>
      <c r="E219" s="366">
        <v>74</v>
      </c>
      <c r="F219" s="367">
        <v>41.445999999999998</v>
      </c>
      <c r="G219" s="367">
        <v>44.125999999999998</v>
      </c>
      <c r="H219" s="366" t="s">
        <v>918</v>
      </c>
      <c r="I219" s="366" t="s">
        <v>920</v>
      </c>
      <c r="J219" s="366" t="s">
        <v>892</v>
      </c>
      <c r="K219" s="368" t="s">
        <v>893</v>
      </c>
    </row>
    <row r="220" spans="1:11">
      <c r="A220" s="369" t="s">
        <v>533</v>
      </c>
      <c r="B220" s="370" t="s">
        <v>887</v>
      </c>
      <c r="C220" s="370" t="s">
        <v>888</v>
      </c>
      <c r="D220" s="370" t="s">
        <v>889</v>
      </c>
      <c r="E220" s="370">
        <v>74</v>
      </c>
      <c r="F220" s="371">
        <v>44.125999999999998</v>
      </c>
      <c r="G220" s="371">
        <v>52</v>
      </c>
      <c r="H220" s="370" t="s">
        <v>921</v>
      </c>
      <c r="I220" s="370" t="s">
        <v>922</v>
      </c>
      <c r="J220" s="370" t="s">
        <v>892</v>
      </c>
      <c r="K220" s="372" t="s">
        <v>893</v>
      </c>
    </row>
    <row r="221" spans="1:11">
      <c r="A221" s="365" t="s">
        <v>533</v>
      </c>
      <c r="B221" s="366" t="s">
        <v>887</v>
      </c>
      <c r="C221" s="366" t="s">
        <v>888</v>
      </c>
      <c r="D221" s="366" t="s">
        <v>889</v>
      </c>
      <c r="E221" s="366">
        <v>74</v>
      </c>
      <c r="F221" s="367">
        <v>52</v>
      </c>
      <c r="G221" s="367">
        <v>59.295000000000002</v>
      </c>
      <c r="H221" s="366" t="s">
        <v>921</v>
      </c>
      <c r="I221" s="366" t="s">
        <v>923</v>
      </c>
      <c r="J221" s="366" t="s">
        <v>892</v>
      </c>
      <c r="K221" s="368" t="s">
        <v>893</v>
      </c>
    </row>
    <row r="222" spans="1:11">
      <c r="A222" s="369" t="s">
        <v>533</v>
      </c>
      <c r="B222" s="370" t="s">
        <v>887</v>
      </c>
      <c r="C222" s="370" t="s">
        <v>888</v>
      </c>
      <c r="D222" s="370" t="s">
        <v>889</v>
      </c>
      <c r="E222" s="370">
        <v>74</v>
      </c>
      <c r="F222" s="371">
        <v>59.295000000000002</v>
      </c>
      <c r="G222" s="371">
        <v>62.311</v>
      </c>
      <c r="H222" s="370" t="s">
        <v>924</v>
      </c>
      <c r="I222" s="370" t="s">
        <v>925</v>
      </c>
      <c r="J222" s="370" t="s">
        <v>892</v>
      </c>
      <c r="K222" s="372" t="s">
        <v>893</v>
      </c>
    </row>
    <row r="223" spans="1:11">
      <c r="A223" s="365" t="s">
        <v>533</v>
      </c>
      <c r="B223" s="366" t="s">
        <v>887</v>
      </c>
      <c r="C223" s="366" t="s">
        <v>888</v>
      </c>
      <c r="D223" s="366" t="s">
        <v>889</v>
      </c>
      <c r="E223" s="366">
        <v>74</v>
      </c>
      <c r="F223" s="367">
        <v>59.295000000000002</v>
      </c>
      <c r="G223" s="367">
        <v>62.311</v>
      </c>
      <c r="H223" s="366" t="s">
        <v>924</v>
      </c>
      <c r="I223" s="366" t="s">
        <v>926</v>
      </c>
      <c r="J223" s="366" t="s">
        <v>892</v>
      </c>
      <c r="K223" s="368" t="s">
        <v>893</v>
      </c>
    </row>
    <row r="224" spans="1:11">
      <c r="A224" s="369" t="s">
        <v>533</v>
      </c>
      <c r="B224" s="370" t="s">
        <v>887</v>
      </c>
      <c r="C224" s="370" t="s">
        <v>888</v>
      </c>
      <c r="D224" s="370" t="s">
        <v>889</v>
      </c>
      <c r="E224" s="370">
        <v>74</v>
      </c>
      <c r="F224" s="371">
        <v>62.311</v>
      </c>
      <c r="G224" s="371">
        <v>73</v>
      </c>
      <c r="H224" s="370" t="s">
        <v>890</v>
      </c>
      <c r="I224" s="370" t="s">
        <v>927</v>
      </c>
      <c r="J224" s="370" t="s">
        <v>892</v>
      </c>
      <c r="K224" s="372" t="s">
        <v>893</v>
      </c>
    </row>
    <row r="225" spans="1:11">
      <c r="A225" s="365" t="s">
        <v>533</v>
      </c>
      <c r="B225" s="366" t="s">
        <v>887</v>
      </c>
      <c r="C225" s="366" t="s">
        <v>888</v>
      </c>
      <c r="D225" s="366" t="s">
        <v>889</v>
      </c>
      <c r="E225" s="366">
        <v>74</v>
      </c>
      <c r="F225" s="367">
        <v>84.073999999999998</v>
      </c>
      <c r="G225" s="367">
        <v>87.271000000000001</v>
      </c>
      <c r="H225" s="366" t="s">
        <v>928</v>
      </c>
      <c r="I225" s="366" t="s">
        <v>929</v>
      </c>
      <c r="J225" s="366" t="s">
        <v>892</v>
      </c>
      <c r="K225" s="368" t="s">
        <v>893</v>
      </c>
    </row>
    <row r="226" spans="1:11">
      <c r="A226" s="369" t="s">
        <v>533</v>
      </c>
      <c r="B226" s="370" t="s">
        <v>887</v>
      </c>
      <c r="C226" s="370" t="s">
        <v>888</v>
      </c>
      <c r="D226" s="370" t="s">
        <v>889</v>
      </c>
      <c r="E226" s="370">
        <v>74</v>
      </c>
      <c r="F226" s="371">
        <v>84.073999999999998</v>
      </c>
      <c r="G226" s="371">
        <v>87.271000000000001</v>
      </c>
      <c r="H226" s="370" t="s">
        <v>928</v>
      </c>
      <c r="I226" s="370" t="s">
        <v>930</v>
      </c>
      <c r="J226" s="370" t="s">
        <v>892</v>
      </c>
      <c r="K226" s="372" t="s">
        <v>893</v>
      </c>
    </row>
    <row r="227" spans="1:11">
      <c r="A227" s="365" t="s">
        <v>533</v>
      </c>
      <c r="B227" s="366" t="s">
        <v>887</v>
      </c>
      <c r="C227" s="366" t="s">
        <v>888</v>
      </c>
      <c r="D227" s="366" t="s">
        <v>889</v>
      </c>
      <c r="E227" s="366">
        <v>74</v>
      </c>
      <c r="F227" s="367">
        <v>87.271000000000001</v>
      </c>
      <c r="G227" s="367">
        <v>97</v>
      </c>
      <c r="H227" s="366" t="s">
        <v>931</v>
      </c>
      <c r="I227" s="366" t="s">
        <v>932</v>
      </c>
      <c r="J227" s="366" t="s">
        <v>892</v>
      </c>
      <c r="K227" s="368" t="s">
        <v>893</v>
      </c>
    </row>
    <row r="228" spans="1:11">
      <c r="A228" s="369" t="s">
        <v>533</v>
      </c>
      <c r="B228" s="370" t="s">
        <v>887</v>
      </c>
      <c r="C228" s="370" t="s">
        <v>888</v>
      </c>
      <c r="D228" s="370" t="s">
        <v>889</v>
      </c>
      <c r="E228" s="370">
        <v>74</v>
      </c>
      <c r="F228" s="371">
        <v>97</v>
      </c>
      <c r="G228" s="371">
        <v>107.709</v>
      </c>
      <c r="H228" s="370" t="s">
        <v>931</v>
      </c>
      <c r="I228" s="370" t="s">
        <v>933</v>
      </c>
      <c r="J228" s="370" t="s">
        <v>892</v>
      </c>
      <c r="K228" s="372" t="s">
        <v>893</v>
      </c>
    </row>
    <row r="229" spans="1:11">
      <c r="A229" s="365" t="s">
        <v>533</v>
      </c>
      <c r="B229" s="366" t="s">
        <v>887</v>
      </c>
      <c r="C229" s="366" t="s">
        <v>888</v>
      </c>
      <c r="D229" s="366" t="s">
        <v>889</v>
      </c>
      <c r="E229" s="366">
        <v>74</v>
      </c>
      <c r="F229" s="367">
        <v>107.709</v>
      </c>
      <c r="G229" s="367">
        <v>111.369</v>
      </c>
      <c r="H229" s="366" t="s">
        <v>934</v>
      </c>
      <c r="I229" s="366" t="s">
        <v>935</v>
      </c>
      <c r="J229" s="366" t="s">
        <v>892</v>
      </c>
      <c r="K229" s="368" t="s">
        <v>893</v>
      </c>
    </row>
    <row r="230" spans="1:11">
      <c r="A230" s="369" t="s">
        <v>533</v>
      </c>
      <c r="B230" s="370" t="s">
        <v>887</v>
      </c>
      <c r="C230" s="370" t="s">
        <v>888</v>
      </c>
      <c r="D230" s="370" t="s">
        <v>889</v>
      </c>
      <c r="E230" s="370">
        <v>74</v>
      </c>
      <c r="F230" s="371">
        <v>107.709</v>
      </c>
      <c r="G230" s="371">
        <v>111.369</v>
      </c>
      <c r="H230" s="370" t="s">
        <v>934</v>
      </c>
      <c r="I230" s="370" t="s">
        <v>936</v>
      </c>
      <c r="J230" s="370" t="s">
        <v>892</v>
      </c>
      <c r="K230" s="372" t="s">
        <v>893</v>
      </c>
    </row>
    <row r="231" spans="1:11">
      <c r="A231" s="365" t="s">
        <v>533</v>
      </c>
      <c r="B231" s="366" t="s">
        <v>887</v>
      </c>
      <c r="C231" s="366" t="s">
        <v>888</v>
      </c>
      <c r="D231" s="366" t="s">
        <v>889</v>
      </c>
      <c r="E231" s="366">
        <v>74</v>
      </c>
      <c r="F231" s="367">
        <v>111.369</v>
      </c>
      <c r="G231" s="367">
        <v>112.855</v>
      </c>
      <c r="H231" s="366" t="s">
        <v>894</v>
      </c>
      <c r="I231" s="366" t="s">
        <v>937</v>
      </c>
      <c r="J231" s="366" t="s">
        <v>892</v>
      </c>
      <c r="K231" s="368" t="s">
        <v>893</v>
      </c>
    </row>
    <row r="232" spans="1:11">
      <c r="A232" s="369" t="s">
        <v>533</v>
      </c>
      <c r="B232" s="370" t="s">
        <v>887</v>
      </c>
      <c r="C232" s="370" t="s">
        <v>888</v>
      </c>
      <c r="D232" s="370" t="s">
        <v>889</v>
      </c>
      <c r="E232" s="370">
        <v>74</v>
      </c>
      <c r="F232" s="371">
        <v>112.855</v>
      </c>
      <c r="G232" s="371">
        <v>118</v>
      </c>
      <c r="H232" s="370" t="s">
        <v>894</v>
      </c>
      <c r="I232" s="370">
        <v>113118</v>
      </c>
      <c r="J232" s="370" t="s">
        <v>892</v>
      </c>
      <c r="K232" s="372" t="s">
        <v>893</v>
      </c>
    </row>
    <row r="233" spans="1:11">
      <c r="A233" s="365" t="s">
        <v>533</v>
      </c>
      <c r="B233" s="366" t="s">
        <v>887</v>
      </c>
      <c r="C233" s="366" t="s">
        <v>888</v>
      </c>
      <c r="D233" s="366" t="s">
        <v>889</v>
      </c>
      <c r="E233" s="366">
        <v>74</v>
      </c>
      <c r="F233" s="367">
        <v>124.181</v>
      </c>
      <c r="G233" s="367">
        <v>126.899</v>
      </c>
      <c r="H233" s="366" t="s">
        <v>938</v>
      </c>
      <c r="I233" s="366" t="s">
        <v>939</v>
      </c>
      <c r="J233" s="366" t="s">
        <v>892</v>
      </c>
      <c r="K233" s="368" t="s">
        <v>893</v>
      </c>
    </row>
    <row r="234" spans="1:11">
      <c r="A234" s="369" t="s">
        <v>533</v>
      </c>
      <c r="B234" s="370" t="s">
        <v>887</v>
      </c>
      <c r="C234" s="370" t="s">
        <v>888</v>
      </c>
      <c r="D234" s="370" t="s">
        <v>889</v>
      </c>
      <c r="E234" s="370">
        <v>74</v>
      </c>
      <c r="F234" s="371">
        <v>124.181</v>
      </c>
      <c r="G234" s="371">
        <v>126.899</v>
      </c>
      <c r="H234" s="370" t="s">
        <v>938</v>
      </c>
      <c r="I234" s="370" t="s">
        <v>940</v>
      </c>
      <c r="J234" s="370" t="s">
        <v>892</v>
      </c>
      <c r="K234" s="372" t="s">
        <v>893</v>
      </c>
    </row>
    <row r="235" spans="1:11">
      <c r="A235" s="365" t="s">
        <v>533</v>
      </c>
      <c r="B235" s="366" t="s">
        <v>887</v>
      </c>
      <c r="C235" s="366" t="s">
        <v>888</v>
      </c>
      <c r="D235" s="366" t="s">
        <v>889</v>
      </c>
      <c r="E235" s="366">
        <v>74</v>
      </c>
      <c r="F235" s="367">
        <v>126.899</v>
      </c>
      <c r="G235" s="367">
        <v>135</v>
      </c>
      <c r="H235" s="366" t="s">
        <v>941</v>
      </c>
      <c r="I235" s="366" t="s">
        <v>942</v>
      </c>
      <c r="J235" s="366" t="s">
        <v>892</v>
      </c>
      <c r="K235" s="368" t="s">
        <v>893</v>
      </c>
    </row>
    <row r="236" spans="1:11">
      <c r="A236" s="369" t="s">
        <v>533</v>
      </c>
      <c r="B236" s="370" t="s">
        <v>887</v>
      </c>
      <c r="C236" s="370" t="s">
        <v>888</v>
      </c>
      <c r="D236" s="370" t="s">
        <v>889</v>
      </c>
      <c r="E236" s="370">
        <v>74</v>
      </c>
      <c r="F236" s="371">
        <v>135</v>
      </c>
      <c r="G236" s="371">
        <v>143.268</v>
      </c>
      <c r="H236" s="370" t="s">
        <v>941</v>
      </c>
      <c r="I236" s="370" t="s">
        <v>943</v>
      </c>
      <c r="J236" s="370" t="s">
        <v>892</v>
      </c>
      <c r="K236" s="372" t="s">
        <v>893</v>
      </c>
    </row>
    <row r="237" spans="1:11">
      <c r="A237" s="365" t="s">
        <v>533</v>
      </c>
      <c r="B237" s="366" t="s">
        <v>887</v>
      </c>
      <c r="C237" s="366" t="s">
        <v>888</v>
      </c>
      <c r="D237" s="366" t="s">
        <v>889</v>
      </c>
      <c r="E237" s="366">
        <v>74</v>
      </c>
      <c r="F237" s="367">
        <v>143.268</v>
      </c>
      <c r="G237" s="367">
        <v>146.21899999999999</v>
      </c>
      <c r="H237" s="366" t="s">
        <v>944</v>
      </c>
      <c r="I237" s="366" t="s">
        <v>945</v>
      </c>
      <c r="J237" s="366" t="s">
        <v>892</v>
      </c>
      <c r="K237" s="368" t="s">
        <v>893</v>
      </c>
    </row>
    <row r="238" spans="1:11">
      <c r="A238" s="369" t="s">
        <v>533</v>
      </c>
      <c r="B238" s="370" t="s">
        <v>887</v>
      </c>
      <c r="C238" s="370" t="s">
        <v>888</v>
      </c>
      <c r="D238" s="370" t="s">
        <v>889</v>
      </c>
      <c r="E238" s="370">
        <v>74</v>
      </c>
      <c r="F238" s="371">
        <v>143.268</v>
      </c>
      <c r="G238" s="371">
        <v>146.21899999999999</v>
      </c>
      <c r="H238" s="370" t="s">
        <v>944</v>
      </c>
      <c r="I238" s="370" t="s">
        <v>946</v>
      </c>
      <c r="J238" s="370" t="s">
        <v>892</v>
      </c>
      <c r="K238" s="372" t="s">
        <v>893</v>
      </c>
    </row>
    <row r="239" spans="1:11">
      <c r="A239" s="365" t="s">
        <v>533</v>
      </c>
      <c r="B239" s="366" t="s">
        <v>887</v>
      </c>
      <c r="C239" s="366" t="s">
        <v>888</v>
      </c>
      <c r="D239" s="366" t="s">
        <v>889</v>
      </c>
      <c r="E239" s="366">
        <v>74</v>
      </c>
      <c r="F239" s="367">
        <v>146.21899999999999</v>
      </c>
      <c r="G239" s="367">
        <v>155</v>
      </c>
      <c r="H239" s="366" t="s">
        <v>896</v>
      </c>
      <c r="I239" s="366" t="s">
        <v>947</v>
      </c>
      <c r="J239" s="366" t="s">
        <v>892</v>
      </c>
      <c r="K239" s="368" t="s">
        <v>893</v>
      </c>
    </row>
    <row r="240" spans="1:11">
      <c r="A240" s="369" t="s">
        <v>533</v>
      </c>
      <c r="B240" s="370" t="s">
        <v>887</v>
      </c>
      <c r="C240" s="370" t="s">
        <v>888</v>
      </c>
      <c r="D240" s="370" t="s">
        <v>889</v>
      </c>
      <c r="E240" s="370">
        <v>74</v>
      </c>
      <c r="F240" s="371">
        <v>164.11600000000001</v>
      </c>
      <c r="G240" s="371">
        <v>167.09700000000001</v>
      </c>
      <c r="H240" s="370" t="s">
        <v>948</v>
      </c>
      <c r="I240" s="370" t="s">
        <v>949</v>
      </c>
      <c r="J240" s="370" t="s">
        <v>892</v>
      </c>
      <c r="K240" s="372" t="s">
        <v>893</v>
      </c>
    </row>
    <row r="241" spans="1:11">
      <c r="A241" s="365" t="s">
        <v>533</v>
      </c>
      <c r="B241" s="366" t="s">
        <v>887</v>
      </c>
      <c r="C241" s="366" t="s">
        <v>888</v>
      </c>
      <c r="D241" s="366" t="s">
        <v>889</v>
      </c>
      <c r="E241" s="366">
        <v>74</v>
      </c>
      <c r="F241" s="367">
        <v>164.11600000000001</v>
      </c>
      <c r="G241" s="367">
        <v>167.09700000000001</v>
      </c>
      <c r="H241" s="366" t="s">
        <v>948</v>
      </c>
      <c r="I241" s="366" t="s">
        <v>950</v>
      </c>
      <c r="J241" s="366" t="s">
        <v>892</v>
      </c>
      <c r="K241" s="368" t="s">
        <v>893</v>
      </c>
    </row>
    <row r="242" spans="1:11">
      <c r="A242" s="369" t="s">
        <v>533</v>
      </c>
      <c r="B242" s="370" t="s">
        <v>887</v>
      </c>
      <c r="C242" s="370" t="s">
        <v>888</v>
      </c>
      <c r="D242" s="370" t="s">
        <v>889</v>
      </c>
      <c r="E242" s="370">
        <v>74</v>
      </c>
      <c r="F242" s="371">
        <v>167.09700000000001</v>
      </c>
      <c r="G242" s="371">
        <v>177</v>
      </c>
      <c r="H242" s="370" t="s">
        <v>951</v>
      </c>
      <c r="I242" s="370" t="s">
        <v>952</v>
      </c>
      <c r="J242" s="370" t="s">
        <v>892</v>
      </c>
      <c r="K242" s="372" t="s">
        <v>893</v>
      </c>
    </row>
    <row r="243" spans="1:11">
      <c r="A243" s="365" t="s">
        <v>533</v>
      </c>
      <c r="B243" s="366" t="s">
        <v>887</v>
      </c>
      <c r="C243" s="366" t="s">
        <v>888</v>
      </c>
      <c r="D243" s="366" t="s">
        <v>889</v>
      </c>
      <c r="E243" s="366">
        <v>74</v>
      </c>
      <c r="F243" s="367">
        <v>177</v>
      </c>
      <c r="G243" s="367">
        <v>186.874</v>
      </c>
      <c r="H243" s="366" t="s">
        <v>951</v>
      </c>
      <c r="I243" s="366" t="s">
        <v>953</v>
      </c>
      <c r="J243" s="366" t="s">
        <v>892</v>
      </c>
      <c r="K243" s="368" t="s">
        <v>893</v>
      </c>
    </row>
    <row r="244" spans="1:11">
      <c r="A244" s="369" t="s">
        <v>533</v>
      </c>
      <c r="B244" s="370" t="s">
        <v>887</v>
      </c>
      <c r="C244" s="370" t="s">
        <v>888</v>
      </c>
      <c r="D244" s="370" t="s">
        <v>889</v>
      </c>
      <c r="E244" s="370">
        <v>74</v>
      </c>
      <c r="F244" s="371">
        <v>186.874</v>
      </c>
      <c r="G244" s="371">
        <v>189.96600000000001</v>
      </c>
      <c r="H244" s="370" t="s">
        <v>954</v>
      </c>
      <c r="I244" s="370" t="s">
        <v>955</v>
      </c>
      <c r="J244" s="370" t="s">
        <v>892</v>
      </c>
      <c r="K244" s="372" t="s">
        <v>893</v>
      </c>
    </row>
    <row r="245" spans="1:11">
      <c r="A245" s="365" t="s">
        <v>533</v>
      </c>
      <c r="B245" s="366" t="s">
        <v>887</v>
      </c>
      <c r="C245" s="366" t="s">
        <v>888</v>
      </c>
      <c r="D245" s="366" t="s">
        <v>889</v>
      </c>
      <c r="E245" s="366">
        <v>74</v>
      </c>
      <c r="F245" s="367">
        <v>186.874</v>
      </c>
      <c r="G245" s="367">
        <v>189.96600000000001</v>
      </c>
      <c r="H245" s="366" t="s">
        <v>954</v>
      </c>
      <c r="I245" s="366" t="s">
        <v>956</v>
      </c>
      <c r="J245" s="366" t="s">
        <v>892</v>
      </c>
      <c r="K245" s="368" t="s">
        <v>893</v>
      </c>
    </row>
    <row r="246" spans="1:11">
      <c r="A246" s="369" t="s">
        <v>533</v>
      </c>
      <c r="B246" s="370" t="s">
        <v>887</v>
      </c>
      <c r="C246" s="370" t="s">
        <v>888</v>
      </c>
      <c r="D246" s="370" t="s">
        <v>889</v>
      </c>
      <c r="E246" s="370">
        <v>74</v>
      </c>
      <c r="F246" s="371">
        <v>189.96600000000001</v>
      </c>
      <c r="G246" s="371">
        <v>201</v>
      </c>
      <c r="H246" s="370" t="s">
        <v>898</v>
      </c>
      <c r="I246" s="370" t="s">
        <v>957</v>
      </c>
      <c r="J246" s="370" t="s">
        <v>892</v>
      </c>
      <c r="K246" s="372" t="s">
        <v>893</v>
      </c>
    </row>
    <row r="247" spans="1:11">
      <c r="A247" s="365" t="s">
        <v>533</v>
      </c>
      <c r="B247" s="366" t="s">
        <v>887</v>
      </c>
      <c r="C247" s="366" t="s">
        <v>888</v>
      </c>
      <c r="D247" s="366" t="s">
        <v>889</v>
      </c>
      <c r="E247" s="366">
        <v>74</v>
      </c>
      <c r="F247" s="367">
        <v>225.24700000000001</v>
      </c>
      <c r="G247" s="367">
        <v>227.952</v>
      </c>
      <c r="H247" s="366" t="s">
        <v>958</v>
      </c>
      <c r="I247" s="366" t="s">
        <v>959</v>
      </c>
      <c r="J247" s="366" t="s">
        <v>892</v>
      </c>
      <c r="K247" s="368" t="s">
        <v>893</v>
      </c>
    </row>
    <row r="248" spans="1:11">
      <c r="A248" s="369" t="s">
        <v>533</v>
      </c>
      <c r="B248" s="370" t="s">
        <v>887</v>
      </c>
      <c r="C248" s="370" t="s">
        <v>888</v>
      </c>
      <c r="D248" s="370" t="s">
        <v>889</v>
      </c>
      <c r="E248" s="370">
        <v>74</v>
      </c>
      <c r="F248" s="371">
        <v>225.24700000000001</v>
      </c>
      <c r="G248" s="371">
        <v>227.952</v>
      </c>
      <c r="H248" s="370" t="s">
        <v>958</v>
      </c>
      <c r="I248" s="370" t="s">
        <v>960</v>
      </c>
      <c r="J248" s="370" t="s">
        <v>892</v>
      </c>
      <c r="K248" s="372" t="s">
        <v>893</v>
      </c>
    </row>
    <row r="249" spans="1:11">
      <c r="A249" s="365" t="s">
        <v>533</v>
      </c>
      <c r="B249" s="366" t="s">
        <v>887</v>
      </c>
      <c r="C249" s="366" t="s">
        <v>888</v>
      </c>
      <c r="D249" s="366" t="s">
        <v>889</v>
      </c>
      <c r="E249" s="366">
        <v>74</v>
      </c>
      <c r="F249" s="367">
        <v>227.952</v>
      </c>
      <c r="G249" s="367">
        <v>239</v>
      </c>
      <c r="H249" s="366" t="s">
        <v>961</v>
      </c>
      <c r="I249" s="366" t="s">
        <v>962</v>
      </c>
      <c r="J249" s="366" t="s">
        <v>892</v>
      </c>
      <c r="K249" s="368" t="s">
        <v>893</v>
      </c>
    </row>
    <row r="250" spans="1:11">
      <c r="A250" s="369" t="s">
        <v>533</v>
      </c>
      <c r="B250" s="370" t="s">
        <v>887</v>
      </c>
      <c r="C250" s="370" t="s">
        <v>888</v>
      </c>
      <c r="D250" s="370" t="s">
        <v>889</v>
      </c>
      <c r="E250" s="370">
        <v>74</v>
      </c>
      <c r="F250" s="371">
        <v>239</v>
      </c>
      <c r="G250" s="371">
        <v>251</v>
      </c>
      <c r="H250" s="370" t="s">
        <v>961</v>
      </c>
      <c r="I250" s="370">
        <v>239251</v>
      </c>
      <c r="J250" s="370" t="s">
        <v>892</v>
      </c>
      <c r="K250" s="372" t="s">
        <v>893</v>
      </c>
    </row>
    <row r="251" spans="1:11">
      <c r="A251" s="365" t="s">
        <v>533</v>
      </c>
      <c r="B251" s="366" t="s">
        <v>887</v>
      </c>
      <c r="C251" s="366" t="s">
        <v>888</v>
      </c>
      <c r="D251" s="366" t="s">
        <v>889</v>
      </c>
      <c r="E251" s="366">
        <v>74</v>
      </c>
      <c r="F251" s="367">
        <v>251</v>
      </c>
      <c r="G251" s="367">
        <v>262.67399999999998</v>
      </c>
      <c r="H251" s="366" t="s">
        <v>961</v>
      </c>
      <c r="I251" s="366" t="s">
        <v>963</v>
      </c>
      <c r="J251" s="366" t="s">
        <v>892</v>
      </c>
      <c r="K251" s="368" t="s">
        <v>893</v>
      </c>
    </row>
    <row r="252" spans="1:11">
      <c r="A252" s="369" t="s">
        <v>533</v>
      </c>
      <c r="B252" s="370" t="s">
        <v>887</v>
      </c>
      <c r="C252" s="370" t="s">
        <v>888</v>
      </c>
      <c r="D252" s="370" t="s">
        <v>889</v>
      </c>
      <c r="E252" s="370">
        <v>74</v>
      </c>
      <c r="F252" s="371">
        <v>262.67399999999998</v>
      </c>
      <c r="G252" s="371">
        <v>265.63200000000001</v>
      </c>
      <c r="H252" s="370" t="s">
        <v>964</v>
      </c>
      <c r="I252" s="370" t="s">
        <v>965</v>
      </c>
      <c r="J252" s="370" t="s">
        <v>892</v>
      </c>
      <c r="K252" s="372" t="s">
        <v>893</v>
      </c>
    </row>
    <row r="253" spans="1:11">
      <c r="A253" s="365" t="s">
        <v>533</v>
      </c>
      <c r="B253" s="366" t="s">
        <v>887</v>
      </c>
      <c r="C253" s="366" t="s">
        <v>888</v>
      </c>
      <c r="D253" s="366" t="s">
        <v>889</v>
      </c>
      <c r="E253" s="366">
        <v>74</v>
      </c>
      <c r="F253" s="367">
        <v>262.67399999999998</v>
      </c>
      <c r="G253" s="367">
        <v>265.63200000000001</v>
      </c>
      <c r="H253" s="366" t="s">
        <v>964</v>
      </c>
      <c r="I253" s="366" t="s">
        <v>966</v>
      </c>
      <c r="J253" s="366" t="s">
        <v>892</v>
      </c>
      <c r="K253" s="368" t="s">
        <v>893</v>
      </c>
    </row>
    <row r="254" spans="1:11">
      <c r="A254" s="369" t="s">
        <v>533</v>
      </c>
      <c r="B254" s="370" t="s">
        <v>887</v>
      </c>
      <c r="C254" s="370" t="s">
        <v>888</v>
      </c>
      <c r="D254" s="370" t="s">
        <v>889</v>
      </c>
      <c r="E254" s="370">
        <v>74</v>
      </c>
      <c r="F254" s="371">
        <v>265.63200000000001</v>
      </c>
      <c r="G254" s="371">
        <v>277</v>
      </c>
      <c r="H254" s="370" t="s">
        <v>967</v>
      </c>
      <c r="I254" s="370" t="s">
        <v>968</v>
      </c>
      <c r="J254" s="370" t="s">
        <v>892</v>
      </c>
      <c r="K254" s="372" t="s">
        <v>893</v>
      </c>
    </row>
    <row r="255" spans="1:11">
      <c r="A255" s="365" t="s">
        <v>533</v>
      </c>
      <c r="B255" s="366" t="s">
        <v>887</v>
      </c>
      <c r="C255" s="366" t="s">
        <v>888</v>
      </c>
      <c r="D255" s="366" t="s">
        <v>889</v>
      </c>
      <c r="E255" s="366">
        <v>74</v>
      </c>
      <c r="F255" s="367">
        <v>277</v>
      </c>
      <c r="G255" s="367">
        <v>287.983</v>
      </c>
      <c r="H255" s="366" t="s">
        <v>967</v>
      </c>
      <c r="I255" s="366" t="s">
        <v>969</v>
      </c>
      <c r="J255" s="366" t="s">
        <v>892</v>
      </c>
      <c r="K255" s="368" t="s">
        <v>893</v>
      </c>
    </row>
    <row r="256" spans="1:11">
      <c r="A256" s="369" t="s">
        <v>533</v>
      </c>
      <c r="B256" s="370" t="s">
        <v>887</v>
      </c>
      <c r="C256" s="370" t="s">
        <v>888</v>
      </c>
      <c r="D256" s="370" t="s">
        <v>889</v>
      </c>
      <c r="E256" s="370">
        <v>74</v>
      </c>
      <c r="F256" s="371">
        <v>287.983</v>
      </c>
      <c r="G256" s="371">
        <v>290.75099999999998</v>
      </c>
      <c r="H256" s="370" t="s">
        <v>970</v>
      </c>
      <c r="I256" s="370" t="s">
        <v>971</v>
      </c>
      <c r="J256" s="370" t="s">
        <v>892</v>
      </c>
      <c r="K256" s="372" t="s">
        <v>893</v>
      </c>
    </row>
    <row r="257" spans="1:11">
      <c r="A257" s="365" t="s">
        <v>533</v>
      </c>
      <c r="B257" s="366" t="s">
        <v>887</v>
      </c>
      <c r="C257" s="366" t="s">
        <v>888</v>
      </c>
      <c r="D257" s="366" t="s">
        <v>889</v>
      </c>
      <c r="E257" s="366">
        <v>74</v>
      </c>
      <c r="F257" s="367">
        <v>287.983</v>
      </c>
      <c r="G257" s="367">
        <v>290.75099999999998</v>
      </c>
      <c r="H257" s="366" t="s">
        <v>970</v>
      </c>
      <c r="I257" s="366" t="s">
        <v>972</v>
      </c>
      <c r="J257" s="366" t="s">
        <v>892</v>
      </c>
      <c r="K257" s="368" t="s">
        <v>893</v>
      </c>
    </row>
    <row r="258" spans="1:11">
      <c r="A258" s="369" t="s">
        <v>533</v>
      </c>
      <c r="B258" s="370" t="s">
        <v>887</v>
      </c>
      <c r="C258" s="370" t="s">
        <v>888</v>
      </c>
      <c r="D258" s="370" t="s">
        <v>889</v>
      </c>
      <c r="E258" s="370">
        <v>74</v>
      </c>
      <c r="F258" s="371">
        <v>290.75099999999998</v>
      </c>
      <c r="G258" s="371">
        <v>290.78699999999998</v>
      </c>
      <c r="H258" s="370" t="s">
        <v>973</v>
      </c>
      <c r="I258" s="370" t="s">
        <v>974</v>
      </c>
      <c r="J258" s="370" t="s">
        <v>892</v>
      </c>
      <c r="K258" s="372" t="s">
        <v>893</v>
      </c>
    </row>
    <row r="259" spans="1:11">
      <c r="A259" s="365" t="s">
        <v>533</v>
      </c>
      <c r="B259" s="366" t="s">
        <v>887</v>
      </c>
      <c r="C259" s="366" t="s">
        <v>888</v>
      </c>
      <c r="D259" s="366" t="s">
        <v>889</v>
      </c>
      <c r="E259" s="366">
        <v>74</v>
      </c>
      <c r="F259" s="367">
        <v>290.78699999999998</v>
      </c>
      <c r="G259" s="367">
        <v>291.36900000000003</v>
      </c>
      <c r="H259" s="366" t="s">
        <v>975</v>
      </c>
      <c r="I259" s="366" t="s">
        <v>976</v>
      </c>
      <c r="J259" s="366" t="s">
        <v>892</v>
      </c>
      <c r="K259" s="368" t="s">
        <v>893</v>
      </c>
    </row>
    <row r="260" spans="1:11">
      <c r="A260" s="369" t="s">
        <v>533</v>
      </c>
      <c r="B260" s="370" t="s">
        <v>887</v>
      </c>
      <c r="C260" s="370" t="s">
        <v>888</v>
      </c>
      <c r="D260" s="370" t="s">
        <v>889</v>
      </c>
      <c r="E260" s="370">
        <v>74</v>
      </c>
      <c r="F260" s="371">
        <v>290.78699999999998</v>
      </c>
      <c r="G260" s="371">
        <v>291.36900000000003</v>
      </c>
      <c r="H260" s="370" t="s">
        <v>975</v>
      </c>
      <c r="I260" s="370" t="s">
        <v>977</v>
      </c>
      <c r="J260" s="370" t="s">
        <v>892</v>
      </c>
      <c r="K260" s="372" t="s">
        <v>893</v>
      </c>
    </row>
    <row r="261" spans="1:11">
      <c r="A261" s="365" t="s">
        <v>533</v>
      </c>
      <c r="B261" s="366" t="s">
        <v>887</v>
      </c>
      <c r="C261" s="366" t="s">
        <v>888</v>
      </c>
      <c r="D261" s="366" t="s">
        <v>889</v>
      </c>
      <c r="E261" s="366">
        <v>74</v>
      </c>
      <c r="F261" s="367">
        <v>291.36900000000003</v>
      </c>
      <c r="G261" s="367">
        <v>293.26100000000002</v>
      </c>
      <c r="H261" s="366" t="s">
        <v>975</v>
      </c>
      <c r="I261" s="366" t="s">
        <v>978</v>
      </c>
      <c r="J261" s="366" t="s">
        <v>892</v>
      </c>
      <c r="K261" s="368" t="s">
        <v>893</v>
      </c>
    </row>
    <row r="262" spans="1:11">
      <c r="A262" s="369" t="s">
        <v>533</v>
      </c>
      <c r="B262" s="370" t="s">
        <v>887</v>
      </c>
      <c r="C262" s="370" t="s">
        <v>888</v>
      </c>
      <c r="D262" s="370" t="s">
        <v>889</v>
      </c>
      <c r="E262" s="370">
        <v>74</v>
      </c>
      <c r="F262" s="371">
        <v>291.36900000000003</v>
      </c>
      <c r="G262" s="371">
        <v>293.26</v>
      </c>
      <c r="H262" s="370" t="s">
        <v>975</v>
      </c>
      <c r="I262" s="370" t="s">
        <v>979</v>
      </c>
      <c r="J262" s="370" t="s">
        <v>892</v>
      </c>
      <c r="K262" s="372" t="s">
        <v>893</v>
      </c>
    </row>
    <row r="263" spans="1:11">
      <c r="A263" s="365" t="s">
        <v>533</v>
      </c>
      <c r="B263" s="366" t="s">
        <v>887</v>
      </c>
      <c r="C263" s="366" t="s">
        <v>888</v>
      </c>
      <c r="D263" s="366" t="s">
        <v>889</v>
      </c>
      <c r="E263" s="366">
        <v>74</v>
      </c>
      <c r="F263" s="367">
        <v>293.26</v>
      </c>
      <c r="G263" s="367">
        <v>293.96499999999997</v>
      </c>
      <c r="H263" s="366" t="s">
        <v>980</v>
      </c>
      <c r="I263" s="366" t="s">
        <v>981</v>
      </c>
      <c r="J263" s="366" t="s">
        <v>892</v>
      </c>
      <c r="K263" s="368" t="s">
        <v>893</v>
      </c>
    </row>
    <row r="264" spans="1:11">
      <c r="A264" s="369" t="s">
        <v>533</v>
      </c>
      <c r="B264" s="370" t="s">
        <v>887</v>
      </c>
      <c r="C264" s="370" t="s">
        <v>888</v>
      </c>
      <c r="D264" s="370" t="s">
        <v>889</v>
      </c>
      <c r="E264" s="370">
        <v>74</v>
      </c>
      <c r="F264" s="371">
        <v>293.26100000000002</v>
      </c>
      <c r="G264" s="371">
        <v>293.96499999999997</v>
      </c>
      <c r="H264" s="370" t="s">
        <v>980</v>
      </c>
      <c r="I264" s="370" t="s">
        <v>982</v>
      </c>
      <c r="J264" s="370" t="s">
        <v>892</v>
      </c>
      <c r="K264" s="372" t="s">
        <v>893</v>
      </c>
    </row>
    <row r="265" spans="1:11">
      <c r="A265" s="365" t="s">
        <v>533</v>
      </c>
      <c r="B265" s="366" t="s">
        <v>887</v>
      </c>
      <c r="C265" s="366" t="s">
        <v>888</v>
      </c>
      <c r="D265" s="366" t="s">
        <v>889</v>
      </c>
      <c r="E265" s="366">
        <v>74</v>
      </c>
      <c r="F265" s="367">
        <v>293.96499999999997</v>
      </c>
      <c r="G265" s="367">
        <v>300.97899999999998</v>
      </c>
      <c r="H265" s="366" t="s">
        <v>980</v>
      </c>
      <c r="I265" s="366" t="s">
        <v>983</v>
      </c>
      <c r="J265" s="366" t="s">
        <v>892</v>
      </c>
      <c r="K265" s="368" t="s">
        <v>893</v>
      </c>
    </row>
    <row r="266" spans="1:11">
      <c r="A266" s="369" t="s">
        <v>533</v>
      </c>
      <c r="B266" s="370" t="s">
        <v>887</v>
      </c>
      <c r="C266" s="370" t="s">
        <v>888</v>
      </c>
      <c r="D266" s="370" t="s">
        <v>889</v>
      </c>
      <c r="E266" s="370">
        <v>74</v>
      </c>
      <c r="F266" s="371">
        <v>300.97899999999998</v>
      </c>
      <c r="G266" s="371">
        <v>304.07799999999997</v>
      </c>
      <c r="H266" s="370" t="s">
        <v>984</v>
      </c>
      <c r="I266" s="370" t="s">
        <v>985</v>
      </c>
      <c r="J266" s="370" t="s">
        <v>892</v>
      </c>
      <c r="K266" s="372" t="s">
        <v>893</v>
      </c>
    </row>
    <row r="267" spans="1:11">
      <c r="A267" s="365" t="s">
        <v>533</v>
      </c>
      <c r="B267" s="366" t="s">
        <v>887</v>
      </c>
      <c r="C267" s="366" t="s">
        <v>888</v>
      </c>
      <c r="D267" s="366" t="s">
        <v>889</v>
      </c>
      <c r="E267" s="366">
        <v>74</v>
      </c>
      <c r="F267" s="367">
        <v>300.97899999999998</v>
      </c>
      <c r="G267" s="367">
        <v>304.07799999999997</v>
      </c>
      <c r="H267" s="366" t="s">
        <v>984</v>
      </c>
      <c r="I267" s="366" t="s">
        <v>986</v>
      </c>
      <c r="J267" s="366" t="s">
        <v>892</v>
      </c>
      <c r="K267" s="368" t="s">
        <v>893</v>
      </c>
    </row>
    <row r="268" spans="1:11">
      <c r="A268" s="369" t="s">
        <v>533</v>
      </c>
      <c r="B268" s="370" t="s">
        <v>887</v>
      </c>
      <c r="C268" s="370" t="s">
        <v>888</v>
      </c>
      <c r="D268" s="370" t="s">
        <v>889</v>
      </c>
      <c r="E268" s="370">
        <v>74</v>
      </c>
      <c r="F268" s="371">
        <v>304.07799999999997</v>
      </c>
      <c r="G268" s="371">
        <v>309</v>
      </c>
      <c r="H268" s="370" t="s">
        <v>987</v>
      </c>
      <c r="I268" s="370" t="s">
        <v>988</v>
      </c>
      <c r="J268" s="370" t="s">
        <v>892</v>
      </c>
      <c r="K268" s="372" t="s">
        <v>893</v>
      </c>
    </row>
    <row r="269" spans="1:11">
      <c r="A269" s="365" t="s">
        <v>533</v>
      </c>
      <c r="B269" s="366" t="s">
        <v>887</v>
      </c>
      <c r="C269" s="366" t="s">
        <v>888</v>
      </c>
      <c r="D269" s="366" t="s">
        <v>889</v>
      </c>
      <c r="E269" s="366">
        <v>74</v>
      </c>
      <c r="F269" s="367">
        <v>309</v>
      </c>
      <c r="G269" s="367">
        <v>314.54000000000002</v>
      </c>
      <c r="H269" s="366" t="s">
        <v>987</v>
      </c>
      <c r="I269" s="366" t="s">
        <v>989</v>
      </c>
      <c r="J269" s="366" t="s">
        <v>892</v>
      </c>
      <c r="K269" s="368" t="s">
        <v>893</v>
      </c>
    </row>
    <row r="270" spans="1:11">
      <c r="A270" s="369" t="s">
        <v>533</v>
      </c>
      <c r="B270" s="370" t="s">
        <v>887</v>
      </c>
      <c r="C270" s="370" t="s">
        <v>888</v>
      </c>
      <c r="D270" s="370" t="s">
        <v>889</v>
      </c>
      <c r="E270" s="370">
        <v>74</v>
      </c>
      <c r="F270" s="371">
        <v>314.54000000000002</v>
      </c>
      <c r="G270" s="371">
        <v>317.25200000000001</v>
      </c>
      <c r="H270" s="370" t="s">
        <v>990</v>
      </c>
      <c r="I270" s="370" t="s">
        <v>991</v>
      </c>
      <c r="J270" s="370" t="s">
        <v>892</v>
      </c>
      <c r="K270" s="372" t="s">
        <v>893</v>
      </c>
    </row>
    <row r="271" spans="1:11">
      <c r="A271" s="365" t="s">
        <v>533</v>
      </c>
      <c r="B271" s="366" t="s">
        <v>887</v>
      </c>
      <c r="C271" s="366" t="s">
        <v>888</v>
      </c>
      <c r="D271" s="366" t="s">
        <v>889</v>
      </c>
      <c r="E271" s="366">
        <v>74</v>
      </c>
      <c r="F271" s="367">
        <v>314.54000000000002</v>
      </c>
      <c r="G271" s="367">
        <v>317.25200000000001</v>
      </c>
      <c r="H271" s="366" t="s">
        <v>990</v>
      </c>
      <c r="I271" s="366" t="s">
        <v>992</v>
      </c>
      <c r="J271" s="366" t="s">
        <v>892</v>
      </c>
      <c r="K271" s="368" t="s">
        <v>893</v>
      </c>
    </row>
    <row r="272" spans="1:11">
      <c r="A272" s="369" t="s">
        <v>533</v>
      </c>
      <c r="B272" s="370" t="s">
        <v>887</v>
      </c>
      <c r="C272" s="370" t="s">
        <v>888</v>
      </c>
      <c r="D272" s="370" t="s">
        <v>889</v>
      </c>
      <c r="E272" s="370">
        <v>74</v>
      </c>
      <c r="F272" s="371">
        <v>317.25200000000001</v>
      </c>
      <c r="G272" s="371">
        <v>326</v>
      </c>
      <c r="H272" s="370" t="s">
        <v>900</v>
      </c>
      <c r="I272" s="370" t="s">
        <v>993</v>
      </c>
      <c r="J272" s="370" t="s">
        <v>892</v>
      </c>
      <c r="K272" s="372" t="s">
        <v>893</v>
      </c>
    </row>
    <row r="273" spans="1:11">
      <c r="A273" s="365" t="s">
        <v>533</v>
      </c>
      <c r="B273" s="366" t="s">
        <v>887</v>
      </c>
      <c r="C273" s="366" t="s">
        <v>888</v>
      </c>
      <c r="D273" s="366" t="s">
        <v>889</v>
      </c>
      <c r="E273" s="366">
        <v>74</v>
      </c>
      <c r="F273" s="367">
        <v>335.31</v>
      </c>
      <c r="G273" s="367">
        <v>338.31</v>
      </c>
      <c r="H273" s="366" t="s">
        <v>994</v>
      </c>
      <c r="I273" s="366" t="s">
        <v>995</v>
      </c>
      <c r="J273" s="366" t="s">
        <v>892</v>
      </c>
      <c r="K273" s="368" t="s">
        <v>893</v>
      </c>
    </row>
    <row r="274" spans="1:11">
      <c r="A274" s="369" t="s">
        <v>533</v>
      </c>
      <c r="B274" s="370" t="s">
        <v>887</v>
      </c>
      <c r="C274" s="370" t="s">
        <v>888</v>
      </c>
      <c r="D274" s="370" t="s">
        <v>889</v>
      </c>
      <c r="E274" s="370">
        <v>74</v>
      </c>
      <c r="F274" s="371">
        <v>335.31</v>
      </c>
      <c r="G274" s="371">
        <v>338.31</v>
      </c>
      <c r="H274" s="370" t="s">
        <v>994</v>
      </c>
      <c r="I274" s="370" t="s">
        <v>996</v>
      </c>
      <c r="J274" s="370" t="s">
        <v>892</v>
      </c>
      <c r="K274" s="372" t="s">
        <v>893</v>
      </c>
    </row>
    <row r="275" spans="1:11">
      <c r="A275" s="365" t="s">
        <v>533</v>
      </c>
      <c r="B275" s="366" t="s">
        <v>887</v>
      </c>
      <c r="C275" s="366" t="s">
        <v>888</v>
      </c>
      <c r="D275" s="366" t="s">
        <v>889</v>
      </c>
      <c r="E275" s="366">
        <v>74</v>
      </c>
      <c r="F275" s="367">
        <v>338.31</v>
      </c>
      <c r="G275" s="367">
        <v>350</v>
      </c>
      <c r="H275" s="366" t="s">
        <v>997</v>
      </c>
      <c r="I275" s="366" t="s">
        <v>998</v>
      </c>
      <c r="J275" s="366" t="s">
        <v>892</v>
      </c>
      <c r="K275" s="368" t="s">
        <v>893</v>
      </c>
    </row>
    <row r="276" spans="1:11">
      <c r="A276" s="369" t="s">
        <v>533</v>
      </c>
      <c r="B276" s="370" t="s">
        <v>887</v>
      </c>
      <c r="C276" s="370" t="s">
        <v>888</v>
      </c>
      <c r="D276" s="370" t="s">
        <v>889</v>
      </c>
      <c r="E276" s="370">
        <v>74</v>
      </c>
      <c r="F276" s="371">
        <v>350</v>
      </c>
      <c r="G276" s="371">
        <v>362.04399999999998</v>
      </c>
      <c r="H276" s="370" t="s">
        <v>997</v>
      </c>
      <c r="I276" s="370" t="s">
        <v>999</v>
      </c>
      <c r="J276" s="370" t="s">
        <v>892</v>
      </c>
      <c r="K276" s="372" t="s">
        <v>893</v>
      </c>
    </row>
    <row r="277" spans="1:11">
      <c r="A277" s="365" t="s">
        <v>533</v>
      </c>
      <c r="B277" s="366" t="s">
        <v>887</v>
      </c>
      <c r="C277" s="366" t="s">
        <v>888</v>
      </c>
      <c r="D277" s="366" t="s">
        <v>889</v>
      </c>
      <c r="E277" s="366">
        <v>74</v>
      </c>
      <c r="F277" s="367">
        <v>362.04399999999998</v>
      </c>
      <c r="G277" s="367">
        <v>364.67099999999999</v>
      </c>
      <c r="H277" s="366" t="s">
        <v>1000</v>
      </c>
      <c r="I277" s="366" t="s">
        <v>1001</v>
      </c>
      <c r="J277" s="366" t="s">
        <v>892</v>
      </c>
      <c r="K277" s="368" t="s">
        <v>893</v>
      </c>
    </row>
    <row r="278" spans="1:11">
      <c r="A278" s="369" t="s">
        <v>533</v>
      </c>
      <c r="B278" s="370" t="s">
        <v>887</v>
      </c>
      <c r="C278" s="370" t="s">
        <v>888</v>
      </c>
      <c r="D278" s="370" t="s">
        <v>889</v>
      </c>
      <c r="E278" s="370">
        <v>74</v>
      </c>
      <c r="F278" s="371">
        <v>362.04399999999998</v>
      </c>
      <c r="G278" s="371">
        <v>364.67099999999999</v>
      </c>
      <c r="H278" s="370" t="s">
        <v>1000</v>
      </c>
      <c r="I278" s="370" t="s">
        <v>1002</v>
      </c>
      <c r="J278" s="370" t="s">
        <v>892</v>
      </c>
      <c r="K278" s="372" t="s">
        <v>893</v>
      </c>
    </row>
    <row r="279" spans="1:11">
      <c r="A279" s="365" t="s">
        <v>533</v>
      </c>
      <c r="B279" s="366" t="s">
        <v>887</v>
      </c>
      <c r="C279" s="366" t="s">
        <v>888</v>
      </c>
      <c r="D279" s="366" t="s">
        <v>889</v>
      </c>
      <c r="E279" s="366">
        <v>74</v>
      </c>
      <c r="F279" s="367">
        <v>364.67099999999999</v>
      </c>
      <c r="G279" s="367">
        <v>370</v>
      </c>
      <c r="H279" s="366" t="s">
        <v>1003</v>
      </c>
      <c r="I279" s="366" t="s">
        <v>1004</v>
      </c>
      <c r="J279" s="366" t="s">
        <v>892</v>
      </c>
      <c r="K279" s="368" t="s">
        <v>893</v>
      </c>
    </row>
    <row r="280" spans="1:11">
      <c r="A280" s="369" t="s">
        <v>533</v>
      </c>
      <c r="B280" s="370" t="s">
        <v>887</v>
      </c>
      <c r="C280" s="370" t="s">
        <v>888</v>
      </c>
      <c r="D280" s="370" t="s">
        <v>889</v>
      </c>
      <c r="E280" s="370">
        <v>74</v>
      </c>
      <c r="F280" s="371">
        <v>370</v>
      </c>
      <c r="G280" s="371">
        <v>375.471</v>
      </c>
      <c r="H280" s="370" t="s">
        <v>1003</v>
      </c>
      <c r="I280" s="370" t="s">
        <v>1005</v>
      </c>
      <c r="J280" s="370" t="s">
        <v>892</v>
      </c>
      <c r="K280" s="372" t="s">
        <v>893</v>
      </c>
    </row>
    <row r="281" spans="1:11">
      <c r="A281" s="365" t="s">
        <v>533</v>
      </c>
      <c r="B281" s="366" t="s">
        <v>887</v>
      </c>
      <c r="C281" s="366" t="s">
        <v>888</v>
      </c>
      <c r="D281" s="366" t="s">
        <v>889</v>
      </c>
      <c r="E281" s="366">
        <v>74</v>
      </c>
      <c r="F281" s="367">
        <v>375.471</v>
      </c>
      <c r="G281" s="367">
        <v>378.45800000000003</v>
      </c>
      <c r="H281" s="366" t="s">
        <v>1006</v>
      </c>
      <c r="I281" s="366" t="s">
        <v>1007</v>
      </c>
      <c r="J281" s="366" t="s">
        <v>892</v>
      </c>
      <c r="K281" s="368" t="s">
        <v>893</v>
      </c>
    </row>
    <row r="282" spans="1:11">
      <c r="A282" s="369" t="s">
        <v>533</v>
      </c>
      <c r="B282" s="370" t="s">
        <v>887</v>
      </c>
      <c r="C282" s="370" t="s">
        <v>888</v>
      </c>
      <c r="D282" s="370" t="s">
        <v>889</v>
      </c>
      <c r="E282" s="370">
        <v>74</v>
      </c>
      <c r="F282" s="371">
        <v>375.471</v>
      </c>
      <c r="G282" s="371">
        <v>378.45800000000003</v>
      </c>
      <c r="H282" s="370" t="s">
        <v>1006</v>
      </c>
      <c r="I282" s="370" t="s">
        <v>1008</v>
      </c>
      <c r="J282" s="370" t="s">
        <v>892</v>
      </c>
      <c r="K282" s="372" t="s">
        <v>893</v>
      </c>
    </row>
    <row r="283" spans="1:11">
      <c r="A283" s="365" t="s">
        <v>533</v>
      </c>
      <c r="B283" s="366" t="s">
        <v>887</v>
      </c>
      <c r="C283" s="366" t="s">
        <v>888</v>
      </c>
      <c r="D283" s="366" t="s">
        <v>889</v>
      </c>
      <c r="E283" s="366">
        <v>74</v>
      </c>
      <c r="F283" s="367">
        <v>378.45800000000003</v>
      </c>
      <c r="G283" s="367">
        <v>389</v>
      </c>
      <c r="H283" s="366" t="s">
        <v>1009</v>
      </c>
      <c r="I283" s="366" t="s">
        <v>1010</v>
      </c>
      <c r="J283" s="366" t="s">
        <v>892</v>
      </c>
      <c r="K283" s="368" t="s">
        <v>893</v>
      </c>
    </row>
    <row r="284" spans="1:11">
      <c r="A284" s="369" t="s">
        <v>533</v>
      </c>
      <c r="B284" s="370" t="s">
        <v>887</v>
      </c>
      <c r="C284" s="370" t="s">
        <v>888</v>
      </c>
      <c r="D284" s="370" t="s">
        <v>889</v>
      </c>
      <c r="E284" s="370">
        <v>74</v>
      </c>
      <c r="F284" s="371">
        <v>389</v>
      </c>
      <c r="G284" s="371">
        <v>399.34100000000001</v>
      </c>
      <c r="H284" s="370" t="s">
        <v>1009</v>
      </c>
      <c r="I284" s="370" t="s">
        <v>1011</v>
      </c>
      <c r="J284" s="370" t="s">
        <v>892</v>
      </c>
      <c r="K284" s="372" t="s">
        <v>893</v>
      </c>
    </row>
    <row r="285" spans="1:11">
      <c r="A285" s="365" t="s">
        <v>533</v>
      </c>
      <c r="B285" s="366" t="s">
        <v>887</v>
      </c>
      <c r="C285" s="366" t="s">
        <v>888</v>
      </c>
      <c r="D285" s="366" t="s">
        <v>889</v>
      </c>
      <c r="E285" s="366">
        <v>74</v>
      </c>
      <c r="F285" s="367">
        <v>399.34100000000001</v>
      </c>
      <c r="G285" s="367">
        <v>400.94099999999997</v>
      </c>
      <c r="H285" s="366" t="s">
        <v>1012</v>
      </c>
      <c r="I285" s="366" t="s">
        <v>1013</v>
      </c>
      <c r="J285" s="366" t="s">
        <v>892</v>
      </c>
      <c r="K285" s="368" t="s">
        <v>893</v>
      </c>
    </row>
    <row r="286" spans="1:11">
      <c r="A286" s="369" t="s">
        <v>533</v>
      </c>
      <c r="B286" s="370" t="s">
        <v>887</v>
      </c>
      <c r="C286" s="370" t="s">
        <v>888</v>
      </c>
      <c r="D286" s="370" t="s">
        <v>889</v>
      </c>
      <c r="E286" s="370">
        <v>74</v>
      </c>
      <c r="F286" s="371">
        <v>400.94099999999997</v>
      </c>
      <c r="G286" s="371">
        <v>403.13299999999998</v>
      </c>
      <c r="H286" s="370" t="s">
        <v>1014</v>
      </c>
      <c r="I286" s="370" t="s">
        <v>1015</v>
      </c>
      <c r="J286" s="370" t="s">
        <v>892</v>
      </c>
      <c r="K286" s="372" t="s">
        <v>893</v>
      </c>
    </row>
    <row r="287" spans="1:11">
      <c r="A287" s="365" t="s">
        <v>533</v>
      </c>
      <c r="B287" s="366" t="s">
        <v>887</v>
      </c>
      <c r="C287" s="366" t="s">
        <v>888</v>
      </c>
      <c r="D287" s="366" t="s">
        <v>889</v>
      </c>
      <c r="E287" s="366">
        <v>74</v>
      </c>
      <c r="F287" s="367">
        <v>400.94099999999997</v>
      </c>
      <c r="G287" s="367">
        <v>403.13299999999998</v>
      </c>
      <c r="H287" s="366" t="s">
        <v>1014</v>
      </c>
      <c r="I287" s="366" t="s">
        <v>1016</v>
      </c>
      <c r="J287" s="366" t="s">
        <v>892</v>
      </c>
      <c r="K287" s="368" t="s">
        <v>893</v>
      </c>
    </row>
    <row r="288" spans="1:11">
      <c r="A288" s="369" t="s">
        <v>533</v>
      </c>
      <c r="B288" s="370" t="s">
        <v>887</v>
      </c>
      <c r="C288" s="370" t="s">
        <v>888</v>
      </c>
      <c r="D288" s="370" t="s">
        <v>889</v>
      </c>
      <c r="E288" s="370">
        <v>74</v>
      </c>
      <c r="F288" s="371">
        <v>403.13299999999998</v>
      </c>
      <c r="G288" s="371">
        <v>403.25799999999998</v>
      </c>
      <c r="H288" s="370" t="s">
        <v>1017</v>
      </c>
      <c r="I288" s="370" t="s">
        <v>1018</v>
      </c>
      <c r="J288" s="370" t="s">
        <v>892</v>
      </c>
      <c r="K288" s="372" t="s">
        <v>893</v>
      </c>
    </row>
    <row r="289" spans="1:11">
      <c r="A289" s="365" t="s">
        <v>533</v>
      </c>
      <c r="B289" s="366" t="s">
        <v>887</v>
      </c>
      <c r="C289" s="366" t="s">
        <v>888</v>
      </c>
      <c r="D289" s="366" t="s">
        <v>889</v>
      </c>
      <c r="E289" s="366">
        <v>74</v>
      </c>
      <c r="F289" s="367">
        <v>403.25799999999998</v>
      </c>
      <c r="G289" s="367">
        <v>406.37099999999998</v>
      </c>
      <c r="H289" s="366" t="s">
        <v>1019</v>
      </c>
      <c r="I289" s="366" t="s">
        <v>1020</v>
      </c>
      <c r="J289" s="366" t="s">
        <v>892</v>
      </c>
      <c r="K289" s="368" t="s">
        <v>893</v>
      </c>
    </row>
    <row r="290" spans="1:11">
      <c r="A290" s="369" t="s">
        <v>533</v>
      </c>
      <c r="B290" s="370" t="s">
        <v>887</v>
      </c>
      <c r="C290" s="370" t="s">
        <v>888</v>
      </c>
      <c r="D290" s="370" t="s">
        <v>889</v>
      </c>
      <c r="E290" s="370">
        <v>74</v>
      </c>
      <c r="F290" s="371">
        <v>403.25799999999998</v>
      </c>
      <c r="G290" s="371">
        <v>406.37099999999998</v>
      </c>
      <c r="H290" s="370" t="s">
        <v>1019</v>
      </c>
      <c r="I290" s="370" t="s">
        <v>1021</v>
      </c>
      <c r="J290" s="370" t="s">
        <v>892</v>
      </c>
      <c r="K290" s="372" t="s">
        <v>893</v>
      </c>
    </row>
    <row r="291" spans="1:11">
      <c r="A291" s="365" t="s">
        <v>533</v>
      </c>
      <c r="B291" s="366" t="s">
        <v>887</v>
      </c>
      <c r="C291" s="366" t="s">
        <v>888</v>
      </c>
      <c r="D291" s="366" t="s">
        <v>889</v>
      </c>
      <c r="E291" s="366">
        <v>74</v>
      </c>
      <c r="F291" s="367">
        <v>406.37099999999998</v>
      </c>
      <c r="G291" s="367">
        <v>416</v>
      </c>
      <c r="H291" s="366" t="s">
        <v>1022</v>
      </c>
      <c r="I291" s="366" t="s">
        <v>1023</v>
      </c>
      <c r="J291" s="366" t="s">
        <v>892</v>
      </c>
      <c r="K291" s="368" t="s">
        <v>893</v>
      </c>
    </row>
    <row r="292" spans="1:11">
      <c r="A292" s="369" t="s">
        <v>533</v>
      </c>
      <c r="B292" s="370" t="s">
        <v>887</v>
      </c>
      <c r="C292" s="370" t="s">
        <v>888</v>
      </c>
      <c r="D292" s="370" t="s">
        <v>889</v>
      </c>
      <c r="E292" s="370">
        <v>74</v>
      </c>
      <c r="F292" s="371">
        <v>416</v>
      </c>
      <c r="G292" s="371">
        <v>426.60399999999998</v>
      </c>
      <c r="H292" s="370" t="s">
        <v>1022</v>
      </c>
      <c r="I292" s="370" t="s">
        <v>1024</v>
      </c>
      <c r="J292" s="370" t="s">
        <v>892</v>
      </c>
      <c r="K292" s="372" t="s">
        <v>893</v>
      </c>
    </row>
    <row r="293" spans="1:11">
      <c r="A293" s="365" t="s">
        <v>533</v>
      </c>
      <c r="B293" s="366" t="s">
        <v>887</v>
      </c>
      <c r="C293" s="366" t="s">
        <v>888</v>
      </c>
      <c r="D293" s="366" t="s">
        <v>889</v>
      </c>
      <c r="E293" s="366">
        <v>74</v>
      </c>
      <c r="F293" s="367">
        <v>426.60399999999998</v>
      </c>
      <c r="G293" s="367">
        <v>429.572</v>
      </c>
      <c r="H293" s="366" t="s">
        <v>1025</v>
      </c>
      <c r="I293" s="366" t="s">
        <v>1026</v>
      </c>
      <c r="J293" s="366" t="s">
        <v>892</v>
      </c>
      <c r="K293" s="368" t="s">
        <v>893</v>
      </c>
    </row>
    <row r="294" spans="1:11">
      <c r="A294" s="369" t="s">
        <v>533</v>
      </c>
      <c r="B294" s="370" t="s">
        <v>887</v>
      </c>
      <c r="C294" s="370" t="s">
        <v>888</v>
      </c>
      <c r="D294" s="370" t="s">
        <v>889</v>
      </c>
      <c r="E294" s="370">
        <v>74</v>
      </c>
      <c r="F294" s="371">
        <v>426.60399999999998</v>
      </c>
      <c r="G294" s="371">
        <v>429.572</v>
      </c>
      <c r="H294" s="370" t="s">
        <v>1025</v>
      </c>
      <c r="I294" s="370" t="s">
        <v>1027</v>
      </c>
      <c r="J294" s="370" t="s">
        <v>892</v>
      </c>
      <c r="K294" s="372" t="s">
        <v>893</v>
      </c>
    </row>
    <row r="295" spans="1:11">
      <c r="A295" s="365" t="s">
        <v>533</v>
      </c>
      <c r="B295" s="366" t="s">
        <v>887</v>
      </c>
      <c r="C295" s="366" t="s">
        <v>888</v>
      </c>
      <c r="D295" s="366" t="s">
        <v>889</v>
      </c>
      <c r="E295" s="366">
        <v>74</v>
      </c>
      <c r="F295" s="367">
        <v>429.572</v>
      </c>
      <c r="G295" s="367">
        <v>440</v>
      </c>
      <c r="H295" s="366" t="s">
        <v>1028</v>
      </c>
      <c r="I295" s="366" t="s">
        <v>1029</v>
      </c>
      <c r="J295" s="366" t="s">
        <v>892</v>
      </c>
      <c r="K295" s="368" t="s">
        <v>893</v>
      </c>
    </row>
    <row r="296" spans="1:11">
      <c r="A296" s="369" t="s">
        <v>533</v>
      </c>
      <c r="B296" s="370" t="s">
        <v>887</v>
      </c>
      <c r="C296" s="370" t="s">
        <v>888</v>
      </c>
      <c r="D296" s="370" t="s">
        <v>889</v>
      </c>
      <c r="E296" s="370">
        <v>74</v>
      </c>
      <c r="F296" s="371">
        <v>440</v>
      </c>
      <c r="G296" s="371">
        <v>450.62299999999999</v>
      </c>
      <c r="H296" s="370" t="s">
        <v>1028</v>
      </c>
      <c r="I296" s="370" t="s">
        <v>1030</v>
      </c>
      <c r="J296" s="370" t="s">
        <v>892</v>
      </c>
      <c r="K296" s="372" t="s">
        <v>893</v>
      </c>
    </row>
    <row r="297" spans="1:11">
      <c r="A297" s="365" t="s">
        <v>533</v>
      </c>
      <c r="B297" s="366" t="s">
        <v>887</v>
      </c>
      <c r="C297" s="366" t="s">
        <v>888</v>
      </c>
      <c r="D297" s="366" t="s">
        <v>889</v>
      </c>
      <c r="E297" s="366">
        <v>74</v>
      </c>
      <c r="F297" s="367">
        <v>450.62299999999999</v>
      </c>
      <c r="G297" s="367">
        <v>453.32100000000003</v>
      </c>
      <c r="H297" s="366" t="s">
        <v>1031</v>
      </c>
      <c r="I297" s="366" t="s">
        <v>1032</v>
      </c>
      <c r="J297" s="366" t="s">
        <v>892</v>
      </c>
      <c r="K297" s="368" t="s">
        <v>893</v>
      </c>
    </row>
    <row r="298" spans="1:11">
      <c r="A298" s="369" t="s">
        <v>533</v>
      </c>
      <c r="B298" s="370" t="s">
        <v>887</v>
      </c>
      <c r="C298" s="370" t="s">
        <v>888</v>
      </c>
      <c r="D298" s="370" t="s">
        <v>889</v>
      </c>
      <c r="E298" s="370">
        <v>74</v>
      </c>
      <c r="F298" s="371">
        <v>450.62299999999999</v>
      </c>
      <c r="G298" s="371">
        <v>453.32100000000003</v>
      </c>
      <c r="H298" s="370" t="s">
        <v>1031</v>
      </c>
      <c r="I298" s="370" t="s">
        <v>1033</v>
      </c>
      <c r="J298" s="370" t="s">
        <v>892</v>
      </c>
      <c r="K298" s="372" t="s">
        <v>893</v>
      </c>
    </row>
    <row r="299" spans="1:11">
      <c r="A299" s="365" t="s">
        <v>533</v>
      </c>
      <c r="B299" s="366" t="s">
        <v>887</v>
      </c>
      <c r="C299" s="366" t="s">
        <v>888</v>
      </c>
      <c r="D299" s="366" t="s">
        <v>889</v>
      </c>
      <c r="E299" s="366">
        <v>74</v>
      </c>
      <c r="F299" s="367">
        <v>453.32100000000003</v>
      </c>
      <c r="G299" s="367">
        <v>464</v>
      </c>
      <c r="H299" s="366" t="s">
        <v>1034</v>
      </c>
      <c r="I299" s="366" t="s">
        <v>1035</v>
      </c>
      <c r="J299" s="366" t="s">
        <v>892</v>
      </c>
      <c r="K299" s="368" t="s">
        <v>893</v>
      </c>
    </row>
    <row r="300" spans="1:11">
      <c r="A300" s="369" t="s">
        <v>533</v>
      </c>
      <c r="B300" s="370" t="s">
        <v>887</v>
      </c>
      <c r="C300" s="370" t="s">
        <v>888</v>
      </c>
      <c r="D300" s="370" t="s">
        <v>889</v>
      </c>
      <c r="E300" s="370">
        <v>74</v>
      </c>
      <c r="F300" s="371">
        <v>464</v>
      </c>
      <c r="G300" s="371">
        <v>474.98899999999998</v>
      </c>
      <c r="H300" s="370" t="s">
        <v>1034</v>
      </c>
      <c r="I300" s="370" t="s">
        <v>1036</v>
      </c>
      <c r="J300" s="370" t="s">
        <v>892</v>
      </c>
      <c r="K300" s="372" t="s">
        <v>893</v>
      </c>
    </row>
    <row r="301" spans="1:11">
      <c r="A301" s="365" t="s">
        <v>533</v>
      </c>
      <c r="B301" s="366" t="s">
        <v>887</v>
      </c>
      <c r="C301" s="366" t="s">
        <v>888</v>
      </c>
      <c r="D301" s="366" t="s">
        <v>889</v>
      </c>
      <c r="E301" s="366">
        <v>74</v>
      </c>
      <c r="F301" s="367">
        <v>474.98899999999998</v>
      </c>
      <c r="G301" s="367">
        <v>477.84699999999998</v>
      </c>
      <c r="H301" s="366" t="s">
        <v>1037</v>
      </c>
      <c r="I301" s="366" t="s">
        <v>1038</v>
      </c>
      <c r="J301" s="366" t="s">
        <v>892</v>
      </c>
      <c r="K301" s="368" t="s">
        <v>893</v>
      </c>
    </row>
    <row r="302" spans="1:11">
      <c r="A302" s="369" t="s">
        <v>533</v>
      </c>
      <c r="B302" s="370" t="s">
        <v>887</v>
      </c>
      <c r="C302" s="370" t="s">
        <v>888</v>
      </c>
      <c r="D302" s="370" t="s">
        <v>889</v>
      </c>
      <c r="E302" s="370">
        <v>74</v>
      </c>
      <c r="F302" s="371">
        <v>474.98899999999998</v>
      </c>
      <c r="G302" s="371">
        <v>477.84699999999998</v>
      </c>
      <c r="H302" s="370" t="s">
        <v>1037</v>
      </c>
      <c r="I302" s="370" t="s">
        <v>1039</v>
      </c>
      <c r="J302" s="370" t="s">
        <v>892</v>
      </c>
      <c r="K302" s="372" t="s">
        <v>893</v>
      </c>
    </row>
    <row r="303" spans="1:11">
      <c r="A303" s="365" t="s">
        <v>533</v>
      </c>
      <c r="B303" s="366" t="s">
        <v>887</v>
      </c>
      <c r="C303" s="366" t="s">
        <v>888</v>
      </c>
      <c r="D303" s="366" t="s">
        <v>889</v>
      </c>
      <c r="E303" s="366">
        <v>74</v>
      </c>
      <c r="F303" s="367">
        <v>477.84699999999998</v>
      </c>
      <c r="G303" s="367">
        <v>487</v>
      </c>
      <c r="H303" s="366" t="s">
        <v>1040</v>
      </c>
      <c r="I303" s="366" t="s">
        <v>1041</v>
      </c>
      <c r="J303" s="366" t="s">
        <v>892</v>
      </c>
      <c r="K303" s="368" t="s">
        <v>893</v>
      </c>
    </row>
    <row r="304" spans="1:11">
      <c r="A304" s="369" t="s">
        <v>533</v>
      </c>
      <c r="B304" s="370" t="s">
        <v>887</v>
      </c>
      <c r="C304" s="370" t="s">
        <v>888</v>
      </c>
      <c r="D304" s="370" t="s">
        <v>889</v>
      </c>
      <c r="E304" s="370">
        <v>74</v>
      </c>
      <c r="F304" s="371">
        <v>487</v>
      </c>
      <c r="G304" s="371">
        <v>492</v>
      </c>
      <c r="H304" s="370" t="s">
        <v>1040</v>
      </c>
      <c r="I304" s="370">
        <v>487492</v>
      </c>
      <c r="J304" s="370" t="s">
        <v>892</v>
      </c>
      <c r="K304" s="372" t="s">
        <v>893</v>
      </c>
    </row>
    <row r="305" spans="1:11">
      <c r="A305" s="365" t="s">
        <v>533</v>
      </c>
      <c r="B305" s="366" t="s">
        <v>887</v>
      </c>
      <c r="C305" s="366" t="s">
        <v>888</v>
      </c>
      <c r="D305" s="366" t="s">
        <v>889</v>
      </c>
      <c r="E305" s="366">
        <v>74</v>
      </c>
      <c r="F305" s="367">
        <v>492</v>
      </c>
      <c r="G305" s="367">
        <v>498.77</v>
      </c>
      <c r="H305" s="366" t="s">
        <v>1040</v>
      </c>
      <c r="I305" s="366">
        <v>492499</v>
      </c>
      <c r="J305" s="366" t="s">
        <v>892</v>
      </c>
      <c r="K305" s="368" t="s">
        <v>893</v>
      </c>
    </row>
    <row r="306" spans="1:11">
      <c r="A306" s="369" t="s">
        <v>533</v>
      </c>
      <c r="B306" s="370" t="s">
        <v>887</v>
      </c>
      <c r="C306" s="370" t="s">
        <v>888</v>
      </c>
      <c r="D306" s="370" t="s">
        <v>889</v>
      </c>
      <c r="E306" s="370">
        <v>74</v>
      </c>
      <c r="F306" s="371">
        <v>498.77</v>
      </c>
      <c r="G306" s="371">
        <v>499.37099999999998</v>
      </c>
      <c r="H306" s="370" t="s">
        <v>1040</v>
      </c>
      <c r="I306" s="370" t="s">
        <v>1042</v>
      </c>
      <c r="J306" s="370" t="s">
        <v>892</v>
      </c>
      <c r="K306" s="372" t="s">
        <v>893</v>
      </c>
    </row>
    <row r="307" spans="1:11">
      <c r="A307" s="365" t="s">
        <v>533</v>
      </c>
      <c r="B307" s="366" t="s">
        <v>887</v>
      </c>
      <c r="C307" s="366" t="s">
        <v>888</v>
      </c>
      <c r="D307" s="366" t="s">
        <v>889</v>
      </c>
      <c r="E307" s="366">
        <v>74</v>
      </c>
      <c r="F307" s="367">
        <v>498.77</v>
      </c>
      <c r="G307" s="367">
        <v>499.38799999999998</v>
      </c>
      <c r="H307" s="366" t="s">
        <v>1040</v>
      </c>
      <c r="I307" s="366" t="s">
        <v>1043</v>
      </c>
      <c r="J307" s="366" t="s">
        <v>892</v>
      </c>
      <c r="K307" s="368" t="s">
        <v>893</v>
      </c>
    </row>
    <row r="308" spans="1:11">
      <c r="A308" s="369" t="s">
        <v>533</v>
      </c>
      <c r="B308" s="370" t="s">
        <v>887</v>
      </c>
      <c r="C308" s="370" t="s">
        <v>888</v>
      </c>
      <c r="D308" s="370" t="s">
        <v>889</v>
      </c>
      <c r="E308" s="370">
        <v>74</v>
      </c>
      <c r="F308" s="371">
        <v>499.37099999999998</v>
      </c>
      <c r="G308" s="371">
        <v>501.30900000000003</v>
      </c>
      <c r="H308" s="370" t="s">
        <v>1044</v>
      </c>
      <c r="I308" s="370" t="s">
        <v>1045</v>
      </c>
      <c r="J308" s="370" t="s">
        <v>892</v>
      </c>
      <c r="K308" s="372" t="s">
        <v>893</v>
      </c>
    </row>
    <row r="309" spans="1:11">
      <c r="A309" s="365" t="s">
        <v>533</v>
      </c>
      <c r="B309" s="366" t="s">
        <v>887</v>
      </c>
      <c r="C309" s="366" t="s">
        <v>888</v>
      </c>
      <c r="D309" s="366" t="s">
        <v>889</v>
      </c>
      <c r="E309" s="366">
        <v>74</v>
      </c>
      <c r="F309" s="367">
        <v>499.38799999999998</v>
      </c>
      <c r="G309" s="367">
        <v>501.30900000000003</v>
      </c>
      <c r="H309" s="366" t="s">
        <v>1044</v>
      </c>
      <c r="I309" s="366" t="s">
        <v>1046</v>
      </c>
      <c r="J309" s="366" t="s">
        <v>892</v>
      </c>
      <c r="K309" s="368" t="s">
        <v>893</v>
      </c>
    </row>
    <row r="310" spans="1:11">
      <c r="A310" s="369" t="s">
        <v>533</v>
      </c>
      <c r="B310" s="370" t="s">
        <v>1047</v>
      </c>
      <c r="C310" s="370" t="s">
        <v>1048</v>
      </c>
      <c r="D310" s="370" t="s">
        <v>889</v>
      </c>
      <c r="E310" s="370">
        <v>98</v>
      </c>
      <c r="F310" s="371">
        <v>501.30900000000003</v>
      </c>
      <c r="G310" s="371">
        <v>512</v>
      </c>
      <c r="H310" s="370" t="s">
        <v>1049</v>
      </c>
      <c r="I310" s="370" t="s">
        <v>1050</v>
      </c>
      <c r="J310" s="370" t="s">
        <v>1051</v>
      </c>
      <c r="K310" s="372" t="s">
        <v>1052</v>
      </c>
    </row>
    <row r="311" spans="1:11">
      <c r="A311" s="365" t="s">
        <v>533</v>
      </c>
      <c r="B311" s="366" t="s">
        <v>1047</v>
      </c>
      <c r="C311" s="366" t="s">
        <v>1048</v>
      </c>
      <c r="D311" s="366" t="s">
        <v>889</v>
      </c>
      <c r="E311" s="366">
        <v>98</v>
      </c>
      <c r="F311" s="367">
        <v>512</v>
      </c>
      <c r="G311" s="367">
        <v>521</v>
      </c>
      <c r="H311" s="366" t="s">
        <v>1049</v>
      </c>
      <c r="I311" s="366">
        <v>512521</v>
      </c>
      <c r="J311" s="366" t="s">
        <v>1051</v>
      </c>
      <c r="K311" s="368" t="s">
        <v>1052</v>
      </c>
    </row>
    <row r="312" spans="1:11">
      <c r="A312" s="369" t="s">
        <v>533</v>
      </c>
      <c r="B312" s="370" t="s">
        <v>1047</v>
      </c>
      <c r="C312" s="370" t="s">
        <v>1048</v>
      </c>
      <c r="D312" s="370" t="s">
        <v>889</v>
      </c>
      <c r="E312" s="370">
        <v>98</v>
      </c>
      <c r="F312" s="371">
        <v>521</v>
      </c>
      <c r="G312" s="371">
        <v>529.20000000000005</v>
      </c>
      <c r="H312" s="370" t="s">
        <v>1049</v>
      </c>
      <c r="I312" s="370" t="s">
        <v>1053</v>
      </c>
      <c r="J312" s="370" t="s">
        <v>1051</v>
      </c>
      <c r="K312" s="372" t="s">
        <v>1052</v>
      </c>
    </row>
    <row r="313" spans="1:11">
      <c r="A313" s="365" t="s">
        <v>533</v>
      </c>
      <c r="B313" s="366" t="s">
        <v>1047</v>
      </c>
      <c r="C313" s="366" t="s">
        <v>1048</v>
      </c>
      <c r="D313" s="366" t="s">
        <v>889</v>
      </c>
      <c r="E313" s="366">
        <v>98</v>
      </c>
      <c r="F313" s="367">
        <v>529.20000000000005</v>
      </c>
      <c r="G313" s="367">
        <v>531.91399999999999</v>
      </c>
      <c r="H313" s="366" t="s">
        <v>1054</v>
      </c>
      <c r="I313" s="366" t="s">
        <v>1055</v>
      </c>
      <c r="J313" s="366" t="s">
        <v>1051</v>
      </c>
      <c r="K313" s="368" t="s">
        <v>1052</v>
      </c>
    </row>
    <row r="314" spans="1:11">
      <c r="A314" s="369" t="s">
        <v>533</v>
      </c>
      <c r="B314" s="370" t="s">
        <v>1047</v>
      </c>
      <c r="C314" s="370" t="s">
        <v>1048</v>
      </c>
      <c r="D314" s="370" t="s">
        <v>889</v>
      </c>
      <c r="E314" s="370">
        <v>98</v>
      </c>
      <c r="F314" s="371">
        <v>529.20000000000005</v>
      </c>
      <c r="G314" s="371">
        <v>531.91399999999999</v>
      </c>
      <c r="H314" s="370" t="s">
        <v>1054</v>
      </c>
      <c r="I314" s="370" t="s">
        <v>1056</v>
      </c>
      <c r="J314" s="370" t="s">
        <v>1051</v>
      </c>
      <c r="K314" s="372" t="s">
        <v>1052</v>
      </c>
    </row>
    <row r="315" spans="1:11">
      <c r="A315" s="365" t="s">
        <v>533</v>
      </c>
      <c r="B315" s="366" t="s">
        <v>1047</v>
      </c>
      <c r="C315" s="366" t="s">
        <v>1048</v>
      </c>
      <c r="D315" s="366" t="s">
        <v>889</v>
      </c>
      <c r="E315" s="366">
        <v>98</v>
      </c>
      <c r="F315" s="367">
        <v>531.91399999999999</v>
      </c>
      <c r="G315" s="367">
        <v>539</v>
      </c>
      <c r="H315" s="366" t="s">
        <v>1057</v>
      </c>
      <c r="I315" s="366" t="s">
        <v>1058</v>
      </c>
      <c r="J315" s="366" t="s">
        <v>1051</v>
      </c>
      <c r="K315" s="368" t="s">
        <v>1052</v>
      </c>
    </row>
    <row r="316" spans="1:11">
      <c r="A316" s="369" t="s">
        <v>533</v>
      </c>
      <c r="B316" s="370" t="s">
        <v>1047</v>
      </c>
      <c r="C316" s="370" t="s">
        <v>1048</v>
      </c>
      <c r="D316" s="370" t="s">
        <v>889</v>
      </c>
      <c r="E316" s="370">
        <v>98</v>
      </c>
      <c r="F316" s="371">
        <v>539</v>
      </c>
      <c r="G316" s="371">
        <v>548.154</v>
      </c>
      <c r="H316" s="370" t="s">
        <v>1057</v>
      </c>
      <c r="I316" s="370" t="s">
        <v>1059</v>
      </c>
      <c r="J316" s="370" t="s">
        <v>1051</v>
      </c>
      <c r="K316" s="372" t="s">
        <v>1052</v>
      </c>
    </row>
    <row r="317" spans="1:11">
      <c r="A317" s="365" t="s">
        <v>533</v>
      </c>
      <c r="B317" s="366" t="s">
        <v>1047</v>
      </c>
      <c r="C317" s="366" t="s">
        <v>1048</v>
      </c>
      <c r="D317" s="366" t="s">
        <v>889</v>
      </c>
      <c r="E317" s="366">
        <v>98</v>
      </c>
      <c r="F317" s="367">
        <v>548.154</v>
      </c>
      <c r="G317" s="367">
        <v>550.87599999999998</v>
      </c>
      <c r="H317" s="366" t="s">
        <v>1060</v>
      </c>
      <c r="I317" s="366" t="s">
        <v>1061</v>
      </c>
      <c r="J317" s="366" t="s">
        <v>1051</v>
      </c>
      <c r="K317" s="368" t="s">
        <v>1052</v>
      </c>
    </row>
    <row r="318" spans="1:11">
      <c r="A318" s="369" t="s">
        <v>533</v>
      </c>
      <c r="B318" s="370" t="s">
        <v>1047</v>
      </c>
      <c r="C318" s="370" t="s">
        <v>1048</v>
      </c>
      <c r="D318" s="370" t="s">
        <v>889</v>
      </c>
      <c r="E318" s="370">
        <v>98</v>
      </c>
      <c r="F318" s="371">
        <v>548.154</v>
      </c>
      <c r="G318" s="371">
        <v>550.87599999999998</v>
      </c>
      <c r="H318" s="370" t="s">
        <v>1060</v>
      </c>
      <c r="I318" s="370" t="s">
        <v>1062</v>
      </c>
      <c r="J318" s="370" t="s">
        <v>1051</v>
      </c>
      <c r="K318" s="372" t="s">
        <v>1052</v>
      </c>
    </row>
    <row r="319" spans="1:11">
      <c r="A319" s="365" t="s">
        <v>533</v>
      </c>
      <c r="B319" s="366" t="s">
        <v>1047</v>
      </c>
      <c r="C319" s="366" t="s">
        <v>1048</v>
      </c>
      <c r="D319" s="366" t="s">
        <v>889</v>
      </c>
      <c r="E319" s="366">
        <v>98</v>
      </c>
      <c r="F319" s="367">
        <v>550.87599999999998</v>
      </c>
      <c r="G319" s="367">
        <v>556</v>
      </c>
      <c r="H319" s="366" t="s">
        <v>1063</v>
      </c>
      <c r="I319" s="366" t="s">
        <v>1064</v>
      </c>
      <c r="J319" s="366" t="s">
        <v>1051</v>
      </c>
      <c r="K319" s="368" t="s">
        <v>1052</v>
      </c>
    </row>
    <row r="320" spans="1:11">
      <c r="A320" s="369" t="s">
        <v>533</v>
      </c>
      <c r="B320" s="370" t="s">
        <v>1047</v>
      </c>
      <c r="C320" s="370" t="s">
        <v>1048</v>
      </c>
      <c r="D320" s="370" t="s">
        <v>889</v>
      </c>
      <c r="E320" s="370">
        <v>98</v>
      </c>
      <c r="F320" s="371">
        <v>556</v>
      </c>
      <c r="G320" s="371">
        <v>562.79200000000003</v>
      </c>
      <c r="H320" s="370" t="s">
        <v>1063</v>
      </c>
      <c r="I320" s="370" t="s">
        <v>1065</v>
      </c>
      <c r="J320" s="370" t="s">
        <v>1051</v>
      </c>
      <c r="K320" s="372" t="s">
        <v>1052</v>
      </c>
    </row>
    <row r="321" spans="1:11">
      <c r="A321" s="365" t="s">
        <v>533</v>
      </c>
      <c r="B321" s="366" t="s">
        <v>1047</v>
      </c>
      <c r="C321" s="366" t="s">
        <v>1048</v>
      </c>
      <c r="D321" s="366" t="s">
        <v>889</v>
      </c>
      <c r="E321" s="366">
        <v>98</v>
      </c>
      <c r="F321" s="367">
        <v>562.79200000000003</v>
      </c>
      <c r="G321" s="367">
        <v>565.49900000000002</v>
      </c>
      <c r="H321" s="366" t="s">
        <v>1066</v>
      </c>
      <c r="I321" s="366" t="s">
        <v>1067</v>
      </c>
      <c r="J321" s="366" t="s">
        <v>1051</v>
      </c>
      <c r="K321" s="368" t="s">
        <v>1052</v>
      </c>
    </row>
    <row r="322" spans="1:11">
      <c r="A322" s="369" t="s">
        <v>533</v>
      </c>
      <c r="B322" s="370" t="s">
        <v>1047</v>
      </c>
      <c r="C322" s="370" t="s">
        <v>1048</v>
      </c>
      <c r="D322" s="370" t="s">
        <v>889</v>
      </c>
      <c r="E322" s="370">
        <v>98</v>
      </c>
      <c r="F322" s="371">
        <v>562.79200000000003</v>
      </c>
      <c r="G322" s="371">
        <v>565.49900000000002</v>
      </c>
      <c r="H322" s="370" t="s">
        <v>1066</v>
      </c>
      <c r="I322" s="370" t="s">
        <v>1068</v>
      </c>
      <c r="J322" s="370" t="s">
        <v>1051</v>
      </c>
      <c r="K322" s="372" t="s">
        <v>1052</v>
      </c>
    </row>
    <row r="323" spans="1:11">
      <c r="A323" s="365" t="s">
        <v>533</v>
      </c>
      <c r="B323" s="366" t="s">
        <v>1047</v>
      </c>
      <c r="C323" s="366" t="s">
        <v>1048</v>
      </c>
      <c r="D323" s="366" t="s">
        <v>889</v>
      </c>
      <c r="E323" s="366">
        <v>98</v>
      </c>
      <c r="F323" s="367">
        <v>565.49900000000002</v>
      </c>
      <c r="G323" s="367">
        <v>575</v>
      </c>
      <c r="H323" s="366" t="s">
        <v>1069</v>
      </c>
      <c r="I323" s="366" t="s">
        <v>1070</v>
      </c>
      <c r="J323" s="366" t="s">
        <v>1051</v>
      </c>
      <c r="K323" s="368" t="s">
        <v>1052</v>
      </c>
    </row>
    <row r="324" spans="1:11">
      <c r="A324" s="369" t="s">
        <v>533</v>
      </c>
      <c r="B324" s="370" t="s">
        <v>1047</v>
      </c>
      <c r="C324" s="370" t="s">
        <v>1048</v>
      </c>
      <c r="D324" s="370" t="s">
        <v>889</v>
      </c>
      <c r="E324" s="370">
        <v>98</v>
      </c>
      <c r="F324" s="371">
        <v>575</v>
      </c>
      <c r="G324" s="371">
        <v>585</v>
      </c>
      <c r="H324" s="370" t="s">
        <v>1069</v>
      </c>
      <c r="I324" s="370">
        <v>575585</v>
      </c>
      <c r="J324" s="370" t="s">
        <v>1051</v>
      </c>
      <c r="K324" s="372" t="s">
        <v>1052</v>
      </c>
    </row>
    <row r="325" spans="1:11">
      <c r="A325" s="365" t="s">
        <v>533</v>
      </c>
      <c r="B325" s="366" t="s">
        <v>1047</v>
      </c>
      <c r="C325" s="366" t="s">
        <v>1048</v>
      </c>
      <c r="D325" s="366" t="s">
        <v>889</v>
      </c>
      <c r="E325" s="366">
        <v>98</v>
      </c>
      <c r="F325" s="367">
        <v>585</v>
      </c>
      <c r="G325" s="367">
        <v>596.16099999999994</v>
      </c>
      <c r="H325" s="366" t="s">
        <v>1069</v>
      </c>
      <c r="I325" s="366" t="s">
        <v>1071</v>
      </c>
      <c r="J325" s="366" t="s">
        <v>1051</v>
      </c>
      <c r="K325" s="368" t="s">
        <v>1052</v>
      </c>
    </row>
    <row r="326" spans="1:11">
      <c r="A326" s="369" t="s">
        <v>533</v>
      </c>
      <c r="B326" s="370" t="s">
        <v>1047</v>
      </c>
      <c r="C326" s="370" t="s">
        <v>1048</v>
      </c>
      <c r="D326" s="370" t="s">
        <v>889</v>
      </c>
      <c r="E326" s="370">
        <v>98</v>
      </c>
      <c r="F326" s="371">
        <v>596.16099999999994</v>
      </c>
      <c r="G326" s="371">
        <v>599.19899999999996</v>
      </c>
      <c r="H326" s="370" t="s">
        <v>1072</v>
      </c>
      <c r="I326" s="370" t="s">
        <v>1073</v>
      </c>
      <c r="J326" s="370" t="s">
        <v>1051</v>
      </c>
      <c r="K326" s="372" t="s">
        <v>1052</v>
      </c>
    </row>
    <row r="327" spans="1:11">
      <c r="A327" s="365" t="s">
        <v>533</v>
      </c>
      <c r="B327" s="366" t="s">
        <v>1047</v>
      </c>
      <c r="C327" s="366" t="s">
        <v>1048</v>
      </c>
      <c r="D327" s="366" t="s">
        <v>889</v>
      </c>
      <c r="E327" s="366">
        <v>98</v>
      </c>
      <c r="F327" s="367">
        <v>596.16099999999994</v>
      </c>
      <c r="G327" s="367">
        <v>599.19899999999996</v>
      </c>
      <c r="H327" s="366" t="s">
        <v>1072</v>
      </c>
      <c r="I327" s="366" t="s">
        <v>1074</v>
      </c>
      <c r="J327" s="366" t="s">
        <v>1051</v>
      </c>
      <c r="K327" s="368" t="s">
        <v>1052</v>
      </c>
    </row>
    <row r="328" spans="1:11">
      <c r="A328" s="369" t="s">
        <v>533</v>
      </c>
      <c r="B328" s="370" t="s">
        <v>1047</v>
      </c>
      <c r="C328" s="370" t="s">
        <v>1048</v>
      </c>
      <c r="D328" s="370" t="s">
        <v>889</v>
      </c>
      <c r="E328" s="370">
        <v>98</v>
      </c>
      <c r="F328" s="371">
        <v>599.19899999999996</v>
      </c>
      <c r="G328" s="371">
        <v>612.44899999999996</v>
      </c>
      <c r="H328" s="370" t="s">
        <v>1075</v>
      </c>
      <c r="I328" s="370" t="s">
        <v>1076</v>
      </c>
      <c r="J328" s="370" t="s">
        <v>1051</v>
      </c>
      <c r="K328" s="372" t="s">
        <v>1052</v>
      </c>
    </row>
    <row r="329" spans="1:11">
      <c r="A329" s="365" t="s">
        <v>533</v>
      </c>
      <c r="B329" s="366" t="s">
        <v>1047</v>
      </c>
      <c r="C329" s="366" t="s">
        <v>1048</v>
      </c>
      <c r="D329" s="366" t="s">
        <v>889</v>
      </c>
      <c r="E329" s="366">
        <v>98</v>
      </c>
      <c r="F329" s="367">
        <v>612.44899999999996</v>
      </c>
      <c r="G329" s="367">
        <v>614.60799999999995</v>
      </c>
      <c r="H329" s="366" t="s">
        <v>1077</v>
      </c>
      <c r="I329" s="366" t="s">
        <v>1078</v>
      </c>
      <c r="J329" s="366" t="s">
        <v>1051</v>
      </c>
      <c r="K329" s="368" t="s">
        <v>1052</v>
      </c>
    </row>
    <row r="330" spans="1:11">
      <c r="A330" s="369" t="s">
        <v>533</v>
      </c>
      <c r="B330" s="370" t="s">
        <v>1047</v>
      </c>
      <c r="C330" s="370" t="s">
        <v>1048</v>
      </c>
      <c r="D330" s="370" t="s">
        <v>889</v>
      </c>
      <c r="E330" s="370">
        <v>98</v>
      </c>
      <c r="F330" s="371">
        <v>612.44899999999996</v>
      </c>
      <c r="G330" s="371">
        <v>614.60799999999995</v>
      </c>
      <c r="H330" s="370" t="s">
        <v>1077</v>
      </c>
      <c r="I330" s="370" t="s">
        <v>1079</v>
      </c>
      <c r="J330" s="370" t="s">
        <v>1051</v>
      </c>
      <c r="K330" s="372" t="s">
        <v>1052</v>
      </c>
    </row>
    <row r="331" spans="1:11">
      <c r="A331" s="365" t="s">
        <v>533</v>
      </c>
      <c r="B331" s="366" t="s">
        <v>1047</v>
      </c>
      <c r="C331" s="366" t="s">
        <v>1048</v>
      </c>
      <c r="D331" s="366" t="s">
        <v>889</v>
      </c>
      <c r="E331" s="366">
        <v>98</v>
      </c>
      <c r="F331" s="367">
        <v>614.60799999999995</v>
      </c>
      <c r="G331" s="367">
        <v>615.40800000000002</v>
      </c>
      <c r="H331" s="366" t="s">
        <v>1080</v>
      </c>
      <c r="I331" s="366" t="s">
        <v>1081</v>
      </c>
      <c r="J331" s="366" t="s">
        <v>1051</v>
      </c>
      <c r="K331" s="368" t="s">
        <v>1052</v>
      </c>
    </row>
    <row r="332" spans="1:11">
      <c r="A332" s="369" t="s">
        <v>533</v>
      </c>
      <c r="B332" s="370" t="s">
        <v>1047</v>
      </c>
      <c r="C332" s="370" t="s">
        <v>1048</v>
      </c>
      <c r="D332" s="370" t="s">
        <v>889</v>
      </c>
      <c r="E332" s="370">
        <v>98</v>
      </c>
      <c r="F332" s="371">
        <v>614.60799999999995</v>
      </c>
      <c r="G332" s="371">
        <v>615.40800000000002</v>
      </c>
      <c r="H332" s="370" t="s">
        <v>1080</v>
      </c>
      <c r="I332" s="370" t="s">
        <v>1082</v>
      </c>
      <c r="J332" s="370" t="s">
        <v>1051</v>
      </c>
      <c r="K332" s="372" t="s">
        <v>1052</v>
      </c>
    </row>
    <row r="333" spans="1:11">
      <c r="A333" s="365" t="s">
        <v>533</v>
      </c>
      <c r="B333" s="366" t="s">
        <v>1047</v>
      </c>
      <c r="C333" s="366" t="s">
        <v>1048</v>
      </c>
      <c r="D333" s="366" t="s">
        <v>889</v>
      </c>
      <c r="E333" s="366">
        <v>98</v>
      </c>
      <c r="F333" s="367">
        <v>615.40800000000002</v>
      </c>
      <c r="G333" s="367">
        <v>617.928</v>
      </c>
      <c r="H333" s="366" t="s">
        <v>1083</v>
      </c>
      <c r="I333" s="366" t="s">
        <v>1084</v>
      </c>
      <c r="J333" s="366" t="s">
        <v>1051</v>
      </c>
      <c r="K333" s="368" t="s">
        <v>1052</v>
      </c>
    </row>
    <row r="334" spans="1:11">
      <c r="A334" s="369" t="s">
        <v>533</v>
      </c>
      <c r="B334" s="370" t="s">
        <v>1047</v>
      </c>
      <c r="C334" s="370" t="s">
        <v>1048</v>
      </c>
      <c r="D334" s="370" t="s">
        <v>889</v>
      </c>
      <c r="E334" s="370">
        <v>98</v>
      </c>
      <c r="F334" s="371">
        <v>615.40800000000002</v>
      </c>
      <c r="G334" s="371">
        <v>617.928</v>
      </c>
      <c r="H334" s="370" t="s">
        <v>1083</v>
      </c>
      <c r="I334" s="370" t="s">
        <v>1085</v>
      </c>
      <c r="J334" s="370" t="s">
        <v>1051</v>
      </c>
      <c r="K334" s="372" t="s">
        <v>1052</v>
      </c>
    </row>
    <row r="335" spans="1:11">
      <c r="A335" s="365" t="s">
        <v>533</v>
      </c>
      <c r="B335" s="366" t="s">
        <v>1047</v>
      </c>
      <c r="C335" s="366" t="s">
        <v>1048</v>
      </c>
      <c r="D335" s="366" t="s">
        <v>889</v>
      </c>
      <c r="E335" s="366">
        <v>98</v>
      </c>
      <c r="F335" s="367">
        <v>617.928</v>
      </c>
      <c r="G335" s="367">
        <v>630.08600000000001</v>
      </c>
      <c r="H335" s="366" t="s">
        <v>1086</v>
      </c>
      <c r="I335" s="366" t="s">
        <v>1087</v>
      </c>
      <c r="J335" s="366" t="s">
        <v>1051</v>
      </c>
      <c r="K335" s="368" t="s">
        <v>1052</v>
      </c>
    </row>
    <row r="336" spans="1:11">
      <c r="A336" s="369" t="s">
        <v>533</v>
      </c>
      <c r="B336" s="370" t="s">
        <v>1047</v>
      </c>
      <c r="C336" s="370" t="s">
        <v>1048</v>
      </c>
      <c r="D336" s="370" t="s">
        <v>889</v>
      </c>
      <c r="E336" s="370">
        <v>98</v>
      </c>
      <c r="F336" s="371">
        <v>630.08600000000001</v>
      </c>
      <c r="G336" s="371">
        <v>633.15800000000002</v>
      </c>
      <c r="H336" s="370" t="s">
        <v>1088</v>
      </c>
      <c r="I336" s="370" t="s">
        <v>1089</v>
      </c>
      <c r="J336" s="370" t="s">
        <v>1051</v>
      </c>
      <c r="K336" s="372" t="s">
        <v>1052</v>
      </c>
    </row>
    <row r="337" spans="1:11">
      <c r="A337" s="365" t="s">
        <v>533</v>
      </c>
      <c r="B337" s="366" t="s">
        <v>1047</v>
      </c>
      <c r="C337" s="366" t="s">
        <v>1048</v>
      </c>
      <c r="D337" s="366" t="s">
        <v>889</v>
      </c>
      <c r="E337" s="366">
        <v>98</v>
      </c>
      <c r="F337" s="367">
        <v>630.08600000000001</v>
      </c>
      <c r="G337" s="367">
        <v>633.15800000000002</v>
      </c>
      <c r="H337" s="366" t="s">
        <v>1088</v>
      </c>
      <c r="I337" s="366" t="s">
        <v>1090</v>
      </c>
      <c r="J337" s="366" t="s">
        <v>1051</v>
      </c>
      <c r="K337" s="368" t="s">
        <v>1052</v>
      </c>
    </row>
    <row r="338" spans="1:11">
      <c r="A338" s="369" t="s">
        <v>533</v>
      </c>
      <c r="B338" s="370" t="s">
        <v>1047</v>
      </c>
      <c r="C338" s="370" t="s">
        <v>1048</v>
      </c>
      <c r="D338" s="370" t="s">
        <v>889</v>
      </c>
      <c r="E338" s="370">
        <v>98</v>
      </c>
      <c r="F338" s="371">
        <v>633.15800000000002</v>
      </c>
      <c r="G338" s="371">
        <v>643</v>
      </c>
      <c r="H338" s="370" t="s">
        <v>1091</v>
      </c>
      <c r="I338" s="370" t="s">
        <v>1092</v>
      </c>
      <c r="J338" s="370" t="s">
        <v>1051</v>
      </c>
      <c r="K338" s="372" t="s">
        <v>1052</v>
      </c>
    </row>
    <row r="339" spans="1:11">
      <c r="A339" s="365" t="s">
        <v>533</v>
      </c>
      <c r="B339" s="366" t="s">
        <v>1047</v>
      </c>
      <c r="C339" s="366" t="s">
        <v>1048</v>
      </c>
      <c r="D339" s="366" t="s">
        <v>889</v>
      </c>
      <c r="E339" s="366">
        <v>98</v>
      </c>
      <c r="F339" s="367">
        <v>643</v>
      </c>
      <c r="G339" s="367">
        <v>651</v>
      </c>
      <c r="H339" s="366" t="s">
        <v>1091</v>
      </c>
      <c r="I339" s="366">
        <v>643651</v>
      </c>
      <c r="J339" s="366" t="s">
        <v>1051</v>
      </c>
      <c r="K339" s="368" t="s">
        <v>1052</v>
      </c>
    </row>
    <row r="340" spans="1:11">
      <c r="A340" s="369" t="s">
        <v>533</v>
      </c>
      <c r="B340" s="370" t="s">
        <v>1047</v>
      </c>
      <c r="C340" s="370" t="s">
        <v>1048</v>
      </c>
      <c r="D340" s="370" t="s">
        <v>889</v>
      </c>
      <c r="E340" s="370">
        <v>98</v>
      </c>
      <c r="F340" s="371">
        <v>651</v>
      </c>
      <c r="G340" s="371">
        <v>659.65</v>
      </c>
      <c r="H340" s="370" t="s">
        <v>1091</v>
      </c>
      <c r="I340" s="370" t="s">
        <v>1093</v>
      </c>
      <c r="J340" s="370" t="s">
        <v>1051</v>
      </c>
      <c r="K340" s="372" t="s">
        <v>1052</v>
      </c>
    </row>
    <row r="341" spans="1:11">
      <c r="A341" s="365" t="s">
        <v>533</v>
      </c>
      <c r="B341" s="366" t="s">
        <v>1047</v>
      </c>
      <c r="C341" s="366" t="s">
        <v>1048</v>
      </c>
      <c r="D341" s="366" t="s">
        <v>889</v>
      </c>
      <c r="E341" s="366">
        <v>98</v>
      </c>
      <c r="F341" s="367">
        <v>659.65</v>
      </c>
      <c r="G341" s="367">
        <v>662.37</v>
      </c>
      <c r="H341" s="366" t="s">
        <v>1094</v>
      </c>
      <c r="I341" s="366" t="s">
        <v>1095</v>
      </c>
      <c r="J341" s="366" t="s">
        <v>1051</v>
      </c>
      <c r="K341" s="368" t="s">
        <v>1052</v>
      </c>
    </row>
    <row r="342" spans="1:11">
      <c r="A342" s="369" t="s">
        <v>533</v>
      </c>
      <c r="B342" s="370" t="s">
        <v>1047</v>
      </c>
      <c r="C342" s="370" t="s">
        <v>1048</v>
      </c>
      <c r="D342" s="370" t="s">
        <v>889</v>
      </c>
      <c r="E342" s="370">
        <v>98</v>
      </c>
      <c r="F342" s="371">
        <v>659.65</v>
      </c>
      <c r="G342" s="371">
        <v>662.37</v>
      </c>
      <c r="H342" s="370" t="s">
        <v>1094</v>
      </c>
      <c r="I342" s="370" t="s">
        <v>1096</v>
      </c>
      <c r="J342" s="370" t="s">
        <v>1051</v>
      </c>
      <c r="K342" s="372" t="s">
        <v>1052</v>
      </c>
    </row>
    <row r="343" spans="1:11">
      <c r="A343" s="365" t="s">
        <v>533</v>
      </c>
      <c r="B343" s="366" t="s">
        <v>1047</v>
      </c>
      <c r="C343" s="366" t="s">
        <v>1048</v>
      </c>
      <c r="D343" s="366" t="s">
        <v>889</v>
      </c>
      <c r="E343" s="366">
        <v>98</v>
      </c>
      <c r="F343" s="367">
        <v>662.37</v>
      </c>
      <c r="G343" s="367">
        <v>671</v>
      </c>
      <c r="H343" s="366" t="s">
        <v>1097</v>
      </c>
      <c r="I343" s="366" t="s">
        <v>1098</v>
      </c>
      <c r="J343" s="366" t="s">
        <v>1051</v>
      </c>
      <c r="K343" s="368" t="s">
        <v>1052</v>
      </c>
    </row>
    <row r="344" spans="1:11">
      <c r="A344" s="369" t="s">
        <v>533</v>
      </c>
      <c r="B344" s="370" t="s">
        <v>1047</v>
      </c>
      <c r="C344" s="370" t="s">
        <v>1048</v>
      </c>
      <c r="D344" s="370" t="s">
        <v>889</v>
      </c>
      <c r="E344" s="370">
        <v>98</v>
      </c>
      <c r="F344" s="371">
        <v>671</v>
      </c>
      <c r="G344" s="371">
        <v>677</v>
      </c>
      <c r="H344" s="370" t="s">
        <v>1097</v>
      </c>
      <c r="I344" s="370">
        <v>671677</v>
      </c>
      <c r="J344" s="370" t="s">
        <v>1051</v>
      </c>
      <c r="K344" s="372" t="s">
        <v>1052</v>
      </c>
    </row>
    <row r="345" spans="1:11">
      <c r="A345" s="365" t="s">
        <v>533</v>
      </c>
      <c r="B345" s="366" t="s">
        <v>1047</v>
      </c>
      <c r="C345" s="366" t="s">
        <v>1048</v>
      </c>
      <c r="D345" s="366" t="s">
        <v>889</v>
      </c>
      <c r="E345" s="366">
        <v>98</v>
      </c>
      <c r="F345" s="367">
        <v>677</v>
      </c>
      <c r="G345" s="367">
        <v>688.38199999999995</v>
      </c>
      <c r="H345" s="366" t="s">
        <v>1097</v>
      </c>
      <c r="I345" s="366" t="s">
        <v>1099</v>
      </c>
      <c r="J345" s="366" t="s">
        <v>1051</v>
      </c>
      <c r="K345" s="368" t="s">
        <v>1052</v>
      </c>
    </row>
    <row r="346" spans="1:11">
      <c r="A346" s="369" t="s">
        <v>533</v>
      </c>
      <c r="B346" s="370" t="s">
        <v>1047</v>
      </c>
      <c r="C346" s="370" t="s">
        <v>1048</v>
      </c>
      <c r="D346" s="370" t="s">
        <v>889</v>
      </c>
      <c r="E346" s="370">
        <v>98</v>
      </c>
      <c r="F346" s="371">
        <v>688.38199999999995</v>
      </c>
      <c r="G346" s="371">
        <v>691.12900000000002</v>
      </c>
      <c r="H346" s="370" t="s">
        <v>1100</v>
      </c>
      <c r="I346" s="370" t="s">
        <v>1101</v>
      </c>
      <c r="J346" s="370" t="s">
        <v>1051</v>
      </c>
      <c r="K346" s="372" t="s">
        <v>1052</v>
      </c>
    </row>
    <row r="347" spans="1:11">
      <c r="A347" s="365" t="s">
        <v>533</v>
      </c>
      <c r="B347" s="366" t="s">
        <v>1047</v>
      </c>
      <c r="C347" s="366" t="s">
        <v>1048</v>
      </c>
      <c r="D347" s="366" t="s">
        <v>889</v>
      </c>
      <c r="E347" s="366">
        <v>98</v>
      </c>
      <c r="F347" s="367">
        <v>688.38199999999995</v>
      </c>
      <c r="G347" s="367">
        <v>691.12900000000002</v>
      </c>
      <c r="H347" s="366" t="s">
        <v>1100</v>
      </c>
      <c r="I347" s="366" t="s">
        <v>1102</v>
      </c>
      <c r="J347" s="366" t="s">
        <v>1051</v>
      </c>
      <c r="K347" s="368" t="s">
        <v>1052</v>
      </c>
    </row>
    <row r="348" spans="1:11">
      <c r="A348" s="369" t="s">
        <v>533</v>
      </c>
      <c r="B348" s="370" t="s">
        <v>1047</v>
      </c>
      <c r="C348" s="370" t="s">
        <v>1048</v>
      </c>
      <c r="D348" s="370" t="s">
        <v>889</v>
      </c>
      <c r="E348" s="370">
        <v>98</v>
      </c>
      <c r="F348" s="371">
        <v>691.12900000000002</v>
      </c>
      <c r="G348" s="371">
        <v>699</v>
      </c>
      <c r="H348" s="370" t="s">
        <v>1103</v>
      </c>
      <c r="I348" s="370" t="s">
        <v>1104</v>
      </c>
      <c r="J348" s="370" t="s">
        <v>1051</v>
      </c>
      <c r="K348" s="372" t="s">
        <v>1052</v>
      </c>
    </row>
    <row r="349" spans="1:11">
      <c r="A349" s="365" t="s">
        <v>533</v>
      </c>
      <c r="B349" s="366" t="s">
        <v>1047</v>
      </c>
      <c r="C349" s="366" t="s">
        <v>1048</v>
      </c>
      <c r="D349" s="366" t="s">
        <v>889</v>
      </c>
      <c r="E349" s="366">
        <v>98</v>
      </c>
      <c r="F349" s="367">
        <v>699</v>
      </c>
      <c r="G349" s="367">
        <v>710</v>
      </c>
      <c r="H349" s="366" t="s">
        <v>1103</v>
      </c>
      <c r="I349" s="366">
        <v>699710</v>
      </c>
      <c r="J349" s="366" t="s">
        <v>1051</v>
      </c>
      <c r="K349" s="368" t="s">
        <v>1052</v>
      </c>
    </row>
    <row r="350" spans="1:11">
      <c r="A350" s="369" t="s">
        <v>533</v>
      </c>
      <c r="B350" s="370" t="s">
        <v>1047</v>
      </c>
      <c r="C350" s="370" t="s">
        <v>1048</v>
      </c>
      <c r="D350" s="370" t="s">
        <v>889</v>
      </c>
      <c r="E350" s="370">
        <v>98</v>
      </c>
      <c r="F350" s="371">
        <v>710</v>
      </c>
      <c r="G350" s="371">
        <v>719.14099999999996</v>
      </c>
      <c r="H350" s="370" t="s">
        <v>1103</v>
      </c>
      <c r="I350" s="370" t="s">
        <v>1105</v>
      </c>
      <c r="J350" s="370" t="s">
        <v>1051</v>
      </c>
      <c r="K350" s="372" t="s">
        <v>1052</v>
      </c>
    </row>
    <row r="351" spans="1:11">
      <c r="A351" s="365" t="s">
        <v>533</v>
      </c>
      <c r="B351" s="366" t="s">
        <v>1047</v>
      </c>
      <c r="C351" s="366" t="s">
        <v>1048</v>
      </c>
      <c r="D351" s="366" t="s">
        <v>889</v>
      </c>
      <c r="E351" s="366">
        <v>98</v>
      </c>
      <c r="F351" s="367">
        <v>719.14099999999996</v>
      </c>
      <c r="G351" s="367">
        <v>721.86699999999996</v>
      </c>
      <c r="H351" s="366" t="s">
        <v>1106</v>
      </c>
      <c r="I351" s="366" t="s">
        <v>1107</v>
      </c>
      <c r="J351" s="366" t="s">
        <v>1051</v>
      </c>
      <c r="K351" s="368" t="s">
        <v>1052</v>
      </c>
    </row>
    <row r="352" spans="1:11">
      <c r="A352" s="369" t="s">
        <v>533</v>
      </c>
      <c r="B352" s="370" t="s">
        <v>1047</v>
      </c>
      <c r="C352" s="370" t="s">
        <v>1048</v>
      </c>
      <c r="D352" s="370" t="s">
        <v>889</v>
      </c>
      <c r="E352" s="370">
        <v>98</v>
      </c>
      <c r="F352" s="371">
        <v>719.14099999999996</v>
      </c>
      <c r="G352" s="371">
        <v>721.86699999999996</v>
      </c>
      <c r="H352" s="370" t="s">
        <v>1106</v>
      </c>
      <c r="I352" s="370" t="s">
        <v>1108</v>
      </c>
      <c r="J352" s="370" t="s">
        <v>1051</v>
      </c>
      <c r="K352" s="372" t="s">
        <v>1052</v>
      </c>
    </row>
    <row r="353" spans="1:11">
      <c r="A353" s="365" t="s">
        <v>533</v>
      </c>
      <c r="B353" s="366" t="s">
        <v>1047</v>
      </c>
      <c r="C353" s="366" t="s">
        <v>1048</v>
      </c>
      <c r="D353" s="366" t="s">
        <v>889</v>
      </c>
      <c r="E353" s="366">
        <v>98</v>
      </c>
      <c r="F353" s="367">
        <v>721.86699999999996</v>
      </c>
      <c r="G353" s="367">
        <v>732</v>
      </c>
      <c r="H353" s="366" t="s">
        <v>1109</v>
      </c>
      <c r="I353" s="366" t="s">
        <v>1110</v>
      </c>
      <c r="J353" s="366" t="s">
        <v>1051</v>
      </c>
      <c r="K353" s="368" t="s">
        <v>1052</v>
      </c>
    </row>
    <row r="354" spans="1:11">
      <c r="A354" s="369" t="s">
        <v>533</v>
      </c>
      <c r="B354" s="370" t="s">
        <v>1047</v>
      </c>
      <c r="C354" s="370" t="s">
        <v>1048</v>
      </c>
      <c r="D354" s="370" t="s">
        <v>889</v>
      </c>
      <c r="E354" s="370">
        <v>98</v>
      </c>
      <c r="F354" s="371">
        <v>732</v>
      </c>
      <c r="G354" s="371">
        <v>744</v>
      </c>
      <c r="H354" s="370" t="s">
        <v>1109</v>
      </c>
      <c r="I354" s="370">
        <v>732744</v>
      </c>
      <c r="J354" s="370" t="s">
        <v>1051</v>
      </c>
      <c r="K354" s="372" t="s">
        <v>1052</v>
      </c>
    </row>
    <row r="355" spans="1:11">
      <c r="A355" s="365" t="s">
        <v>533</v>
      </c>
      <c r="B355" s="366" t="s">
        <v>1047</v>
      </c>
      <c r="C355" s="366" t="s">
        <v>1048</v>
      </c>
      <c r="D355" s="366" t="s">
        <v>889</v>
      </c>
      <c r="E355" s="366">
        <v>98</v>
      </c>
      <c r="F355" s="367">
        <v>744</v>
      </c>
      <c r="G355" s="367">
        <v>751.5</v>
      </c>
      <c r="H355" s="366" t="s">
        <v>1109</v>
      </c>
      <c r="I355" s="366" t="s">
        <v>1111</v>
      </c>
      <c r="J355" s="366" t="s">
        <v>1051</v>
      </c>
      <c r="K355" s="368" t="s">
        <v>1052</v>
      </c>
    </row>
    <row r="356" spans="1:11">
      <c r="A356" s="373" t="s">
        <v>533</v>
      </c>
      <c r="B356" s="374" t="s">
        <v>1047</v>
      </c>
      <c r="C356" s="374" t="s">
        <v>1048</v>
      </c>
      <c r="D356" s="374" t="s">
        <v>889</v>
      </c>
      <c r="E356" s="374">
        <v>98</v>
      </c>
      <c r="F356" s="375">
        <v>751.5</v>
      </c>
      <c r="G356" s="375">
        <v>754.15599999999995</v>
      </c>
      <c r="H356" s="374" t="s">
        <v>1109</v>
      </c>
      <c r="I356" s="374" t="s">
        <v>1112</v>
      </c>
      <c r="J356" s="376" t="s">
        <v>1051</v>
      </c>
      <c r="K356" s="377" t="s">
        <v>1052</v>
      </c>
    </row>
    <row r="357" spans="1:11">
      <c r="A357" s="378" t="s">
        <v>533</v>
      </c>
      <c r="B357" s="379" t="s">
        <v>1047</v>
      </c>
      <c r="C357" s="379" t="s">
        <v>1048</v>
      </c>
      <c r="D357" s="379" t="s">
        <v>889</v>
      </c>
      <c r="E357" s="379">
        <v>98</v>
      </c>
      <c r="F357" s="380">
        <v>751.56500000000005</v>
      </c>
      <c r="G357" s="380">
        <v>754.15599999999995</v>
      </c>
      <c r="H357" s="379" t="s">
        <v>1109</v>
      </c>
      <c r="I357" s="379" t="s">
        <v>1113</v>
      </c>
      <c r="J357" s="381" t="s">
        <v>1051</v>
      </c>
      <c r="K357" s="382" t="s">
        <v>1052</v>
      </c>
    </row>
    <row r="358" spans="1:11">
      <c r="A358" s="373" t="s">
        <v>533</v>
      </c>
      <c r="B358" s="374" t="s">
        <v>1047</v>
      </c>
      <c r="C358" s="374" t="s">
        <v>1048</v>
      </c>
      <c r="D358" s="374" t="s">
        <v>889</v>
      </c>
      <c r="E358" s="374">
        <v>98</v>
      </c>
      <c r="F358" s="375">
        <v>754.15599999999995</v>
      </c>
      <c r="G358" s="375">
        <v>759.3</v>
      </c>
      <c r="H358" s="374" t="s">
        <v>1114</v>
      </c>
      <c r="I358" s="374" t="s">
        <v>1115</v>
      </c>
      <c r="J358" s="376" t="s">
        <v>1051</v>
      </c>
      <c r="K358" s="377" t="s">
        <v>1052</v>
      </c>
    </row>
    <row r="359" spans="1:11">
      <c r="A359" s="378" t="s">
        <v>533</v>
      </c>
      <c r="B359" s="379" t="s">
        <v>1047</v>
      </c>
      <c r="C359" s="379" t="s">
        <v>1048</v>
      </c>
      <c r="D359" s="379" t="s">
        <v>889</v>
      </c>
      <c r="E359" s="379">
        <v>98</v>
      </c>
      <c r="F359" s="380">
        <v>754.15599999999995</v>
      </c>
      <c r="G359" s="380">
        <v>757.66499999999996</v>
      </c>
      <c r="H359" s="379" t="s">
        <v>1114</v>
      </c>
      <c r="I359" s="379" t="s">
        <v>1116</v>
      </c>
      <c r="J359" s="381" t="s">
        <v>1051</v>
      </c>
      <c r="K359" s="382" t="s">
        <v>1052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BA150" activePane="bottomRight" state="frozen"/>
      <selection pane="bottomRight" activeCell="BJ191" sqref="BJ19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8.425781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1117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6" t="s">
        <v>1118</v>
      </c>
      <c r="AJ1" s="327"/>
      <c r="AK1" s="327"/>
      <c r="AL1" s="327"/>
      <c r="AM1" s="327"/>
      <c r="AN1" s="327"/>
      <c r="AO1" s="327"/>
      <c r="AP1" s="327"/>
      <c r="AQ1" s="327"/>
      <c r="AR1" s="328"/>
      <c r="AS1" s="328"/>
      <c r="AT1" s="328"/>
      <c r="AU1" s="328"/>
      <c r="AV1" s="328"/>
      <c r="AW1" s="328"/>
      <c r="AX1" s="327"/>
      <c r="AY1" s="327"/>
      <c r="AZ1" s="327"/>
      <c r="BA1" s="327"/>
      <c r="BB1" s="327"/>
      <c r="BC1" s="327"/>
      <c r="BD1" s="327"/>
      <c r="BE1" s="327"/>
      <c r="BF1" s="329"/>
      <c r="BG1" s="3"/>
      <c r="BH1" s="330" t="s">
        <v>1119</v>
      </c>
      <c r="BI1" s="331"/>
      <c r="BJ1" s="332"/>
      <c r="BK1" s="333"/>
      <c r="BL1" s="57"/>
      <c r="BM1" s="323" t="s">
        <v>1120</v>
      </c>
      <c r="BN1" s="324"/>
      <c r="BO1" s="324"/>
      <c r="BP1" s="324"/>
      <c r="BQ1" s="324"/>
      <c r="BR1" s="324"/>
      <c r="BS1" s="325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1121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1122</v>
      </c>
      <c r="T2" s="27"/>
      <c r="U2" s="86"/>
      <c r="V2" s="222"/>
      <c r="W2" s="29"/>
      <c r="X2" s="27"/>
      <c r="Y2" s="28"/>
      <c r="Z2" s="2"/>
      <c r="AA2" s="158" t="s">
        <v>1123</v>
      </c>
      <c r="AB2" s="27"/>
      <c r="AC2" s="27"/>
      <c r="AD2" s="27"/>
      <c r="AE2" s="80"/>
      <c r="AF2" s="80"/>
      <c r="AG2" s="94"/>
      <c r="AH2" s="3"/>
      <c r="AI2" s="326" t="s">
        <v>1121</v>
      </c>
      <c r="AJ2" s="327"/>
      <c r="AK2" s="327"/>
      <c r="AL2" s="327"/>
      <c r="AM2" s="327"/>
      <c r="AN2" s="327"/>
      <c r="AO2" s="327"/>
      <c r="AP2" s="327"/>
      <c r="AQ2" s="329"/>
      <c r="AR2" s="291"/>
      <c r="AS2" s="341" t="s">
        <v>1124</v>
      </c>
      <c r="AT2" s="328"/>
      <c r="AU2" s="328"/>
      <c r="AV2" s="328"/>
      <c r="AW2" s="328"/>
      <c r="AX2" s="327"/>
      <c r="AY2" s="329"/>
      <c r="AZ2" s="4"/>
      <c r="BA2" s="320" t="s">
        <v>1125</v>
      </c>
      <c r="BB2" s="322"/>
      <c r="BC2" s="326" t="s">
        <v>1122</v>
      </c>
      <c r="BD2" s="327"/>
      <c r="BE2" s="327"/>
      <c r="BF2" s="329"/>
      <c r="BG2" s="3"/>
      <c r="BH2" s="334"/>
      <c r="BI2" s="335"/>
      <c r="BJ2" s="336"/>
      <c r="BK2" s="337"/>
      <c r="BL2" s="57"/>
      <c r="BM2" s="338"/>
      <c r="BN2" s="339"/>
      <c r="BO2" s="339"/>
      <c r="BP2" s="339"/>
      <c r="BQ2" s="339"/>
      <c r="BR2" s="339"/>
      <c r="BS2" s="340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1126</v>
      </c>
      <c r="G3" s="62"/>
      <c r="H3" s="61" t="s">
        <v>1127</v>
      </c>
      <c r="I3" s="63"/>
      <c r="J3" s="63"/>
      <c r="K3" s="63"/>
      <c r="L3" s="81"/>
      <c r="M3" s="63"/>
      <c r="N3" s="87"/>
      <c r="O3" s="61" t="s">
        <v>1124</v>
      </c>
      <c r="P3" s="62"/>
      <c r="Q3" s="85" t="s">
        <v>1128</v>
      </c>
      <c r="R3" s="62"/>
      <c r="S3" s="61" t="s">
        <v>1129</v>
      </c>
      <c r="T3" s="63"/>
      <c r="U3" s="87"/>
      <c r="V3" s="223"/>
      <c r="W3" s="64" t="s">
        <v>1130</v>
      </c>
      <c r="X3" s="65"/>
      <c r="Y3" s="66"/>
      <c r="Z3" s="67"/>
      <c r="AA3" s="159" t="s">
        <v>1131</v>
      </c>
      <c r="AB3" s="68"/>
      <c r="AC3" s="68"/>
      <c r="AD3" s="69"/>
      <c r="AE3" s="91" t="s">
        <v>1132</v>
      </c>
      <c r="AF3" s="93"/>
      <c r="AG3" s="95"/>
      <c r="AH3" s="70"/>
      <c r="AI3" s="320" t="s">
        <v>1126</v>
      </c>
      <c r="AJ3" s="322"/>
      <c r="AK3" s="320" t="s">
        <v>1127</v>
      </c>
      <c r="AL3" s="321"/>
      <c r="AM3" s="321"/>
      <c r="AN3" s="321"/>
      <c r="AO3" s="321"/>
      <c r="AP3" s="321"/>
      <c r="AQ3" s="322"/>
      <c r="AR3" s="292"/>
      <c r="AS3" s="344" t="s">
        <v>1133</v>
      </c>
      <c r="AT3" s="345"/>
      <c r="AU3" s="344" t="s">
        <v>1134</v>
      </c>
      <c r="AV3" s="345"/>
      <c r="AW3" s="344" t="s">
        <v>1135</v>
      </c>
      <c r="AX3" s="346"/>
      <c r="AY3" s="71" t="s">
        <v>1136</v>
      </c>
      <c r="AZ3" s="71"/>
      <c r="BA3" s="342"/>
      <c r="BB3" s="343"/>
      <c r="BC3" s="320" t="s">
        <v>1129</v>
      </c>
      <c r="BD3" s="321"/>
      <c r="BE3" s="321"/>
      <c r="BF3" s="322"/>
      <c r="BG3" s="70"/>
      <c r="BH3" s="334"/>
      <c r="BI3" s="335"/>
      <c r="BJ3" s="336"/>
      <c r="BK3" s="337"/>
      <c r="BL3" s="57"/>
      <c r="BM3" s="323" t="s">
        <v>1137</v>
      </c>
      <c r="BN3" s="324"/>
      <c r="BO3" s="324"/>
      <c r="BP3" s="325"/>
      <c r="BQ3" s="323" t="s">
        <v>161</v>
      </c>
      <c r="BR3" s="324"/>
      <c r="BS3" s="325"/>
      <c r="BT3" s="270"/>
      <c r="BU3" s="72"/>
      <c r="BV3" s="72"/>
      <c r="BW3" s="72"/>
    </row>
    <row r="4" spans="1:76" s="7" customFormat="1" ht="14.25" customHeight="1">
      <c r="A4" s="50" t="s">
        <v>1138</v>
      </c>
      <c r="B4" s="51" t="s">
        <v>1139</v>
      </c>
      <c r="C4" s="52" t="s">
        <v>1138</v>
      </c>
      <c r="D4" s="53" t="s">
        <v>1140</v>
      </c>
      <c r="E4" s="54"/>
      <c r="F4" s="53" t="s">
        <v>1140</v>
      </c>
      <c r="G4" s="50" t="s">
        <v>1138</v>
      </c>
      <c r="H4" s="51" t="s">
        <v>1139</v>
      </c>
      <c r="I4" s="51" t="s">
        <v>1139</v>
      </c>
      <c r="J4" s="51" t="s">
        <v>1139</v>
      </c>
      <c r="K4" s="51" t="s">
        <v>1139</v>
      </c>
      <c r="L4" s="82" t="s">
        <v>1139</v>
      </c>
      <c r="M4" s="51" t="s">
        <v>1139</v>
      </c>
      <c r="N4" s="144" t="s">
        <v>1139</v>
      </c>
      <c r="O4" s="51" t="s">
        <v>1139</v>
      </c>
      <c r="P4" s="51" t="s">
        <v>1139</v>
      </c>
      <c r="Q4" s="82" t="s">
        <v>1139</v>
      </c>
      <c r="R4" s="50" t="s">
        <v>1138</v>
      </c>
      <c r="S4" s="53" t="s">
        <v>1140</v>
      </c>
      <c r="T4" s="53" t="s">
        <v>1140</v>
      </c>
      <c r="U4" s="88" t="s">
        <v>1138</v>
      </c>
      <c r="V4" s="224" t="s">
        <v>1139</v>
      </c>
      <c r="W4" s="55" t="s">
        <v>1139</v>
      </c>
      <c r="X4" s="53" t="s">
        <v>1140</v>
      </c>
      <c r="Y4" s="53" t="s">
        <v>1140</v>
      </c>
      <c r="Z4" s="53" t="s">
        <v>1140</v>
      </c>
      <c r="AA4" s="82" t="s">
        <v>1139</v>
      </c>
      <c r="AB4" s="53" t="s">
        <v>1140</v>
      </c>
      <c r="AC4" s="53" t="s">
        <v>1140</v>
      </c>
      <c r="AD4" s="51" t="s">
        <v>1139</v>
      </c>
      <c r="AE4" s="82" t="s">
        <v>1139</v>
      </c>
      <c r="AF4" s="82" t="s">
        <v>1139</v>
      </c>
      <c r="AG4" s="82" t="s">
        <v>1139</v>
      </c>
      <c r="AH4" s="56"/>
      <c r="AI4" s="181" t="s">
        <v>1140</v>
      </c>
      <c r="AJ4" s="50" t="s">
        <v>1138</v>
      </c>
      <c r="AK4" s="144" t="s">
        <v>1139</v>
      </c>
      <c r="AL4" s="144" t="s">
        <v>1139</v>
      </c>
      <c r="AM4" s="144" t="s">
        <v>1139</v>
      </c>
      <c r="AN4" s="144" t="s">
        <v>1139</v>
      </c>
      <c r="AO4" s="51" t="s">
        <v>1139</v>
      </c>
      <c r="AP4" s="51" t="s">
        <v>1139</v>
      </c>
      <c r="AQ4" s="51" t="s">
        <v>1139</v>
      </c>
      <c r="AR4" s="293" t="s">
        <v>1139</v>
      </c>
      <c r="AS4" s="293" t="s">
        <v>1139</v>
      </c>
      <c r="AT4" s="293" t="s">
        <v>1139</v>
      </c>
      <c r="AU4" s="293" t="s">
        <v>1139</v>
      </c>
      <c r="AV4" s="293" t="s">
        <v>1139</v>
      </c>
      <c r="AW4" s="293" t="s">
        <v>1139</v>
      </c>
      <c r="AX4" s="51" t="s">
        <v>1139</v>
      </c>
      <c r="AY4" s="50" t="s">
        <v>1138</v>
      </c>
      <c r="AZ4" s="53" t="s">
        <v>1140</v>
      </c>
      <c r="BA4" s="51" t="s">
        <v>1139</v>
      </c>
      <c r="BB4" s="50" t="s">
        <v>1138</v>
      </c>
      <c r="BC4" s="53" t="s">
        <v>1140</v>
      </c>
      <c r="BD4" s="53" t="s">
        <v>1140</v>
      </c>
      <c r="BE4" s="50" t="s">
        <v>1138</v>
      </c>
      <c r="BF4" s="51" t="s">
        <v>1139</v>
      </c>
      <c r="BG4" s="57" t="s">
        <v>1141</v>
      </c>
      <c r="BH4" s="51" t="s">
        <v>1139</v>
      </c>
      <c r="BI4" s="51" t="s">
        <v>1139</v>
      </c>
      <c r="BJ4" s="55" t="s">
        <v>1139</v>
      </c>
      <c r="BK4" s="51" t="s">
        <v>1139</v>
      </c>
      <c r="BL4" s="57" t="s">
        <v>1141</v>
      </c>
      <c r="BM4" s="53" t="s">
        <v>1140</v>
      </c>
      <c r="BN4" s="53" t="s">
        <v>1140</v>
      </c>
      <c r="BO4" s="53" t="s">
        <v>1140</v>
      </c>
      <c r="BP4" s="51" t="s">
        <v>1139</v>
      </c>
      <c r="BQ4" s="50" t="s">
        <v>1138</v>
      </c>
      <c r="BR4" s="50" t="s">
        <v>1138</v>
      </c>
      <c r="BS4" s="50" t="s">
        <v>1138</v>
      </c>
      <c r="BT4" s="187"/>
      <c r="BX4" s="6"/>
    </row>
    <row r="5" spans="1:76" s="269" customFormat="1" ht="14.25" customHeight="1">
      <c r="A5" s="254" t="s">
        <v>1142</v>
      </c>
      <c r="B5" s="254" t="s">
        <v>1143</v>
      </c>
      <c r="C5" s="255" t="s">
        <v>1144</v>
      </c>
      <c r="D5" s="254" t="s">
        <v>1145</v>
      </c>
      <c r="E5" s="256" t="s">
        <v>1146</v>
      </c>
      <c r="F5" s="254" t="s">
        <v>1147</v>
      </c>
      <c r="G5" s="254" t="s">
        <v>1148</v>
      </c>
      <c r="H5" s="257" t="s">
        <v>1149</v>
      </c>
      <c r="I5" s="257" t="s">
        <v>1150</v>
      </c>
      <c r="J5" s="257" t="s">
        <v>526</v>
      </c>
      <c r="K5" s="257" t="s">
        <v>1151</v>
      </c>
      <c r="L5" s="257" t="s">
        <v>1152</v>
      </c>
      <c r="M5" s="254" t="s">
        <v>1153</v>
      </c>
      <c r="N5" s="258" t="s">
        <v>530</v>
      </c>
      <c r="O5" s="254" t="s">
        <v>1154</v>
      </c>
      <c r="P5" s="254" t="s">
        <v>1155</v>
      </c>
      <c r="Q5" s="255" t="s">
        <v>1156</v>
      </c>
      <c r="R5" s="254" t="s">
        <v>1157</v>
      </c>
      <c r="S5" s="254" t="s">
        <v>1158</v>
      </c>
      <c r="T5" s="254" t="s">
        <v>1159</v>
      </c>
      <c r="U5" s="258" t="s">
        <v>529</v>
      </c>
      <c r="V5" s="259" t="s">
        <v>1160</v>
      </c>
      <c r="W5" s="259" t="s">
        <v>1161</v>
      </c>
      <c r="X5" s="254" t="s">
        <v>1162</v>
      </c>
      <c r="Y5" s="254" t="s">
        <v>1163</v>
      </c>
      <c r="Z5" s="254" t="s">
        <v>7</v>
      </c>
      <c r="AA5" s="255" t="s">
        <v>1164</v>
      </c>
      <c r="AB5" s="254" t="s">
        <v>1165</v>
      </c>
      <c r="AC5" s="254" t="s">
        <v>1166</v>
      </c>
      <c r="AD5" s="254" t="s">
        <v>1167</v>
      </c>
      <c r="AE5" s="255" t="s">
        <v>1168</v>
      </c>
      <c r="AF5" s="255" t="s">
        <v>1169</v>
      </c>
      <c r="AG5" s="255" t="s">
        <v>1170</v>
      </c>
      <c r="AH5" s="260" t="s">
        <v>1171</v>
      </c>
      <c r="AI5" s="8" t="s">
        <v>1172</v>
      </c>
      <c r="AJ5" s="182" t="s">
        <v>1173</v>
      </c>
      <c r="AK5" s="261" t="s">
        <v>1174</v>
      </c>
      <c r="AL5" s="261" t="s">
        <v>1175</v>
      </c>
      <c r="AM5" s="261" t="s">
        <v>1176</v>
      </c>
      <c r="AN5" s="145" t="s">
        <v>1177</v>
      </c>
      <c r="AO5" s="182" t="s">
        <v>1178</v>
      </c>
      <c r="AP5" s="182" t="s">
        <v>1179</v>
      </c>
      <c r="AQ5" s="182" t="s">
        <v>1180</v>
      </c>
      <c r="AR5" s="294" t="s">
        <v>1181</v>
      </c>
      <c r="AS5" s="294" t="s">
        <v>1182</v>
      </c>
      <c r="AT5" s="294" t="s">
        <v>1183</v>
      </c>
      <c r="AU5" s="294" t="s">
        <v>1184</v>
      </c>
      <c r="AV5" s="294" t="s">
        <v>1185</v>
      </c>
      <c r="AW5" s="294" t="s">
        <v>1186</v>
      </c>
      <c r="AX5" s="182" t="s">
        <v>1187</v>
      </c>
      <c r="AY5" s="182" t="s">
        <v>1136</v>
      </c>
      <c r="AZ5" s="182" t="s">
        <v>1188</v>
      </c>
      <c r="BA5" s="182" t="s">
        <v>1189</v>
      </c>
      <c r="BB5" s="182" t="s">
        <v>1190</v>
      </c>
      <c r="BC5" s="182" t="s">
        <v>1191</v>
      </c>
      <c r="BD5" s="182" t="s">
        <v>1192</v>
      </c>
      <c r="BE5" s="182" t="s">
        <v>1193</v>
      </c>
      <c r="BF5" s="182" t="s">
        <v>1194</v>
      </c>
      <c r="BG5" s="260" t="s">
        <v>1195</v>
      </c>
      <c r="BH5" s="262" t="s">
        <v>1196</v>
      </c>
      <c r="BI5" s="263" t="s">
        <v>1197</v>
      </c>
      <c r="BJ5" s="264" t="s">
        <v>1198</v>
      </c>
      <c r="BK5" s="262" t="s">
        <v>1199</v>
      </c>
      <c r="BL5" s="260" t="s">
        <v>1200</v>
      </c>
      <c r="BM5" s="265" t="s">
        <v>1201</v>
      </c>
      <c r="BN5" s="265" t="s">
        <v>1202</v>
      </c>
      <c r="BO5" s="266" t="s">
        <v>1203</v>
      </c>
      <c r="BP5" s="267" t="s">
        <v>1204</v>
      </c>
      <c r="BQ5" s="267" t="s">
        <v>1205</v>
      </c>
      <c r="BR5" s="267" t="s">
        <v>1206</v>
      </c>
      <c r="BS5" s="267" t="s">
        <v>1207</v>
      </c>
      <c r="BT5" s="187" t="s">
        <v>1208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620</v>
      </c>
      <c r="I6" s="194" t="s">
        <v>620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1209</v>
      </c>
      <c r="W6" s="194" t="s">
        <v>1210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1211</v>
      </c>
      <c r="BK6" s="23" t="s">
        <v>1212</v>
      </c>
      <c r="BL6" s="22"/>
      <c r="BM6" s="20" t="s">
        <v>377</v>
      </c>
      <c r="BN6" s="20" t="s">
        <v>398</v>
      </c>
      <c r="BO6" s="180" t="s">
        <v>469</v>
      </c>
      <c r="BP6" s="23" t="s">
        <v>1212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1213</v>
      </c>
      <c r="I7" s="154" t="s">
        <v>1046</v>
      </c>
      <c r="J7" s="45">
        <v>98</v>
      </c>
      <c r="K7" s="45">
        <v>752.38</v>
      </c>
      <c r="L7" s="92" t="s">
        <v>11</v>
      </c>
      <c r="M7" s="245" t="s">
        <v>1214</v>
      </c>
      <c r="N7" s="245" t="s">
        <v>1215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1216</v>
      </c>
      <c r="W7" s="194" t="s">
        <v>1217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1218</v>
      </c>
      <c r="BK7" s="195" t="s">
        <v>1219</v>
      </c>
      <c r="BL7" s="22"/>
      <c r="BM7" s="20" t="s">
        <v>378</v>
      </c>
      <c r="BN7" s="20" t="s">
        <v>407</v>
      </c>
      <c r="BO7" s="180" t="s">
        <v>470</v>
      </c>
      <c r="BP7" s="195" t="s">
        <v>1219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857</v>
      </c>
      <c r="I8" s="154" t="s">
        <v>837</v>
      </c>
      <c r="J8" s="45">
        <v>103</v>
      </c>
      <c r="K8" s="45">
        <v>2031</v>
      </c>
      <c r="L8" s="92" t="s">
        <v>11</v>
      </c>
      <c r="M8" s="45" t="s">
        <v>1220</v>
      </c>
      <c r="N8" s="45" t="s">
        <v>1221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1222</v>
      </c>
      <c r="W8" s="194" t="s">
        <v>1223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1224</v>
      </c>
      <c r="BK8" s="23" t="s">
        <v>1225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1046</v>
      </c>
      <c r="I9" s="154" t="s">
        <v>1044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1226</v>
      </c>
      <c r="W9" s="194" t="s">
        <v>1227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1228</v>
      </c>
      <c r="BK9" s="248" t="s">
        <v>1229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960</v>
      </c>
      <c r="I10" s="154" t="s">
        <v>960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" s="89" t="str">
        <f>IFERROR(_xlfn.XLOOKUP(J10, BASE_MAPA!$E$2:$E$359, BASE_MAPA!$J$2:$J$359), "ERRO")</f>
        <v>MARCO INICIAL - ALTO ARAGUAIA</v>
      </c>
      <c r="V10" s="221" t="s">
        <v>1230</v>
      </c>
      <c r="W10" s="194" t="s">
        <v>1231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1224</v>
      </c>
      <c r="BK10" s="23" t="s">
        <v>1232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552</v>
      </c>
      <c r="I11" s="154" t="s">
        <v>552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1233</v>
      </c>
      <c r="W11" s="194" t="s">
        <v>1231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1224</v>
      </c>
      <c r="BK11" s="23" t="s">
        <v>1234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1046</v>
      </c>
      <c r="I12" s="154" t="s">
        <v>1046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1235</v>
      </c>
      <c r="W12" s="194" t="s">
        <v>1236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1224</v>
      </c>
      <c r="BK12" s="23" t="s">
        <v>1237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1073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1238</v>
      </c>
      <c r="N13" s="45" t="s">
        <v>1239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1240</v>
      </c>
      <c r="W13" s="194" t="s">
        <v>1241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1109</v>
      </c>
      <c r="AN13" s="146" t="s">
        <v>1112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1242</v>
      </c>
      <c r="BK13" s="23" t="s">
        <v>1243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1041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1244</v>
      </c>
      <c r="W14" s="194" t="s">
        <v>1245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1246</v>
      </c>
      <c r="BK14" s="23" t="s">
        <v>1247</v>
      </c>
      <c r="BL14" s="22"/>
      <c r="BM14" s="20" t="s">
        <v>383</v>
      </c>
      <c r="BN14" s="20" t="s">
        <v>400</v>
      </c>
      <c r="BO14" s="180" t="s">
        <v>488</v>
      </c>
      <c r="BP14" s="23" t="s">
        <v>1247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864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1209</v>
      </c>
      <c r="W15" s="194" t="s">
        <v>1248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1249</v>
      </c>
      <c r="BK15" s="23" t="s">
        <v>1250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936</v>
      </c>
      <c r="I16" s="154" t="s">
        <v>972</v>
      </c>
      <c r="J16" s="45">
        <v>74</v>
      </c>
      <c r="K16" s="45">
        <v>188</v>
      </c>
      <c r="L16" s="92" t="s">
        <v>11</v>
      </c>
      <c r="M16" s="45" t="s">
        <v>1251</v>
      </c>
      <c r="N16" s="45" t="s">
        <v>956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" s="89" t="str">
        <f>IFERROR(_xlfn.XLOOKUP(J16, BASE_MAPA!$E$2:$E$359, BASE_MAPA!$J$2:$J$359), "ERRO")</f>
        <v>MARCO INICIAL - ALTO ARAGUAIA</v>
      </c>
      <c r="V16" s="221" t="s">
        <v>1252</v>
      </c>
      <c r="W16" s="194" t="s">
        <v>1253</v>
      </c>
      <c r="X16" s="59" t="s">
        <v>357</v>
      </c>
      <c r="Y16" s="171" t="s">
        <v>360</v>
      </c>
      <c r="Z16" s="171" t="s">
        <v>362</v>
      </c>
      <c r="AA16" s="155" t="s">
        <v>1254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1224</v>
      </c>
      <c r="BK16" s="23" t="s">
        <v>1255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592</v>
      </c>
      <c r="I17" s="194" t="s">
        <v>1256</v>
      </c>
      <c r="J17" s="245">
        <v>78</v>
      </c>
      <c r="K17" s="245">
        <v>190</v>
      </c>
      <c r="L17" s="92" t="s">
        <v>11</v>
      </c>
      <c r="M17" s="245" t="s">
        <v>1257</v>
      </c>
      <c r="N17" s="245" t="s">
        <v>1258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1259</v>
      </c>
      <c r="W17" s="194" t="s">
        <v>1260</v>
      </c>
      <c r="X17" s="247" t="s">
        <v>357</v>
      </c>
      <c r="Y17" s="171" t="s">
        <v>360</v>
      </c>
      <c r="Z17" s="171" t="s">
        <v>362</v>
      </c>
      <c r="AA17" s="92" t="s">
        <v>1261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1262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1263</v>
      </c>
      <c r="BK17" s="23" t="s">
        <v>1264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1213</v>
      </c>
      <c r="I18" s="154" t="s">
        <v>1046</v>
      </c>
      <c r="J18" s="45">
        <v>98</v>
      </c>
      <c r="K18" s="45">
        <v>752.38</v>
      </c>
      <c r="L18" s="92" t="s">
        <v>11</v>
      </c>
      <c r="M18" s="246" t="s">
        <v>1214</v>
      </c>
      <c r="N18" s="246" t="s">
        <v>1215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1216</v>
      </c>
      <c r="W18" s="194" t="s">
        <v>1217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1218</v>
      </c>
      <c r="BK18" s="195" t="s">
        <v>1218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972</v>
      </c>
      <c r="I19" s="154" t="s">
        <v>1265</v>
      </c>
      <c r="J19" s="45">
        <v>74</v>
      </c>
      <c r="K19" s="45">
        <v>290</v>
      </c>
      <c r="L19" s="92"/>
      <c r="M19" s="18" t="s">
        <v>1266</v>
      </c>
      <c r="N19" s="18" t="s">
        <v>1267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" s="89" t="str">
        <f>IFERROR(_xlfn.XLOOKUP(J19, BASE_MAPA!$E$2:$E$359, BASE_MAPA!$J$2:$J$359), "ERRO")</f>
        <v>MARCO INICIAL - ALTO ARAGUAIA</v>
      </c>
      <c r="V19" s="221" t="s">
        <v>1268</v>
      </c>
      <c r="W19" s="194" t="s">
        <v>1269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1224</v>
      </c>
      <c r="BK19" s="250" t="s">
        <v>1270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1045</v>
      </c>
      <c r="I20" s="154" t="s">
        <v>1021</v>
      </c>
      <c r="J20" s="45">
        <v>74</v>
      </c>
      <c r="K20" s="45">
        <v>501</v>
      </c>
      <c r="L20" s="92" t="s">
        <v>11</v>
      </c>
      <c r="M20" s="231" t="s">
        <v>1271</v>
      </c>
      <c r="N20" s="231" t="s">
        <v>1272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1273</v>
      </c>
      <c r="W20" s="194" t="s">
        <v>1274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1275</v>
      </c>
      <c r="BK20" s="23" t="s">
        <v>1276</v>
      </c>
      <c r="BL20" s="22"/>
      <c r="BM20" s="20" t="s">
        <v>385</v>
      </c>
      <c r="BN20" s="20" t="s">
        <v>392</v>
      </c>
      <c r="BO20" s="180" t="s">
        <v>489</v>
      </c>
      <c r="BP20" s="23" t="s">
        <v>1275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1046</v>
      </c>
      <c r="I21" s="154" t="s">
        <v>1085</v>
      </c>
      <c r="J21" s="45">
        <v>74</v>
      </c>
      <c r="K21" s="45">
        <v>501</v>
      </c>
      <c r="L21" s="92" t="s">
        <v>11</v>
      </c>
      <c r="M21" s="18" t="s">
        <v>1277</v>
      </c>
      <c r="N21" s="18" t="s">
        <v>1278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1226</v>
      </c>
      <c r="W21" s="194" t="s">
        <v>1227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1228</v>
      </c>
      <c r="BK21" s="248" t="s">
        <v>1279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960</v>
      </c>
      <c r="I22" s="154" t="s">
        <v>960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" s="89" t="str">
        <f>IFERROR(_xlfn.XLOOKUP(J22, BASE_MAPA!$E$2:$E$359, BASE_MAPA!$J$2:$J$359), "ERRO")</f>
        <v>MARCO INICIAL - ALTO ARAGUAIA</v>
      </c>
      <c r="V22" s="221" t="s">
        <v>1230</v>
      </c>
      <c r="W22" s="194" t="s">
        <v>1231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1224</v>
      </c>
      <c r="BK22" s="23" t="s">
        <v>1280</v>
      </c>
      <c r="BL22" s="22"/>
      <c r="BM22" s="20" t="s">
        <v>387</v>
      </c>
      <c r="BN22" s="20" t="s">
        <v>387</v>
      </c>
      <c r="BO22" s="180" t="s">
        <v>387</v>
      </c>
      <c r="BP22" s="23" t="s">
        <v>1280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972</v>
      </c>
      <c r="I23" s="154" t="s">
        <v>972</v>
      </c>
      <c r="J23" s="45">
        <v>74</v>
      </c>
      <c r="K23" s="45">
        <v>290</v>
      </c>
      <c r="L23" s="92"/>
      <c r="M23" s="18" t="s">
        <v>970</v>
      </c>
      <c r="N23" s="18" t="s">
        <v>972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3" s="89" t="str">
        <f>IFERROR(_xlfn.XLOOKUP(J23, BASE_MAPA!$E$2:$E$359, BASE_MAPA!$J$2:$J$359), "ERRO")</f>
        <v>MARCO INICIAL - ALTO ARAGUAIA</v>
      </c>
      <c r="V23" s="221" t="s">
        <v>1252</v>
      </c>
      <c r="W23" s="194" t="s">
        <v>1281</v>
      </c>
      <c r="X23" s="59" t="s">
        <v>357</v>
      </c>
      <c r="Y23" s="171" t="s">
        <v>360</v>
      </c>
      <c r="Z23" s="171" t="s">
        <v>362</v>
      </c>
      <c r="AA23" s="155" t="s">
        <v>1254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1282</v>
      </c>
      <c r="BK23" s="23" t="s">
        <v>1283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848</v>
      </c>
      <c r="I24" s="154" t="s">
        <v>848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1222</v>
      </c>
      <c r="W24" s="194" t="s">
        <v>1284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1224</v>
      </c>
      <c r="BK24" s="23" t="s">
        <v>1285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1073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1238</v>
      </c>
      <c r="N25" s="245" t="s">
        <v>1239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1240</v>
      </c>
      <c r="W25" s="194" t="s">
        <v>1241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1114</v>
      </c>
      <c r="AN25" s="146" t="s">
        <v>1114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1286</v>
      </c>
      <c r="BK25" s="23" t="s">
        <v>1287</v>
      </c>
      <c r="BL25" s="22"/>
      <c r="BM25" s="20" t="s">
        <v>377</v>
      </c>
      <c r="BN25" s="20" t="s">
        <v>407</v>
      </c>
      <c r="BO25" s="180" t="s">
        <v>459</v>
      </c>
      <c r="BP25" s="23" t="s">
        <v>1287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1041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1244</v>
      </c>
      <c r="W26" s="194" t="s">
        <v>1245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1288</v>
      </c>
      <c r="BK26" s="23" t="s">
        <v>1289</v>
      </c>
      <c r="BL26" s="22"/>
      <c r="BM26" s="20" t="s">
        <v>377</v>
      </c>
      <c r="BN26" s="20" t="s">
        <v>407</v>
      </c>
      <c r="BO26" s="180" t="s">
        <v>470</v>
      </c>
      <c r="BP26" s="23" t="s">
        <v>1289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864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1209</v>
      </c>
      <c r="W27" s="194" t="s">
        <v>1248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1286</v>
      </c>
      <c r="BK27" s="23" t="s">
        <v>1290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1085</v>
      </c>
      <c r="I28" s="154" t="s">
        <v>1085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1235</v>
      </c>
      <c r="W28" s="194" t="s">
        <v>1291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1292</v>
      </c>
      <c r="BK28" s="195" t="s">
        <v>1293</v>
      </c>
      <c r="BL28" s="22"/>
      <c r="BM28" s="20" t="s">
        <v>387</v>
      </c>
      <c r="BN28" s="20" t="s">
        <v>387</v>
      </c>
      <c r="BO28" s="180" t="s">
        <v>387</v>
      </c>
      <c r="BP28" s="195" t="s">
        <v>1292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1294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1295</v>
      </c>
      <c r="I29" s="154" t="s">
        <v>1296</v>
      </c>
      <c r="J29" s="45">
        <v>78</v>
      </c>
      <c r="K29" s="45">
        <v>336</v>
      </c>
      <c r="L29" s="92" t="s">
        <v>11</v>
      </c>
      <c r="M29" s="18" t="s">
        <v>1297</v>
      </c>
      <c r="N29" s="18" t="s">
        <v>1298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1259</v>
      </c>
      <c r="W29" s="194" t="s">
        <v>1299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1300</v>
      </c>
      <c r="BK29" s="23" t="s">
        <v>1301</v>
      </c>
      <c r="BL29" s="22"/>
      <c r="BM29" s="20" t="s">
        <v>388</v>
      </c>
      <c r="BN29" s="20" t="s">
        <v>388</v>
      </c>
      <c r="BO29" s="180" t="s">
        <v>388</v>
      </c>
      <c r="BP29" s="24" t="s">
        <v>1301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1046</v>
      </c>
      <c r="I30" s="154" t="s">
        <v>1213</v>
      </c>
      <c r="J30" s="45">
        <v>98</v>
      </c>
      <c r="K30" s="45">
        <v>502</v>
      </c>
      <c r="L30" s="92" t="s">
        <v>11</v>
      </c>
      <c r="M30" s="245" t="s">
        <v>1302</v>
      </c>
      <c r="N30" s="245" t="s">
        <v>1303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1216</v>
      </c>
      <c r="W30" s="194" t="s">
        <v>1217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1304</v>
      </c>
      <c r="BK30" s="195" t="s">
        <v>1304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848</v>
      </c>
      <c r="I31" s="154" t="s">
        <v>822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1222</v>
      </c>
      <c r="W31" s="194" t="s">
        <v>1223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1305</v>
      </c>
      <c r="BK31" s="23" t="s">
        <v>1306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935</v>
      </c>
      <c r="I32" s="154" t="s">
        <v>1307</v>
      </c>
      <c r="J32" s="45">
        <v>74</v>
      </c>
      <c r="K32" s="45">
        <v>111</v>
      </c>
      <c r="L32" s="92" t="s">
        <v>11</v>
      </c>
      <c r="M32" s="231" t="s">
        <v>1308</v>
      </c>
      <c r="N32" s="231" t="s">
        <v>1309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2" s="89" t="str">
        <f>IFERROR(_xlfn.XLOOKUP(J32, BASE_MAPA!$E$2:$E$359, BASE_MAPA!$J$2:$J$359), "ERRO")</f>
        <v>MARCO INICIAL - ALTO ARAGUAIA</v>
      </c>
      <c r="V32" s="221" t="s">
        <v>1268</v>
      </c>
      <c r="W32" s="194" t="s">
        <v>1269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1310</v>
      </c>
      <c r="BK32" s="250" t="s">
        <v>1310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972</v>
      </c>
      <c r="I33" s="154" t="s">
        <v>972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3" s="89" t="str">
        <f>IFERROR(_xlfn.XLOOKUP(J33, BASE_MAPA!$E$2:$E$359, BASE_MAPA!$J$2:$J$359), "ERRO")</f>
        <v>MARCO INICIAL - ALTO ARAGUAIA</v>
      </c>
      <c r="V33" s="221" t="s">
        <v>1252</v>
      </c>
      <c r="W33" s="194" t="s">
        <v>1311</v>
      </c>
      <c r="X33" s="247" t="s">
        <v>352</v>
      </c>
      <c r="Y33" s="171" t="s">
        <v>351</v>
      </c>
      <c r="Z33" s="171" t="s">
        <v>353</v>
      </c>
      <c r="AA33" s="92" t="s">
        <v>1254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1312</v>
      </c>
      <c r="BK33" s="240" t="s">
        <v>1313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1046</v>
      </c>
      <c r="I34" s="154" t="s">
        <v>1085</v>
      </c>
      <c r="J34" s="45">
        <v>74</v>
      </c>
      <c r="K34" s="45">
        <v>501</v>
      </c>
      <c r="L34" s="92" t="s">
        <v>11</v>
      </c>
      <c r="M34" s="18" t="s">
        <v>1277</v>
      </c>
      <c r="N34" s="18" t="s">
        <v>1278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1226</v>
      </c>
      <c r="W34" s="194" t="s">
        <v>1314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1315</v>
      </c>
      <c r="BK34" s="248" t="s">
        <v>1229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960</v>
      </c>
      <c r="I35" s="154" t="s">
        <v>960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5" s="89" t="str">
        <f>IFERROR(_xlfn.XLOOKUP(J35, BASE_MAPA!$E$2:$E$359, BASE_MAPA!$J$2:$J$359), "ERRO")</f>
        <v>MARCO INICIAL - ALTO ARAGUAIA</v>
      </c>
      <c r="V35" s="221" t="s">
        <v>1230</v>
      </c>
      <c r="W35" s="194" t="s">
        <v>1231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1316</v>
      </c>
      <c r="BK35" s="23" t="s">
        <v>1316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552</v>
      </c>
      <c r="I36" s="154" t="s">
        <v>552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1233</v>
      </c>
      <c r="W36" s="194" t="s">
        <v>1231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1224</v>
      </c>
      <c r="BK36" s="23" t="s">
        <v>1317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1318</v>
      </c>
      <c r="W37" s="194" t="s">
        <v>1319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1320</v>
      </c>
      <c r="BK37" s="23" t="s">
        <v>1320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1073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1238</v>
      </c>
      <c r="N38" s="245" t="s">
        <v>1239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1240</v>
      </c>
      <c r="W38" s="194" t="s">
        <v>1241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1321</v>
      </c>
      <c r="BK38" s="23" t="s">
        <v>1321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1041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1244</v>
      </c>
      <c r="W39" s="194" t="s">
        <v>1322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1323</v>
      </c>
      <c r="BK39" s="23" t="s">
        <v>1324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869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1209</v>
      </c>
      <c r="W40" s="194" t="s">
        <v>1248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1325</v>
      </c>
      <c r="BK40" s="23" t="s">
        <v>1326</v>
      </c>
      <c r="BL40" s="22"/>
      <c r="BM40" s="20" t="s">
        <v>377</v>
      </c>
      <c r="BN40" s="20" t="s">
        <v>407</v>
      </c>
      <c r="BO40" s="180" t="s">
        <v>459</v>
      </c>
      <c r="BP40" s="230" t="s">
        <v>1327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1085</v>
      </c>
      <c r="I41" s="154" t="s">
        <v>1085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1235</v>
      </c>
      <c r="W41" s="194" t="s">
        <v>1291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1328</v>
      </c>
      <c r="BK41" s="240" t="s">
        <v>1329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1046</v>
      </c>
      <c r="I42" s="154" t="s">
        <v>1084</v>
      </c>
      <c r="J42" s="45">
        <v>74</v>
      </c>
      <c r="K42" s="45">
        <v>501</v>
      </c>
      <c r="L42" s="92" t="s">
        <v>11</v>
      </c>
      <c r="M42" s="231" t="s">
        <v>1277</v>
      </c>
      <c r="N42" s="231" t="s">
        <v>1278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1226</v>
      </c>
      <c r="W42" s="194" t="s">
        <v>1330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1331</v>
      </c>
      <c r="BK42" s="253" t="s">
        <v>1332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960</v>
      </c>
      <c r="I43" s="154" t="s">
        <v>960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3" s="89" t="str">
        <f>IFERROR(_xlfn.XLOOKUP(J43, BASE_MAPA!$E$2:$E$359, BASE_MAPA!$J$2:$J$359), "ERRO")</f>
        <v>MARCO INICIAL - ALTO ARAGUAIA</v>
      </c>
      <c r="V43" s="221" t="s">
        <v>1230</v>
      </c>
      <c r="W43" s="194" t="s">
        <v>1231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1333</v>
      </c>
      <c r="BK43" s="23" t="s">
        <v>1334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1115</v>
      </c>
      <c r="I44" s="154" t="s">
        <v>1335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1336</v>
      </c>
      <c r="W44" s="194" t="s">
        <v>1337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1338</v>
      </c>
      <c r="BK44" s="23" t="s">
        <v>1339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1115</v>
      </c>
      <c r="I45" s="194" t="s">
        <v>1335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1336</v>
      </c>
      <c r="W45" s="194" t="s">
        <v>1340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1338</v>
      </c>
      <c r="BK45" s="23" t="s">
        <v>1341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901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1342</v>
      </c>
      <c r="W46" s="194" t="s">
        <v>1322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1343</v>
      </c>
      <c r="BK46" s="23" t="s">
        <v>1344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933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7" s="89" t="str">
        <f>IFERROR(_xlfn.XLOOKUP(J47, BASE_MAPA!$E$2:$E$359, BASE_MAPA!$J$2:$J$359), "ERRO")</f>
        <v>MARCO INICIAL - ALTO ARAGUAIA</v>
      </c>
      <c r="V47" s="221" t="s">
        <v>1244</v>
      </c>
      <c r="W47" s="194" t="s">
        <v>1322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1345</v>
      </c>
      <c r="BK47" s="23" t="s">
        <v>1346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864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1209</v>
      </c>
      <c r="W48" s="194" t="s">
        <v>1248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1343</v>
      </c>
      <c r="BK48" s="23" t="s">
        <v>1347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1342</v>
      </c>
      <c r="W49" s="194" t="s">
        <v>1348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1343</v>
      </c>
      <c r="BK49" s="23" t="s">
        <v>1349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1342</v>
      </c>
      <c r="W50" s="194" t="s">
        <v>1348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1350</v>
      </c>
      <c r="BK50" s="23" t="s">
        <v>1351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1342</v>
      </c>
      <c r="W51" s="194" t="s">
        <v>1348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1352</v>
      </c>
      <c r="BK51" s="23" t="s">
        <v>1353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2" s="89" t="str">
        <f>IFERROR(_xlfn.XLOOKUP(J52, BASE_MAPA!$E$2:$E$359, BASE_MAPA!$J$2:$J$359), "ERRO")</f>
        <v>MARCO INICIAL - ALTO ARAGUAIA</v>
      </c>
      <c r="V52" s="221" t="s">
        <v>1252</v>
      </c>
      <c r="W52" s="194" t="s">
        <v>1348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1345</v>
      </c>
      <c r="BK52" s="23" t="s">
        <v>1346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972</v>
      </c>
      <c r="I53" s="154" t="s">
        <v>972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3" s="89" t="str">
        <f>IFERROR(_xlfn.XLOOKUP(J53, BASE_MAPA!$E$2:$E$359, BASE_MAPA!$J$2:$J$359), "ERRO")</f>
        <v>MARCO INICIAL - ALTO ARAGUAIA</v>
      </c>
      <c r="V53" s="221" t="s">
        <v>1252</v>
      </c>
      <c r="W53" s="194" t="s">
        <v>1354</v>
      </c>
      <c r="X53" s="247" t="s">
        <v>357</v>
      </c>
      <c r="Y53" s="171" t="s">
        <v>360</v>
      </c>
      <c r="Z53" s="171" t="s">
        <v>358</v>
      </c>
      <c r="AA53" s="92" t="s">
        <v>1254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1355</v>
      </c>
      <c r="BK53" s="23" t="s">
        <v>1356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1085</v>
      </c>
      <c r="I54" s="154" t="s">
        <v>1085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1235</v>
      </c>
      <c r="W54" s="194" t="s">
        <v>1291</v>
      </c>
      <c r="X54" s="59" t="s">
        <v>357</v>
      </c>
      <c r="Y54" s="171" t="s">
        <v>360</v>
      </c>
      <c r="Z54" s="171" t="s">
        <v>358</v>
      </c>
      <c r="AA54" s="155" t="s">
        <v>1357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1358</v>
      </c>
      <c r="BK54" s="23" t="s">
        <v>1359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1045</v>
      </c>
      <c r="I55" s="154" t="s">
        <v>1021</v>
      </c>
      <c r="J55" s="45">
        <v>74</v>
      </c>
      <c r="K55" s="45">
        <v>501</v>
      </c>
      <c r="L55" s="92" t="s">
        <v>11</v>
      </c>
      <c r="M55" s="231" t="s">
        <v>1271</v>
      </c>
      <c r="N55" s="231" t="s">
        <v>1272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1273</v>
      </c>
      <c r="W55" s="194" t="s">
        <v>1360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1361</v>
      </c>
      <c r="BK55" s="23" t="s">
        <v>1361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1085</v>
      </c>
      <c r="I56" s="154" t="s">
        <v>1085</v>
      </c>
      <c r="J56" s="45">
        <v>98</v>
      </c>
      <c r="K56" s="45">
        <v>615</v>
      </c>
      <c r="L56" s="92" t="s">
        <v>11</v>
      </c>
      <c r="M56" s="18" t="s">
        <v>1362</v>
      </c>
      <c r="N56" s="18" t="s">
        <v>1363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1226</v>
      </c>
      <c r="W56" s="194" t="s">
        <v>1364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1331</v>
      </c>
      <c r="BK56" s="248" t="s">
        <v>1365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960</v>
      </c>
      <c r="I57" s="154" t="s">
        <v>960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7" s="89" t="str">
        <f>IFERROR(_xlfn.XLOOKUP(J57, BASE_MAPA!$E$2:$E$359, BASE_MAPA!$J$2:$J$359), "ERRO")</f>
        <v>MARCO INICIAL - ALTO ARAGUAIA</v>
      </c>
      <c r="V57" s="221" t="s">
        <v>1230</v>
      </c>
      <c r="W57" s="194" t="s">
        <v>1231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1333</v>
      </c>
      <c r="BK57" s="23" t="s">
        <v>1366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1085</v>
      </c>
      <c r="I58" s="154" t="s">
        <v>1085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1235</v>
      </c>
      <c r="W58" s="194" t="s">
        <v>1367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1368</v>
      </c>
      <c r="BK58" s="23" t="s">
        <v>1368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1294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1295</v>
      </c>
      <c r="I59" s="154" t="s">
        <v>1369</v>
      </c>
      <c r="J59" s="45">
        <v>78</v>
      </c>
      <c r="K59" s="45">
        <v>336</v>
      </c>
      <c r="L59" s="92"/>
      <c r="M59" s="18" t="s">
        <v>1297</v>
      </c>
      <c r="N59" s="18" t="s">
        <v>1298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1259</v>
      </c>
      <c r="W59" s="194" t="s">
        <v>1299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1370</v>
      </c>
      <c r="BK59" s="23" t="s">
        <v>1371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960</v>
      </c>
      <c r="I60" s="154" t="s">
        <v>960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0" s="89" t="str">
        <f>IFERROR(_xlfn.XLOOKUP(J60, BASE_MAPA!$E$2:$E$359, BASE_MAPA!$J$2:$J$359), "ERRO")</f>
        <v>MARCO INICIAL - ALTO ARAGUAIA</v>
      </c>
      <c r="V60" s="221" t="s">
        <v>1230</v>
      </c>
      <c r="W60" s="194" t="s">
        <v>1231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1372</v>
      </c>
      <c r="BK60" s="23" t="s">
        <v>1373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1374</v>
      </c>
      <c r="F61" s="193" t="s">
        <v>25</v>
      </c>
      <c r="G61" s="10" t="str">
        <f>IF(D61="","*",VLOOKUP(F61,BS_ATIVIDADE[#All],3,FALSE))</f>
        <v>OUTROS</v>
      </c>
      <c r="H61" s="154" t="s">
        <v>1046</v>
      </c>
      <c r="I61" s="154" t="s">
        <v>1213</v>
      </c>
      <c r="J61" s="45">
        <v>98</v>
      </c>
      <c r="K61" s="45">
        <v>502</v>
      </c>
      <c r="L61" s="92" t="s">
        <v>11</v>
      </c>
      <c r="M61" s="245" t="s">
        <v>1302</v>
      </c>
      <c r="N61" s="245" t="s">
        <v>1303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1216</v>
      </c>
      <c r="W61" s="194" t="s">
        <v>1217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1375</v>
      </c>
      <c r="BK61" s="23" t="s">
        <v>1375</v>
      </c>
      <c r="BL61" s="22"/>
      <c r="BM61" s="20" t="s">
        <v>378</v>
      </c>
      <c r="BN61" s="20" t="s">
        <v>407</v>
      </c>
      <c r="BO61" s="180" t="s">
        <v>505</v>
      </c>
      <c r="BP61" s="24" t="s">
        <v>1376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974</v>
      </c>
      <c r="I62" s="194" t="s">
        <v>1307</v>
      </c>
      <c r="J62" s="245">
        <v>74</v>
      </c>
      <c r="K62" s="245">
        <v>290</v>
      </c>
      <c r="L62" s="92" t="s">
        <v>11</v>
      </c>
      <c r="M62" s="245" t="s">
        <v>1266</v>
      </c>
      <c r="N62" s="245" t="s">
        <v>1267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2" s="89" t="str">
        <f>IFERROR(_xlfn.XLOOKUP(J62, BASE_MAPA!$E$2:$E$359, BASE_MAPA!$J$2:$J$359), "ERRO")</f>
        <v>MARCO INICIAL - ALTO ARAGUAIA</v>
      </c>
      <c r="V62" s="221" t="s">
        <v>1268</v>
      </c>
      <c r="W62" s="194" t="s">
        <v>1377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1378</v>
      </c>
      <c r="BK62" s="23" t="s">
        <v>1378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1379</v>
      </c>
      <c r="I63" s="154" t="s">
        <v>1114</v>
      </c>
      <c r="J63" s="45">
        <v>98</v>
      </c>
      <c r="K63" s="45">
        <v>615</v>
      </c>
      <c r="L63" s="92">
        <v>754</v>
      </c>
      <c r="M63" s="18" t="s">
        <v>1380</v>
      </c>
      <c r="N63" s="18" t="s">
        <v>1381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1235</v>
      </c>
      <c r="W63" s="194" t="s">
        <v>1382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1355</v>
      </c>
      <c r="BK63" s="23" t="s">
        <v>1383</v>
      </c>
      <c r="BL63" s="22"/>
      <c r="BM63" s="20" t="s">
        <v>377</v>
      </c>
      <c r="BN63" s="20" t="s">
        <v>407</v>
      </c>
      <c r="BO63" s="180" t="s">
        <v>459</v>
      </c>
      <c r="BP63" s="24" t="s">
        <v>1384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1085</v>
      </c>
      <c r="I64" s="154" t="s">
        <v>1085</v>
      </c>
      <c r="J64" s="45">
        <v>98</v>
      </c>
      <c r="K64" s="45">
        <v>615</v>
      </c>
      <c r="L64" s="92" t="s">
        <v>11</v>
      </c>
      <c r="M64" s="18" t="s">
        <v>1362</v>
      </c>
      <c r="N64" s="18" t="s">
        <v>1363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1226</v>
      </c>
      <c r="W64" s="194" t="s">
        <v>1385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1331</v>
      </c>
      <c r="BK64" s="23" t="s">
        <v>1331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552</v>
      </c>
      <c r="I65" s="154" t="s">
        <v>552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1233</v>
      </c>
      <c r="W65" s="194" t="s">
        <v>1231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1386</v>
      </c>
      <c r="BK65" s="23" t="s">
        <v>1387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1023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1318</v>
      </c>
      <c r="W66" s="194" t="s">
        <v>1248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1352</v>
      </c>
      <c r="BK66" s="23" t="s">
        <v>1388</v>
      </c>
      <c r="BL66" s="22"/>
      <c r="BM66" s="20" t="s">
        <v>377</v>
      </c>
      <c r="BN66" s="20" t="s">
        <v>407</v>
      </c>
      <c r="BO66" s="180" t="s">
        <v>515</v>
      </c>
      <c r="BP66" s="24" t="s">
        <v>1389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774</v>
      </c>
      <c r="I67" s="154" t="s">
        <v>774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1390</v>
      </c>
      <c r="W67" s="194" t="s">
        <v>1354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1391</v>
      </c>
      <c r="I68" s="154" t="s">
        <v>1114</v>
      </c>
      <c r="J68" s="45">
        <v>98</v>
      </c>
      <c r="K68" s="45">
        <v>502</v>
      </c>
      <c r="L68" s="92" t="s">
        <v>11</v>
      </c>
      <c r="M68" s="18" t="s">
        <v>1392</v>
      </c>
      <c r="N68" s="18" t="s">
        <v>1303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1216</v>
      </c>
      <c r="W68" s="194" t="s">
        <v>1393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1394</v>
      </c>
      <c r="BK68" s="195" t="s">
        <v>1395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972</v>
      </c>
      <c r="I69" s="154" t="s">
        <v>972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9" s="89" t="str">
        <f>IFERROR(_xlfn.XLOOKUP(J69, BASE_MAPA!$E$2:$E$359, BASE_MAPA!$J$2:$J$359), "ERRO")</f>
        <v>MARCO INICIAL - ALTO ARAGUAIA</v>
      </c>
      <c r="V69" s="221" t="s">
        <v>1252</v>
      </c>
      <c r="W69" s="194" t="s">
        <v>1396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1397</v>
      </c>
      <c r="BK69" s="23" t="s">
        <v>1398</v>
      </c>
      <c r="BL69" s="22"/>
      <c r="BM69" s="20" t="s">
        <v>387</v>
      </c>
      <c r="BN69" s="20" t="s">
        <v>387</v>
      </c>
      <c r="BO69" s="180" t="s">
        <v>387</v>
      </c>
      <c r="BP69" s="23" t="s">
        <v>1397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1010</v>
      </c>
      <c r="I70" s="154" t="s">
        <v>970</v>
      </c>
      <c r="J70" s="45">
        <v>74</v>
      </c>
      <c r="K70" s="45">
        <v>380</v>
      </c>
      <c r="L70" s="92" t="s">
        <v>11</v>
      </c>
      <c r="M70" s="18" t="s">
        <v>1399</v>
      </c>
      <c r="N70" s="18" t="s">
        <v>1400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1273</v>
      </c>
      <c r="W70" s="194" t="s">
        <v>1274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1224</v>
      </c>
      <c r="BK70" s="23" t="s">
        <v>1401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1021</v>
      </c>
      <c r="I71" s="154" t="s">
        <v>1021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1224</v>
      </c>
      <c r="BK71" s="23" t="s">
        <v>1404</v>
      </c>
      <c r="BL71" s="22"/>
      <c r="BM71" s="20" t="s">
        <v>376</v>
      </c>
      <c r="BN71" s="20" t="s">
        <v>397</v>
      </c>
      <c r="BO71" s="180" t="s">
        <v>508</v>
      </c>
      <c r="BP71" s="23" t="s">
        <v>1404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1107</v>
      </c>
      <c r="I72" s="154" t="s">
        <v>1107</v>
      </c>
      <c r="J72" s="45">
        <v>98</v>
      </c>
      <c r="K72" s="45">
        <v>616</v>
      </c>
      <c r="L72" s="92">
        <v>662</v>
      </c>
      <c r="M72" s="18" t="s">
        <v>1405</v>
      </c>
      <c r="N72" s="18" t="s">
        <v>1406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1273</v>
      </c>
      <c r="W72" s="194" t="s">
        <v>1407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1228</v>
      </c>
      <c r="BK72" s="248" t="s">
        <v>1398</v>
      </c>
      <c r="BL72" s="22"/>
      <c r="BM72" s="20" t="s">
        <v>387</v>
      </c>
      <c r="BN72" s="20" t="s">
        <v>387</v>
      </c>
      <c r="BO72" s="180" t="s">
        <v>387</v>
      </c>
      <c r="BP72" s="248" t="s">
        <v>1398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552</v>
      </c>
      <c r="I73" s="154" t="s">
        <v>552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1233</v>
      </c>
      <c r="W73" s="194" t="s">
        <v>1231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1224</v>
      </c>
      <c r="BK73" s="250" t="s">
        <v>1408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1085</v>
      </c>
      <c r="I74" s="154" t="s">
        <v>1046</v>
      </c>
      <c r="J74" s="45">
        <v>98</v>
      </c>
      <c r="K74" s="45">
        <v>529.322</v>
      </c>
      <c r="L74" s="92" t="s">
        <v>11</v>
      </c>
      <c r="M74" s="18" t="s">
        <v>1409</v>
      </c>
      <c r="N74" s="18" t="s">
        <v>1410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1235</v>
      </c>
      <c r="W74" s="194" t="s">
        <v>1411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1224</v>
      </c>
      <c r="BK74" s="23" t="s">
        <v>1412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1023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1413</v>
      </c>
      <c r="W75" s="194" t="s">
        <v>1248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1414</v>
      </c>
      <c r="BK75" s="23" t="s">
        <v>1415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942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6" s="89" t="str">
        <f>IFERROR(_xlfn.XLOOKUP(J76, BASE_MAPA!$E$2:$E$359, BASE_MAPA!$J$2:$J$359), "ERRO")</f>
        <v>MARCO INICIAL - ALTO ARAGUAIA</v>
      </c>
      <c r="V76" s="221" t="s">
        <v>1416</v>
      </c>
      <c r="W76" s="194" t="s">
        <v>1248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1249</v>
      </c>
      <c r="BK76" s="23" t="s">
        <v>1417</v>
      </c>
      <c r="BL76" s="22"/>
      <c r="BM76" s="20" t="s">
        <v>376</v>
      </c>
      <c r="BN76" s="20" t="s">
        <v>397</v>
      </c>
      <c r="BO76" s="180" t="s">
        <v>508</v>
      </c>
      <c r="BP76" s="23" t="s">
        <v>1417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7" s="89" t="str">
        <f>IFERROR(_xlfn.XLOOKUP(J77, BASE_MAPA!$E$2:$E$359, BASE_MAPA!$J$2:$J$359), "ERRO")</f>
        <v>MARCO INICIAL - ALTO ARAGUAIA</v>
      </c>
      <c r="V77" s="221" t="s">
        <v>1418</v>
      </c>
      <c r="W77" s="194" t="s">
        <v>1348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1419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1249</v>
      </c>
      <c r="BK77" s="23" t="s">
        <v>1420</v>
      </c>
      <c r="BL77" s="22"/>
      <c r="BM77" s="20" t="s">
        <v>387</v>
      </c>
      <c r="BN77" s="20" t="s">
        <v>387</v>
      </c>
      <c r="BO77" s="180" t="s">
        <v>387</v>
      </c>
      <c r="BP77" s="23" t="s">
        <v>1420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779</v>
      </c>
      <c r="I78" s="154" t="s">
        <v>772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1390</v>
      </c>
      <c r="W78" s="194" t="s">
        <v>1354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1224</v>
      </c>
      <c r="BK78" s="23" t="s">
        <v>1421</v>
      </c>
      <c r="BL78" s="22"/>
      <c r="BM78" s="20" t="s">
        <v>377</v>
      </c>
      <c r="BN78" s="20" t="s">
        <v>398</v>
      </c>
      <c r="BO78" s="180" t="s">
        <v>469</v>
      </c>
      <c r="BP78" s="23" t="s">
        <v>1421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1046</v>
      </c>
      <c r="I79" s="154" t="s">
        <v>1021</v>
      </c>
      <c r="J79" s="45">
        <v>74</v>
      </c>
      <c r="K79" s="45">
        <v>501</v>
      </c>
      <c r="L79" s="92" t="s">
        <v>11</v>
      </c>
      <c r="M79" s="18" t="s">
        <v>1271</v>
      </c>
      <c r="N79" s="18" t="s">
        <v>1272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1318</v>
      </c>
      <c r="W79" s="194" t="s">
        <v>1422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1224</v>
      </c>
      <c r="BK79" s="23" t="s">
        <v>1423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1374</v>
      </c>
      <c r="F80" s="193" t="s">
        <v>25</v>
      </c>
      <c r="G80" s="10" t="str">
        <f>IF(D80="","*",VLOOKUP(F80,BS_ATIVIDADE[#All],3,FALSE))</f>
        <v>OUTROS</v>
      </c>
      <c r="H80" s="154" t="s">
        <v>1213</v>
      </c>
      <c r="I80" s="154" t="s">
        <v>1046</v>
      </c>
      <c r="J80" s="45">
        <v>98</v>
      </c>
      <c r="K80" s="45">
        <v>752.38</v>
      </c>
      <c r="L80" s="92" t="s">
        <v>11</v>
      </c>
      <c r="M80" s="245" t="s">
        <v>1214</v>
      </c>
      <c r="N80" s="245" t="s">
        <v>1215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1216</v>
      </c>
      <c r="W80" s="194" t="s">
        <v>1217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1394</v>
      </c>
      <c r="BK80" s="195" t="s">
        <v>1218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970</v>
      </c>
      <c r="I81" s="154" t="s">
        <v>1044</v>
      </c>
      <c r="J81" s="45">
        <v>74</v>
      </c>
      <c r="K81" s="45">
        <v>290</v>
      </c>
      <c r="L81" s="92" t="s">
        <v>11</v>
      </c>
      <c r="M81" s="18" t="s">
        <v>893</v>
      </c>
      <c r="N81" s="18" t="s">
        <v>1424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1" s="89" t="str">
        <f>IFERROR(_xlfn.XLOOKUP(J81, BASE_MAPA!$E$2:$E$359, BASE_MAPA!$J$2:$J$359), "ERRO")</f>
        <v>MARCO INICIAL - ALTO ARAGUAIA</v>
      </c>
      <c r="V81" s="221" t="s">
        <v>1268</v>
      </c>
      <c r="W81" s="194" t="s">
        <v>1425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1224</v>
      </c>
      <c r="BK81" s="23" t="s">
        <v>1426</v>
      </c>
      <c r="BL81" s="22"/>
      <c r="BM81" s="20" t="s">
        <v>387</v>
      </c>
      <c r="BN81" s="20" t="s">
        <v>387</v>
      </c>
      <c r="BO81" s="180" t="s">
        <v>387</v>
      </c>
      <c r="BP81" s="23" t="s">
        <v>1426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1021</v>
      </c>
      <c r="I82" s="154" t="s">
        <v>1021</v>
      </c>
      <c r="J82" s="45">
        <v>74</v>
      </c>
      <c r="K82" s="45">
        <v>404.08</v>
      </c>
      <c r="L82" s="92">
        <v>400.78</v>
      </c>
      <c r="M82" s="18" t="s">
        <v>1427</v>
      </c>
      <c r="N82" s="18" t="s">
        <v>1018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1224</v>
      </c>
      <c r="BK82" s="23" t="s">
        <v>1428</v>
      </c>
      <c r="BL82" s="22"/>
      <c r="BM82" s="20" t="s">
        <v>373</v>
      </c>
      <c r="BN82" s="20" t="s">
        <v>394</v>
      </c>
      <c r="BO82" s="180" t="s">
        <v>513</v>
      </c>
      <c r="BP82" s="23" t="s">
        <v>1428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1107</v>
      </c>
      <c r="I83" s="154" t="s">
        <v>1107</v>
      </c>
      <c r="J83" s="45">
        <v>98</v>
      </c>
      <c r="K83" s="45">
        <v>616</v>
      </c>
      <c r="L83" s="92">
        <v>662</v>
      </c>
      <c r="M83" s="18" t="s">
        <v>1405</v>
      </c>
      <c r="N83" s="18" t="s">
        <v>1406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1273</v>
      </c>
      <c r="W83" s="194" t="s">
        <v>1407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1228</v>
      </c>
      <c r="BK83" s="248" t="s">
        <v>1429</v>
      </c>
      <c r="BL83" s="22"/>
      <c r="BM83" s="20" t="s">
        <v>387</v>
      </c>
      <c r="BN83" s="20" t="s">
        <v>387</v>
      </c>
      <c r="BO83" s="180" t="s">
        <v>387</v>
      </c>
      <c r="BP83" s="248" t="s">
        <v>1429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831</v>
      </c>
      <c r="I84" s="154" t="s">
        <v>836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1430</v>
      </c>
      <c r="W84" s="194" t="s">
        <v>1431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1432</v>
      </c>
      <c r="BK84" s="23" t="s">
        <v>1433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1023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1413</v>
      </c>
      <c r="W85" s="194" t="s">
        <v>1248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1434</v>
      </c>
      <c r="BK85" s="23" t="s">
        <v>1435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942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6" s="89" t="str">
        <f>IFERROR(_xlfn.XLOOKUP(J86, BASE_MAPA!$E$2:$E$359, BASE_MAPA!$J$2:$J$359), "ERRO")</f>
        <v>MARCO INICIAL - ALTO ARAGUAIA</v>
      </c>
      <c r="V86" s="221" t="s">
        <v>1416</v>
      </c>
      <c r="W86" s="194" t="s">
        <v>1248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1249</v>
      </c>
      <c r="BK86" s="23" t="s">
        <v>1436</v>
      </c>
      <c r="BL86" s="22"/>
      <c r="BM86" s="20" t="s">
        <v>387</v>
      </c>
      <c r="BN86" s="20" t="s">
        <v>387</v>
      </c>
      <c r="BO86" s="180" t="s">
        <v>387</v>
      </c>
      <c r="BP86" s="23" t="s">
        <v>1436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7" s="89" t="str">
        <f>IFERROR(_xlfn.XLOOKUP(J87, BASE_MAPA!$E$2:$E$359, BASE_MAPA!$J$2:$J$359), "ERRO")</f>
        <v>MARCO INICIAL - ALTO ARAGUAIA</v>
      </c>
      <c r="V87" s="221" t="s">
        <v>1418</v>
      </c>
      <c r="W87" s="194" t="s">
        <v>1348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1437</v>
      </c>
      <c r="BK87" s="23" t="s">
        <v>1437</v>
      </c>
      <c r="BL87" s="22"/>
      <c r="BM87" s="20" t="s">
        <v>377</v>
      </c>
      <c r="BN87" s="20" t="s">
        <v>407</v>
      </c>
      <c r="BO87" s="180" t="s">
        <v>459</v>
      </c>
      <c r="BP87" s="23" t="s">
        <v>1437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779</v>
      </c>
      <c r="I88" s="154" t="s">
        <v>772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1390</v>
      </c>
      <c r="W88" s="194" t="s">
        <v>1354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1224</v>
      </c>
      <c r="BK88" s="23" t="s">
        <v>1438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620</v>
      </c>
      <c r="I89" s="154" t="s">
        <v>620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1439</v>
      </c>
      <c r="W89" s="194" t="s">
        <v>1210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1224</v>
      </c>
      <c r="BK89" s="23" t="s">
        <v>1440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1374</v>
      </c>
      <c r="F90" s="193" t="s">
        <v>25</v>
      </c>
      <c r="G90" s="10" t="str">
        <f>IF(D90="","*",VLOOKUP(F90,BS_ATIVIDADE[#All],3,FALSE))</f>
        <v>OUTROS</v>
      </c>
      <c r="H90" s="154" t="s">
        <v>1391</v>
      </c>
      <c r="I90" s="154" t="s">
        <v>1114</v>
      </c>
      <c r="J90" s="45">
        <v>98</v>
      </c>
      <c r="K90" s="45">
        <v>502</v>
      </c>
      <c r="L90" s="92" t="s">
        <v>11</v>
      </c>
      <c r="M90" s="18" t="s">
        <v>1392</v>
      </c>
      <c r="N90" s="18" t="s">
        <v>1303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1216</v>
      </c>
      <c r="W90" s="194" t="s">
        <v>1393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1394</v>
      </c>
      <c r="BK90" s="195" t="s">
        <v>1441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1046</v>
      </c>
      <c r="I91" s="154" t="s">
        <v>1114</v>
      </c>
      <c r="J91" s="45">
        <v>74</v>
      </c>
      <c r="K91" s="45">
        <v>500</v>
      </c>
      <c r="L91" s="92" t="s">
        <v>11</v>
      </c>
      <c r="M91" s="273" t="s">
        <v>1052</v>
      </c>
      <c r="N91" s="273" t="s">
        <v>1442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1268</v>
      </c>
      <c r="W91" s="194" t="s">
        <v>1425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1224</v>
      </c>
      <c r="BK91" s="250" t="s">
        <v>1443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971</v>
      </c>
      <c r="I92" s="154" t="s">
        <v>972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2" s="89" t="str">
        <f>IFERROR(_xlfn.XLOOKUP(J92, BASE_MAPA!$E$2:$E$359, BASE_MAPA!$J$2:$J$359), "ERRO")</f>
        <v>MARCO INICIAL - ALTO ARAGUAIA</v>
      </c>
      <c r="V92" s="221" t="s">
        <v>1252</v>
      </c>
      <c r="W92" s="194" t="s">
        <v>1444</v>
      </c>
      <c r="X92" s="247" t="s">
        <v>357</v>
      </c>
      <c r="Y92" s="171" t="s">
        <v>360</v>
      </c>
      <c r="Z92" s="171" t="s">
        <v>353</v>
      </c>
      <c r="AA92" s="92" t="s">
        <v>1254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1445</v>
      </c>
      <c r="BK92" s="23" t="s">
        <v>1445</v>
      </c>
      <c r="BL92" s="22"/>
      <c r="BM92" s="20" t="s">
        <v>387</v>
      </c>
      <c r="BN92" s="20" t="s">
        <v>387</v>
      </c>
      <c r="BO92" s="180" t="s">
        <v>387</v>
      </c>
      <c r="BP92" s="23" t="s">
        <v>1445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1021</v>
      </c>
      <c r="I93" s="154" t="s">
        <v>1021</v>
      </c>
      <c r="J93" s="45">
        <v>74</v>
      </c>
      <c r="K93" s="45">
        <v>404.08</v>
      </c>
      <c r="L93" s="92">
        <v>400.78</v>
      </c>
      <c r="M93" s="18" t="s">
        <v>1427</v>
      </c>
      <c r="N93" s="18" t="s">
        <v>1018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1445</v>
      </c>
      <c r="BK93" s="23" t="s">
        <v>1445</v>
      </c>
      <c r="BL93" s="22"/>
      <c r="BM93" s="20" t="s">
        <v>387</v>
      </c>
      <c r="BN93" s="20" t="s">
        <v>387</v>
      </c>
      <c r="BO93" s="180" t="s">
        <v>387</v>
      </c>
      <c r="BP93" s="23" t="s">
        <v>1445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1107</v>
      </c>
      <c r="I94" s="154" t="s">
        <v>1107</v>
      </c>
      <c r="J94" s="45">
        <v>98</v>
      </c>
      <c r="K94" s="45">
        <v>616</v>
      </c>
      <c r="L94" s="92">
        <v>662</v>
      </c>
      <c r="M94" s="18" t="s">
        <v>1405</v>
      </c>
      <c r="N94" s="18" t="s">
        <v>1406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1273</v>
      </c>
      <c r="W94" s="194" t="s">
        <v>1407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1228</v>
      </c>
      <c r="BK94" s="248" t="s">
        <v>1429</v>
      </c>
      <c r="BL94" s="22"/>
      <c r="BM94" s="20" t="s">
        <v>387</v>
      </c>
      <c r="BN94" s="20" t="s">
        <v>387</v>
      </c>
      <c r="BO94" s="180" t="s">
        <v>387</v>
      </c>
      <c r="BP94" s="195" t="s">
        <v>1429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552</v>
      </c>
      <c r="I95" s="154" t="s">
        <v>552</v>
      </c>
      <c r="J95" s="45">
        <v>72</v>
      </c>
      <c r="K95" s="45">
        <v>286</v>
      </c>
      <c r="L95" s="92">
        <v>295</v>
      </c>
      <c r="M95" s="18" t="s">
        <v>549</v>
      </c>
      <c r="N95" s="18" t="s">
        <v>550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1233</v>
      </c>
      <c r="W95" s="194" t="s">
        <v>1231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1446</v>
      </c>
      <c r="BK95" s="23" t="s">
        <v>1446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831</v>
      </c>
      <c r="I96" s="154" t="s">
        <v>836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1430</v>
      </c>
      <c r="W96" s="194" t="s">
        <v>1447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1224</v>
      </c>
      <c r="BK96" s="23" t="s">
        <v>1448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1020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1449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1413</v>
      </c>
      <c r="W97" s="194" t="s">
        <v>1450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1451</v>
      </c>
      <c r="BK97" s="23" t="s">
        <v>1452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926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1453</v>
      </c>
      <c r="N98" s="18" t="s">
        <v>926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8" s="89" t="str">
        <f>IFERROR(_xlfn.XLOOKUP(J98, BASE_MAPA!$E$2:$E$359, BASE_MAPA!$J$2:$J$359), "ERRO")</f>
        <v>MARCO INICIAL - ALTO ARAGUAIA</v>
      </c>
      <c r="V98" s="221" t="s">
        <v>1252</v>
      </c>
      <c r="W98" s="194" t="s">
        <v>1248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1249</v>
      </c>
      <c r="BK98" s="23" t="s">
        <v>1454</v>
      </c>
      <c r="BL98" s="22"/>
      <c r="BM98" s="20" t="s">
        <v>387</v>
      </c>
      <c r="BN98" s="20" t="s">
        <v>387</v>
      </c>
      <c r="BO98" s="180" t="s">
        <v>387</v>
      </c>
      <c r="BP98" s="23" t="s">
        <v>1454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620</v>
      </c>
      <c r="I99" s="154" t="s">
        <v>620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1439</v>
      </c>
      <c r="W99" s="194" t="s">
        <v>1210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1224</v>
      </c>
      <c r="BK99" s="23" t="s">
        <v>1455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1374</v>
      </c>
      <c r="F100" s="193" t="s">
        <v>25</v>
      </c>
      <c r="G100" s="10" t="str">
        <f>IF(D100="","*",VLOOKUP(F100,BS_ATIVIDADE[#All],3,FALSE))</f>
        <v>OUTROS</v>
      </c>
      <c r="H100" s="154" t="s">
        <v>1213</v>
      </c>
      <c r="I100" s="154" t="s">
        <v>1046</v>
      </c>
      <c r="J100" s="45">
        <v>98</v>
      </c>
      <c r="K100" s="245">
        <v>752.38</v>
      </c>
      <c r="L100" s="92" t="s">
        <v>11</v>
      </c>
      <c r="M100" s="245" t="s">
        <v>1214</v>
      </c>
      <c r="N100" s="245" t="s">
        <v>1215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1216</v>
      </c>
      <c r="W100" s="194" t="s">
        <v>1217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1394</v>
      </c>
      <c r="BK100" s="23" t="s">
        <v>1456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971</v>
      </c>
      <c r="I101" s="154" t="s">
        <v>972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1" s="89" t="str">
        <f>IFERROR(_xlfn.XLOOKUP(J101, BASE_MAPA!$E$2:$E$359, BASE_MAPA!$J$2:$J$359), "ERRO")</f>
        <v>MARCO INICIAL - ALTO ARAGUAIA</v>
      </c>
      <c r="V101" s="221" t="s">
        <v>1252</v>
      </c>
      <c r="W101" s="194" t="s">
        <v>1444</v>
      </c>
      <c r="X101" s="247" t="s">
        <v>357</v>
      </c>
      <c r="Y101" s="171" t="s">
        <v>360</v>
      </c>
      <c r="Z101" s="171" t="s">
        <v>358</v>
      </c>
      <c r="AA101" s="92" t="s">
        <v>1254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1224</v>
      </c>
      <c r="BK101" s="23" t="s">
        <v>1457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1457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1021</v>
      </c>
      <c r="I102" s="154" t="s">
        <v>1021</v>
      </c>
      <c r="J102" s="45">
        <v>74</v>
      </c>
      <c r="K102" s="45">
        <v>404.08</v>
      </c>
      <c r="L102" s="92">
        <v>400.78</v>
      </c>
      <c r="M102" s="231" t="s">
        <v>1427</v>
      </c>
      <c r="N102" s="231" t="s">
        <v>1018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1403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1458</v>
      </c>
      <c r="BK102" s="23" t="s">
        <v>1459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1107</v>
      </c>
      <c r="I103" s="154" t="s">
        <v>1107</v>
      </c>
      <c r="J103" s="45">
        <v>98</v>
      </c>
      <c r="K103" s="245">
        <v>662</v>
      </c>
      <c r="L103" s="92">
        <v>616</v>
      </c>
      <c r="M103" s="231" t="s">
        <v>1405</v>
      </c>
      <c r="N103" s="18" t="s">
        <v>1406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1273</v>
      </c>
      <c r="W103" s="194" t="s">
        <v>1407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1228</v>
      </c>
      <c r="BK103" s="248" t="s">
        <v>1229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552</v>
      </c>
      <c r="I104" s="154" t="s">
        <v>552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1233</v>
      </c>
      <c r="W104" s="194" t="s">
        <v>1231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1461</v>
      </c>
      <c r="BK104" s="23" t="s">
        <v>1462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831</v>
      </c>
      <c r="I105" s="154" t="s">
        <v>836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1463</v>
      </c>
      <c r="W105" s="194" t="s">
        <v>1464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1224</v>
      </c>
      <c r="BK105" s="23" t="s">
        <v>1465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1249</v>
      </c>
      <c r="BK106" s="23" t="s">
        <v>1467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1021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1468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1469</v>
      </c>
      <c r="W107" s="194" t="s">
        <v>1470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1471</v>
      </c>
      <c r="BK107" s="23" t="s">
        <v>1472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1374</v>
      </c>
      <c r="F108" s="193" t="s">
        <v>175</v>
      </c>
      <c r="G108" s="10" t="str">
        <f>IF(D108="","*",VLOOKUP(F108,BS_ATIVIDADE[#All],3,FALSE))</f>
        <v>DORMENTE - DESCARGA</v>
      </c>
      <c r="H108" s="154" t="s">
        <v>1021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1028</v>
      </c>
      <c r="N108" s="231" t="s">
        <v>1473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1469</v>
      </c>
      <c r="W108" s="194" t="s">
        <v>1474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1471</v>
      </c>
      <c r="BK108" s="23" t="s">
        <v>1472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1020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1449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1413</v>
      </c>
      <c r="W109" s="194" t="s">
        <v>1248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1475</v>
      </c>
      <c r="BK109" s="23" t="s">
        <v>1476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1095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1244</v>
      </c>
      <c r="W110" s="194" t="s">
        <v>1248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1477</v>
      </c>
      <c r="BK110" s="23" t="s">
        <v>1477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1477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942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1" s="89" t="str">
        <f>IFERROR(_xlfn.XLOOKUP(J111, BASE_MAPA!$E$2:$E$359, BASE_MAPA!$J$2:$J$359), "ERRO")</f>
        <v>MARCO INICIAL - ALTO ARAGUAIA</v>
      </c>
      <c r="V111" s="221" t="s">
        <v>1252</v>
      </c>
      <c r="W111" s="194" t="s">
        <v>1248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1249</v>
      </c>
      <c r="BK111" s="23" t="s">
        <v>1478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620</v>
      </c>
      <c r="I112" s="154" t="s">
        <v>620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1439</v>
      </c>
      <c r="W112" s="194" t="s">
        <v>1210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1479</v>
      </c>
      <c r="BK112" s="23" t="s">
        <v>1480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972</v>
      </c>
      <c r="I113" s="154" t="s">
        <v>972</v>
      </c>
      <c r="J113" s="45">
        <v>74</v>
      </c>
      <c r="K113" s="45">
        <v>290</v>
      </c>
      <c r="L113" s="92" t="s">
        <v>11</v>
      </c>
      <c r="M113" s="18" t="s">
        <v>1481</v>
      </c>
      <c r="N113" s="18" t="s">
        <v>1482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3" s="89" t="str">
        <f>IFERROR(_xlfn.XLOOKUP(J113, BASE_MAPA!$E$2:$E$359, BASE_MAPA!$J$2:$J$359), "ERRO")</f>
        <v>MARCO INICIAL - ALTO ARAGUAIA</v>
      </c>
      <c r="V113" s="221" t="s">
        <v>1342</v>
      </c>
      <c r="W113" s="194" t="s">
        <v>1483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1484</v>
      </c>
      <c r="BK113" s="23" t="s">
        <v>1485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1021</v>
      </c>
      <c r="I114" s="154" t="s">
        <v>1021</v>
      </c>
      <c r="J114" s="45">
        <v>74</v>
      </c>
      <c r="K114" s="45">
        <v>402</v>
      </c>
      <c r="L114" s="92">
        <v>400</v>
      </c>
      <c r="M114" s="231" t="s">
        <v>1427</v>
      </c>
      <c r="N114" s="231" t="s">
        <v>1018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1403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1486</v>
      </c>
      <c r="BK114" s="23" t="s">
        <v>1487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1487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1107</v>
      </c>
      <c r="I115" s="154" t="s">
        <v>1107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1273</v>
      </c>
      <c r="W115" s="194" t="s">
        <v>1488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1489</v>
      </c>
      <c r="BK115" s="195" t="s">
        <v>1489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1490</v>
      </c>
      <c r="I116" s="154" t="s">
        <v>960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6" s="89" t="str">
        <f>IFERROR(_xlfn.XLOOKUP(J116, BASE_MAPA!$E$2:$E$359, BASE_MAPA!$J$2:$J$359), "ERRO")</f>
        <v>MARCO INICIAL - ALTO ARAGUAIA</v>
      </c>
      <c r="V116" s="221" t="s">
        <v>1230</v>
      </c>
      <c r="W116" s="194" t="s">
        <v>1231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1492</v>
      </c>
      <c r="BK116" s="23" t="s">
        <v>1493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552</v>
      </c>
      <c r="I117" s="154" t="s">
        <v>552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1233</v>
      </c>
      <c r="W117" s="194" t="s">
        <v>1231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1494</v>
      </c>
      <c r="BK117" s="23" t="s">
        <v>1494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1023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1413</v>
      </c>
      <c r="W118" s="194" t="s">
        <v>1248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1495</v>
      </c>
      <c r="BK118" s="23" t="s">
        <v>1495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942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9" s="89" t="str">
        <f>IFERROR(_xlfn.XLOOKUP(J119, BASE_MAPA!$E$2:$E$359, BASE_MAPA!$J$2:$J$359), "ERRO")</f>
        <v>MARCO INICIAL - ALTO ARAGUAIA</v>
      </c>
      <c r="V119" s="221" t="s">
        <v>1252</v>
      </c>
      <c r="W119" s="194" t="s">
        <v>1248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1496</v>
      </c>
      <c r="BK119" s="23" t="s">
        <v>1497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620</v>
      </c>
      <c r="I120" s="154" t="s">
        <v>620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1439</v>
      </c>
      <c r="W120" s="194" t="s">
        <v>1210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1224</v>
      </c>
      <c r="BK120" s="23" t="s">
        <v>1498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1021</v>
      </c>
      <c r="I121" s="154" t="s">
        <v>1021</v>
      </c>
      <c r="J121" s="45">
        <v>74</v>
      </c>
      <c r="K121" s="45">
        <v>402</v>
      </c>
      <c r="L121" s="92">
        <v>400</v>
      </c>
      <c r="M121" s="231" t="s">
        <v>1427</v>
      </c>
      <c r="N121" s="231" t="s">
        <v>1018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1403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1499</v>
      </c>
      <c r="BK121" s="23" t="s">
        <v>1500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1107</v>
      </c>
      <c r="I122" s="194" t="s">
        <v>1107</v>
      </c>
      <c r="J122" s="245">
        <v>98</v>
      </c>
      <c r="K122" s="92">
        <v>690</v>
      </c>
      <c r="L122" s="92" t="s">
        <v>11</v>
      </c>
      <c r="M122" s="245" t="s">
        <v>1103</v>
      </c>
      <c r="N122" s="245" t="s">
        <v>1501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1273</v>
      </c>
      <c r="W122" s="194" t="s">
        <v>1502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1503</v>
      </c>
      <c r="BK122" s="195" t="s">
        <v>1503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960</v>
      </c>
      <c r="I123" s="154" t="s">
        <v>960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3" s="89" t="str">
        <f>IFERROR(_xlfn.XLOOKUP(J123, BASE_MAPA!$E$2:$E$359, BASE_MAPA!$J$2:$J$359), "ERRO")</f>
        <v>MARCO INICIAL - ALTO ARAGUAIA</v>
      </c>
      <c r="V123" s="221" t="s">
        <v>1230</v>
      </c>
      <c r="W123" s="194" t="s">
        <v>1231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1224</v>
      </c>
      <c r="BK123" s="23" t="s">
        <v>1504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552</v>
      </c>
      <c r="I124" s="154" t="s">
        <v>552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1233</v>
      </c>
      <c r="W124" s="194" t="s">
        <v>1231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1505</v>
      </c>
      <c r="BK124" s="23" t="s">
        <v>1506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620</v>
      </c>
      <c r="I125" s="154" t="s">
        <v>620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1439</v>
      </c>
      <c r="W125" s="194" t="s">
        <v>1210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1507</v>
      </c>
      <c r="BK125" s="23" t="s">
        <v>1508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821</v>
      </c>
      <c r="I126" s="154" t="s">
        <v>871</v>
      </c>
      <c r="J126" s="45">
        <v>103</v>
      </c>
      <c r="K126" s="45">
        <v>1803</v>
      </c>
      <c r="L126" s="92" t="s">
        <v>11</v>
      </c>
      <c r="M126" s="18" t="s">
        <v>1509</v>
      </c>
      <c r="N126" s="18" t="s">
        <v>1510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26" s="89" t="str">
        <f>IFERROR(_xlfn.XLOOKUP(J126, BASE_MAPA!$E$2:$E$359, BASE_MAPA!$J$2:$J$359), "ERRO")</f>
        <v>OURO VERDE - LIGAÇÃO</v>
      </c>
      <c r="V126" s="221" t="s">
        <v>1511</v>
      </c>
      <c r="W126" s="194" t="s">
        <v>1223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1507</v>
      </c>
      <c r="BK126" s="23" t="s">
        <v>1512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974</v>
      </c>
      <c r="I127" s="194" t="s">
        <v>1307</v>
      </c>
      <c r="J127" s="245">
        <v>74</v>
      </c>
      <c r="K127" s="245">
        <v>290</v>
      </c>
      <c r="L127" s="92" t="s">
        <v>11</v>
      </c>
      <c r="M127" s="245" t="s">
        <v>1266</v>
      </c>
      <c r="N127" s="245" t="s">
        <v>1267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7" s="89" t="str">
        <f>IFERROR(_xlfn.XLOOKUP(J127, BASE_MAPA!$E$2:$E$359, BASE_MAPA!$J$2:$J$359), "ERRO")</f>
        <v>MARCO INICIAL - ALTO ARAGUAIA</v>
      </c>
      <c r="V127" s="221" t="s">
        <v>1268</v>
      </c>
      <c r="W127" s="194" t="s">
        <v>1377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1507</v>
      </c>
      <c r="BK127" s="23" t="s">
        <v>1513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541</v>
      </c>
      <c r="I128" s="154" t="s">
        <v>1514</v>
      </c>
      <c r="J128" s="45">
        <v>72</v>
      </c>
      <c r="K128" s="45">
        <v>264</v>
      </c>
      <c r="L128" s="92"/>
      <c r="M128" s="18" t="s">
        <v>1515</v>
      </c>
      <c r="N128" s="18" t="s">
        <v>1516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1517</v>
      </c>
      <c r="W128" s="194" t="s">
        <v>1518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1519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1021</v>
      </c>
      <c r="I129" s="154" t="s">
        <v>1021</v>
      </c>
      <c r="J129" s="45">
        <v>74</v>
      </c>
      <c r="K129" s="45">
        <v>396.7</v>
      </c>
      <c r="L129" s="92">
        <v>394.3</v>
      </c>
      <c r="M129" s="231" t="s">
        <v>1427</v>
      </c>
      <c r="N129" s="231" t="s">
        <v>1018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1403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1507</v>
      </c>
      <c r="BK129" s="23" t="s">
        <v>1520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1107</v>
      </c>
      <c r="I130" s="194" t="s">
        <v>1107</v>
      </c>
      <c r="J130" s="245">
        <v>98</v>
      </c>
      <c r="K130" s="92">
        <v>720</v>
      </c>
      <c r="L130" s="92" t="s">
        <v>11</v>
      </c>
      <c r="M130" s="18" t="s">
        <v>1109</v>
      </c>
      <c r="N130" s="18" t="s">
        <v>1521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1273</v>
      </c>
      <c r="W130" s="194" t="s">
        <v>1522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1331</v>
      </c>
      <c r="BK130" s="23" t="s">
        <v>1331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960</v>
      </c>
      <c r="I131" s="154" t="s">
        <v>960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1" s="89" t="str">
        <f>IFERROR(_xlfn.XLOOKUP(J131, BASE_MAPA!$E$2:$E$359, BASE_MAPA!$J$2:$J$359), "ERRO")</f>
        <v>MARCO INICIAL - ALTO ARAGUAIA</v>
      </c>
      <c r="V131" s="221" t="s">
        <v>1230</v>
      </c>
      <c r="W131" s="194" t="s">
        <v>1231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1338</v>
      </c>
      <c r="BK131" s="23" t="s">
        <v>1523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552</v>
      </c>
      <c r="I132" s="154" t="s">
        <v>552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1233</v>
      </c>
      <c r="W132" s="194" t="s">
        <v>1231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1525</v>
      </c>
      <c r="BK132" s="23" t="s">
        <v>1526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783</v>
      </c>
      <c r="I133" s="154" t="s">
        <v>783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1527</v>
      </c>
      <c r="W133" s="194" t="s">
        <v>1470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1528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1026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1529</v>
      </c>
      <c r="N134" s="18" t="s">
        <v>1530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1413</v>
      </c>
      <c r="W134" s="194" t="s">
        <v>1248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1531</v>
      </c>
      <c r="BK134" s="23" t="s">
        <v>1532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939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1533</v>
      </c>
      <c r="N135" s="18" t="s">
        <v>1534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5" s="89" t="str">
        <f>IFERROR(_xlfn.XLOOKUP(J135, BASE_MAPA!$E$2:$E$359, BASE_MAPA!$J$2:$J$359), "ERRO")</f>
        <v>MARCO INICIAL - ALTO ARAGUAIA</v>
      </c>
      <c r="V135" s="221" t="s">
        <v>1252</v>
      </c>
      <c r="W135" s="194" t="s">
        <v>1248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1531</v>
      </c>
      <c r="BK135" s="23" t="s">
        <v>1535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622</v>
      </c>
      <c r="I136" s="154" t="s">
        <v>622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1536</v>
      </c>
      <c r="W136" s="194" t="s">
        <v>1210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1537</v>
      </c>
      <c r="BK136" s="23" t="s">
        <v>1538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1213</v>
      </c>
      <c r="I137" s="154" t="s">
        <v>1046</v>
      </c>
      <c r="J137" s="45">
        <v>98</v>
      </c>
      <c r="K137" s="45">
        <v>752</v>
      </c>
      <c r="L137" s="92" t="s">
        <v>11</v>
      </c>
      <c r="M137" s="18" t="s">
        <v>1539</v>
      </c>
      <c r="N137" s="18" t="s">
        <v>1540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1541</v>
      </c>
      <c r="W137" s="194" t="s">
        <v>1542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1543</v>
      </c>
      <c r="BK137" s="23" t="s">
        <v>1544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972</v>
      </c>
      <c r="I138" s="154" t="s">
        <v>972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8" s="89" t="str">
        <f>IFERROR(_xlfn.XLOOKUP(J138, BASE_MAPA!$E$2:$E$359, BASE_MAPA!$J$2:$J$359), "ERRO")</f>
        <v>MARCO INICIAL - ALTO ARAGUAIA</v>
      </c>
      <c r="V138" s="221" t="s">
        <v>1252</v>
      </c>
      <c r="W138" s="194" t="s">
        <v>1444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1545</v>
      </c>
      <c r="BK138" s="23" t="s">
        <v>1546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1021</v>
      </c>
      <c r="I139" s="154" t="s">
        <v>1021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1547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1537</v>
      </c>
      <c r="BK139" s="23" t="s">
        <v>1548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960</v>
      </c>
      <c r="I140" s="154" t="s">
        <v>960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0" s="89" t="str">
        <f>IFERROR(_xlfn.XLOOKUP(J140, BASE_MAPA!$E$2:$E$359, BASE_MAPA!$J$2:$J$359), "ERRO")</f>
        <v>MARCO INICIAL - ALTO ARAGUAIA</v>
      </c>
      <c r="V140" s="221" t="s">
        <v>1230</v>
      </c>
      <c r="W140" s="194" t="s">
        <v>1549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1537</v>
      </c>
      <c r="BK140" s="23" t="s">
        <v>1550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1551</v>
      </c>
      <c r="N141" s="18" t="s">
        <v>1552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1553</v>
      </c>
      <c r="W141" s="194" t="s">
        <v>1554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1555</v>
      </c>
      <c r="BK141" s="23" t="s">
        <v>1556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1409</v>
      </c>
      <c r="N142" s="18" t="s">
        <v>1410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1557</v>
      </c>
      <c r="W142" s="194" t="s">
        <v>1554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1558</v>
      </c>
      <c r="BK142" s="297" t="s">
        <v>1559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1021</v>
      </c>
      <c r="I143" s="154" t="s">
        <v>1021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1318</v>
      </c>
      <c r="W143" s="194" t="s">
        <v>1474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1338</v>
      </c>
      <c r="BK143" s="297" t="s">
        <v>1561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1026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1562</v>
      </c>
      <c r="N144" s="18" t="s">
        <v>1563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1240</v>
      </c>
      <c r="W144" s="194" t="s">
        <v>1564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1555</v>
      </c>
      <c r="BK144" s="23" t="s">
        <v>1565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933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5" s="89" t="str">
        <f>IFERROR(_xlfn.XLOOKUP(J145, BASE_MAPA!$E$2:$E$359, BASE_MAPA!$J$2:$J$359), "ERRO")</f>
        <v>MARCO INICIAL - ALTO ARAGUAIA</v>
      </c>
      <c r="V145" s="221" t="s">
        <v>1244</v>
      </c>
      <c r="W145" s="194" t="s">
        <v>1566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1555</v>
      </c>
      <c r="BK145" s="23" t="s">
        <v>1567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754</v>
      </c>
      <c r="I146" s="19" t="s">
        <v>754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1430</v>
      </c>
      <c r="W146" s="46" t="s">
        <v>1444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1568</v>
      </c>
      <c r="BK146" s="297" t="s">
        <v>1569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1570</v>
      </c>
      <c r="I147" s="19" t="s">
        <v>1570</v>
      </c>
      <c r="J147" s="18">
        <v>82</v>
      </c>
      <c r="K147" s="18">
        <v>1225.2</v>
      </c>
      <c r="L147" s="83" t="s">
        <v>11</v>
      </c>
      <c r="M147" s="18" t="s">
        <v>1571</v>
      </c>
      <c r="N147" s="18" t="s">
        <v>1572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1573</v>
      </c>
      <c r="T147" s="175" t="s">
        <v>1571</v>
      </c>
      <c r="U147" s="89" t="s">
        <v>1574</v>
      </c>
      <c r="V147" s="225" t="s">
        <v>1575</v>
      </c>
      <c r="W147" s="46" t="s">
        <v>1470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1573</v>
      </c>
      <c r="BD147" s="175" t="s">
        <v>1571</v>
      </c>
      <c r="BE147" s="177" t="s">
        <v>1574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1576</v>
      </c>
      <c r="BK147" s="24" t="s">
        <v>1576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1107</v>
      </c>
      <c r="I148" s="19" t="s">
        <v>1107</v>
      </c>
      <c r="J148" s="18">
        <v>98</v>
      </c>
      <c r="K148" s="18">
        <v>759</v>
      </c>
      <c r="L148" s="83" t="s">
        <v>11</v>
      </c>
      <c r="M148" s="18" t="s">
        <v>1577</v>
      </c>
      <c r="N148" s="18" t="s">
        <v>1578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1226</v>
      </c>
      <c r="W148" s="194" t="s">
        <v>1227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1579</v>
      </c>
      <c r="BK148" s="23" t="s">
        <v>1579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1114</v>
      </c>
      <c r="I149" s="19" t="s">
        <v>1046</v>
      </c>
      <c r="J149" s="18">
        <v>98</v>
      </c>
      <c r="K149" s="18">
        <v>759</v>
      </c>
      <c r="L149" s="83" t="s">
        <v>11</v>
      </c>
      <c r="M149" s="18" t="s">
        <v>1539</v>
      </c>
      <c r="N149" s="18" t="s">
        <v>1540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1226</v>
      </c>
      <c r="W149" s="194" t="s">
        <v>1580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1581</v>
      </c>
      <c r="BK149" s="23" t="s">
        <v>1582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1213</v>
      </c>
      <c r="I150" s="194" t="s">
        <v>1046</v>
      </c>
      <c r="J150" s="245">
        <v>98</v>
      </c>
      <c r="K150" s="245">
        <v>752</v>
      </c>
      <c r="L150" s="92" t="s">
        <v>11</v>
      </c>
      <c r="M150" s="231" t="s">
        <v>1539</v>
      </c>
      <c r="N150" s="231" t="s">
        <v>1540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1541</v>
      </c>
      <c r="W150" s="194" t="s">
        <v>1583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1</v>
      </c>
      <c r="BI150" s="23"/>
      <c r="BJ150" s="195" t="s">
        <v>1584</v>
      </c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1021</v>
      </c>
      <c r="I153" s="19" t="s">
        <v>970</v>
      </c>
      <c r="J153" s="245">
        <v>74</v>
      </c>
      <c r="K153" s="245">
        <v>406</v>
      </c>
      <c r="L153" s="83" t="s">
        <v>11</v>
      </c>
      <c r="M153" s="18" t="s">
        <v>1585</v>
      </c>
      <c r="N153" s="18" t="s">
        <v>1586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1342</v>
      </c>
      <c r="W153" s="46" t="s">
        <v>1587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1588</v>
      </c>
      <c r="BK153" s="297" t="s">
        <v>1589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995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1590</v>
      </c>
      <c r="N154" s="18" t="s">
        <v>1591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1240</v>
      </c>
      <c r="W154" s="46" t="s">
        <v>1592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1593</v>
      </c>
      <c r="BK154" s="24" t="s">
        <v>1594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1551</v>
      </c>
      <c r="N156" s="18" t="s">
        <v>1552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1553</v>
      </c>
      <c r="W156" s="194" t="s">
        <v>1554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970</v>
      </c>
      <c r="I157" s="19" t="s">
        <v>934</v>
      </c>
      <c r="J157" s="245">
        <v>74</v>
      </c>
      <c r="K157" s="45">
        <v>290</v>
      </c>
      <c r="L157" s="83" t="s">
        <v>11</v>
      </c>
      <c r="M157" s="18" t="s">
        <v>1595</v>
      </c>
      <c r="N157" s="18" t="s">
        <v>1596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7" s="89" t="str">
        <f>IFERROR(_xlfn.XLOOKUP(J157, BASE_MAPA!$E$2:$E$359, BASE_MAPA!$J$2:$J$359), "ERRO")</f>
        <v>MARCO INICIAL - ALTO ARAGUAIA</v>
      </c>
      <c r="V157" s="221" t="s">
        <v>1252</v>
      </c>
      <c r="W157" s="46" t="s">
        <v>1597</v>
      </c>
      <c r="X157" s="15" t="s">
        <v>357</v>
      </c>
      <c r="Y157" s="20" t="s">
        <v>360</v>
      </c>
      <c r="Z157" s="20"/>
      <c r="AA157" s="301" t="s">
        <v>1598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1599</v>
      </c>
      <c r="BK157" s="297" t="s">
        <v>1600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1601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960</v>
      </c>
      <c r="I158" s="154" t="s">
        <v>960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1602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8" s="89" t="str">
        <f>IFERROR(_xlfn.XLOOKUP(J158, BASE_MAPA!$E$2:$E$359, BASE_MAPA!$J$2:$J$359), "ERRO")</f>
        <v>MARCO INICIAL - ALTO ARAGUAIA</v>
      </c>
      <c r="V158" s="221" t="s">
        <v>1230</v>
      </c>
      <c r="W158" s="194" t="s">
        <v>1549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1603</v>
      </c>
      <c r="BK158" s="24" t="s">
        <v>1604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934</v>
      </c>
      <c r="I159" s="19" t="s">
        <v>1307</v>
      </c>
      <c r="J159" s="45">
        <v>74</v>
      </c>
      <c r="K159" s="18">
        <v>111</v>
      </c>
      <c r="L159" s="83">
        <v>5.7530000000000001</v>
      </c>
      <c r="M159" s="18" t="s">
        <v>1308</v>
      </c>
      <c r="N159" s="18" t="s">
        <v>1309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9" s="174" t="str">
        <f>IFERROR(_xlfn.XLOOKUP(J159, BASE_MAPA!$E$2:$E$359, BASE_MAPA!$J$2:$J$359), "ERRO")</f>
        <v>MARCO INICIAL - ALTO ARAGUAIA</v>
      </c>
      <c r="V159" s="221" t="s">
        <v>1268</v>
      </c>
      <c r="W159" s="194" t="s">
        <v>1605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1606</v>
      </c>
      <c r="BK159" s="24" t="s">
        <v>1607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933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0" s="89" t="str">
        <f>IFERROR(_xlfn.XLOOKUP(J160, BASE_MAPA!$E$2:$E$359, BASE_MAPA!$J$2:$J$359), "ERRO")</f>
        <v>MARCO INICIAL - ALTO ARAGUAIA</v>
      </c>
      <c r="V160" s="221" t="s">
        <v>1244</v>
      </c>
      <c r="W160" s="46" t="s">
        <v>1592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1608</v>
      </c>
      <c r="BK160" s="24" t="s">
        <v>1609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622</v>
      </c>
      <c r="I161" s="154" t="s">
        <v>622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1536</v>
      </c>
      <c r="W161" s="194" t="s">
        <v>1210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1610</v>
      </c>
      <c r="BK161" s="24" t="s">
        <v>1611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869</v>
      </c>
      <c r="I163" s="19" t="s">
        <v>1612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1613</v>
      </c>
      <c r="W163" s="194" t="s">
        <v>1614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1615</v>
      </c>
      <c r="BK163" s="298" t="s">
        <v>1616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1617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870</v>
      </c>
      <c r="I164" s="19" t="s">
        <v>1612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1613</v>
      </c>
      <c r="W164" s="46" t="s">
        <v>1592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1615</v>
      </c>
      <c r="BK164" s="298" t="s">
        <v>1616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1617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772</v>
      </c>
      <c r="I165" s="154" t="s">
        <v>779</v>
      </c>
      <c r="J165" s="45">
        <v>101</v>
      </c>
      <c r="K165" s="45">
        <v>1471</v>
      </c>
      <c r="L165" s="92" t="s">
        <v>11</v>
      </c>
      <c r="M165" s="18" t="s">
        <v>1618</v>
      </c>
      <c r="N165" s="18" t="s">
        <v>1619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1620</v>
      </c>
      <c r="W165" s="194" t="s">
        <v>1217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1603</v>
      </c>
      <c r="BK165" s="24" t="s">
        <v>1621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1622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752</v>
      </c>
      <c r="I166" s="19" t="s">
        <v>772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1620</v>
      </c>
      <c r="W166" s="46" t="s">
        <v>1396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1623</v>
      </c>
      <c r="BK166" s="23" t="s">
        <v>1623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1624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1107</v>
      </c>
      <c r="I169" s="19" t="s">
        <v>1107</v>
      </c>
      <c r="J169" s="18">
        <v>98</v>
      </c>
      <c r="K169" s="18">
        <v>721</v>
      </c>
      <c r="L169" s="18">
        <v>677</v>
      </c>
      <c r="M169" s="18" t="s">
        <v>1625</v>
      </c>
      <c r="N169" s="18" t="s">
        <v>1626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1226</v>
      </c>
      <c r="W169" s="194" t="s">
        <v>1227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1627</v>
      </c>
      <c r="BK169" s="23" t="s">
        <v>1627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1107</v>
      </c>
      <c r="I170" s="19" t="s">
        <v>1083</v>
      </c>
      <c r="J170" s="18">
        <v>98</v>
      </c>
      <c r="K170" s="18">
        <v>721</v>
      </c>
      <c r="L170" s="83">
        <v>617</v>
      </c>
      <c r="M170" s="18" t="s">
        <v>1628</v>
      </c>
      <c r="N170" s="18" t="s">
        <v>1629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1226</v>
      </c>
      <c r="W170" s="46" t="s">
        <v>1274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1630</v>
      </c>
      <c r="BK170" s="24" t="s">
        <v>1631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985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1240</v>
      </c>
      <c r="W172" s="46" t="s">
        <v>1632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1633</v>
      </c>
      <c r="BK172" s="298" t="s">
        <v>1634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970</v>
      </c>
      <c r="I173" s="19" t="s">
        <v>934</v>
      </c>
      <c r="J173" s="245">
        <v>74</v>
      </c>
      <c r="K173" s="45">
        <v>290</v>
      </c>
      <c r="L173" s="83" t="s">
        <v>11</v>
      </c>
      <c r="M173" s="18" t="s">
        <v>1595</v>
      </c>
      <c r="N173" s="18" t="s">
        <v>1596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3" s="89" t="str">
        <f>IFERROR(_xlfn.XLOOKUP(J173, BASE_MAPA!$E$2:$E$359, BASE_MAPA!$J$2:$J$359), "ERRO")</f>
        <v>MARCO INICIAL - ALTO ARAGUAIA</v>
      </c>
      <c r="V173" s="221" t="s">
        <v>1252</v>
      </c>
      <c r="W173" s="46" t="s">
        <v>1597</v>
      </c>
      <c r="X173" s="15" t="s">
        <v>357</v>
      </c>
      <c r="Y173" s="20" t="s">
        <v>360</v>
      </c>
      <c r="Z173" s="20"/>
      <c r="AA173" s="301" t="s">
        <v>1598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1635</v>
      </c>
      <c r="BK173" s="297" t="s">
        <v>1635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1635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970</v>
      </c>
      <c r="I174" s="19" t="s">
        <v>1044</v>
      </c>
      <c r="J174" s="245">
        <v>74</v>
      </c>
      <c r="K174" s="45">
        <v>290</v>
      </c>
      <c r="L174" s="83">
        <v>501</v>
      </c>
      <c r="M174" s="18" t="s">
        <v>893</v>
      </c>
      <c r="N174" s="18" t="s">
        <v>1424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4" s="174" t="str">
        <f>IFERROR(_xlfn.XLOOKUP(J174, BASE_MAPA!$E$2:$E$359, BASE_MAPA!$J$2:$J$359), "ERRO")</f>
        <v>MARCO INICIAL - ALTO ARAGUAIA</v>
      </c>
      <c r="V174" s="221" t="s">
        <v>1268</v>
      </c>
      <c r="W174" s="194" t="s">
        <v>1636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1637</v>
      </c>
      <c r="BK174" s="24" t="s">
        <v>1638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960</v>
      </c>
      <c r="I175" s="154" t="s">
        <v>960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1602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5" s="89" t="str">
        <f>IFERROR(_xlfn.XLOOKUP(J175, BASE_MAPA!$E$2:$E$359, BASE_MAPA!$J$2:$J$359), "ERRO")</f>
        <v>MARCO INICIAL - ALTO ARAGUAIA</v>
      </c>
      <c r="V175" s="221" t="s">
        <v>1230</v>
      </c>
      <c r="W175" s="194" t="s">
        <v>1549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1639</v>
      </c>
      <c r="BK175" s="24" t="s">
        <v>1640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1640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933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6" s="89" t="str">
        <f>IFERROR(_xlfn.XLOOKUP(J176, BASE_MAPA!$E$2:$E$359, BASE_MAPA!$J$2:$J$359), "ERRO")</f>
        <v>MARCO INICIAL - ALTO ARAGUAIA</v>
      </c>
      <c r="V176" s="221" t="s">
        <v>1244</v>
      </c>
      <c r="W176" s="46" t="s">
        <v>1592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1641</v>
      </c>
      <c r="BK176" s="23" t="s">
        <v>1642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1643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622</v>
      </c>
      <c r="I177" s="154" t="s">
        <v>622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1536</v>
      </c>
      <c r="W177" s="194" t="s">
        <v>1210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1644</v>
      </c>
      <c r="BK177" s="298" t="s">
        <v>1645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552</v>
      </c>
      <c r="I178" s="154" t="s">
        <v>552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1233</v>
      </c>
      <c r="W178" s="194" t="s">
        <v>1231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1646</v>
      </c>
      <c r="BK178" s="297" t="s">
        <v>1647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869</v>
      </c>
      <c r="I179" s="19" t="s">
        <v>1612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1613</v>
      </c>
      <c r="W179" s="194" t="s">
        <v>1614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1648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1649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870</v>
      </c>
      <c r="I180" s="19" t="s">
        <v>1612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1613</v>
      </c>
      <c r="W180" s="46" t="s">
        <v>1592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1650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1651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772</v>
      </c>
      <c r="I181" s="154" t="s">
        <v>779</v>
      </c>
      <c r="J181" s="45">
        <v>101</v>
      </c>
      <c r="K181" s="45">
        <v>1471</v>
      </c>
      <c r="L181" s="92" t="s">
        <v>11</v>
      </c>
      <c r="M181" s="18" t="s">
        <v>1618</v>
      </c>
      <c r="N181" s="18" t="s">
        <v>1619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1620</v>
      </c>
      <c r="W181" s="194" t="s">
        <v>1217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1639</v>
      </c>
      <c r="BK181" s="24" t="s">
        <v>1652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772</v>
      </c>
      <c r="I182" s="19" t="s">
        <v>820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1620</v>
      </c>
      <c r="W182" s="305" t="s">
        <v>1653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1639</v>
      </c>
      <c r="BK182" s="24" t="s">
        <v>1654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1114</v>
      </c>
      <c r="I183" s="19" t="s">
        <v>1655</v>
      </c>
      <c r="J183" s="18">
        <v>98</v>
      </c>
      <c r="K183" s="18">
        <v>759</v>
      </c>
      <c r="L183" s="83">
        <v>501</v>
      </c>
      <c r="M183" s="18" t="s">
        <v>1656</v>
      </c>
      <c r="N183" s="18" t="s">
        <v>1657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1658</v>
      </c>
      <c r="W183" s="46" t="s">
        <v>1636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/>
      <c r="AT183" s="178"/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0</v>
      </c>
      <c r="AZ183" s="17"/>
      <c r="BA183" s="186"/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1</v>
      </c>
      <c r="BI183" s="23"/>
      <c r="BJ183" s="23" t="s">
        <v>1659</v>
      </c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Produção e Intervalo</v>
      </c>
      <c r="BR183" s="25">
        <f>IF(OR(B183="",F183=""),"*",AY183/P183)</f>
        <v>0</v>
      </c>
      <c r="BS183" s="25">
        <f>IF(OR(B183="",F183=""),"*",BA183/Q183)</f>
        <v>0</v>
      </c>
      <c r="BT183" s="271"/>
    </row>
    <row r="184" spans="1:72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1107</v>
      </c>
      <c r="I184" s="19" t="s">
        <v>1107</v>
      </c>
      <c r="J184" s="18">
        <v>98</v>
      </c>
      <c r="K184" s="18">
        <v>690.99199999999996</v>
      </c>
      <c r="L184" s="18">
        <v>617.86800000000005</v>
      </c>
      <c r="M184" s="18" t="s">
        <v>1660</v>
      </c>
      <c r="N184" s="18" t="s">
        <v>1661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1226</v>
      </c>
      <c r="W184" s="194" t="s">
        <v>1227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1662</v>
      </c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/>
      </c>
    </row>
    <row r="185" spans="1:72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1083</v>
      </c>
      <c r="I185" s="19" t="s">
        <v>1044</v>
      </c>
      <c r="J185" s="18">
        <v>98</v>
      </c>
      <c r="K185" s="18">
        <v>617.86800000000005</v>
      </c>
      <c r="L185" s="83">
        <v>501.22</v>
      </c>
      <c r="M185" s="18" t="s">
        <v>1663</v>
      </c>
      <c r="N185" s="18" t="s">
        <v>1664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1226</v>
      </c>
      <c r="W185" s="46" t="s">
        <v>1665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/>
      <c r="AS185" s="46"/>
      <c r="AT185" s="46"/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0</v>
      </c>
      <c r="AZ185" s="17"/>
      <c r="BA185" s="186"/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1</v>
      </c>
      <c r="BI185" s="23"/>
      <c r="BJ185" s="248" t="s">
        <v>1666</v>
      </c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Produção e Intervalo</v>
      </c>
      <c r="BR185" s="25">
        <f>IF(OR(B185="",F185=""),"*",AY185/P185)</f>
        <v>0</v>
      </c>
      <c r="BS185" s="25">
        <f>IF(OR(B185="",F185=""),"*",BA185/Q185)</f>
        <v>0</v>
      </c>
      <c r="BT185" s="271" t="str">
        <f t="shared" si="2"/>
        <v/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1667</v>
      </c>
      <c r="N186" s="18" t="s">
        <v>1410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1668</v>
      </c>
      <c r="W186" s="46" t="s">
        <v>1669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/>
      <c r="AS186" s="178"/>
      <c r="AT186" s="178"/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</v>
      </c>
      <c r="AZ186" s="17"/>
      <c r="BA186" s="186"/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1</v>
      </c>
      <c r="BI186" s="23"/>
      <c r="BJ186" s="23" t="s">
        <v>1670</v>
      </c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Produção e Intervalo</v>
      </c>
      <c r="BR186" s="25">
        <f>IF(OR(B186="",F186=""),"*",AY186/P186)</f>
        <v>0</v>
      </c>
      <c r="BS186" s="25">
        <f>IF(OR(B186="",F186=""),"*",BA186/Q186)</f>
        <v>0</v>
      </c>
      <c r="BT186" s="271"/>
    </row>
    <row r="187" spans="1:72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970</v>
      </c>
      <c r="I187" s="19" t="s">
        <v>970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1342</v>
      </c>
      <c r="W187" s="46" t="s">
        <v>1474</v>
      </c>
      <c r="X187" s="15" t="s">
        <v>352</v>
      </c>
      <c r="Y187" s="20" t="s">
        <v>351</v>
      </c>
      <c r="Z187" s="20"/>
      <c r="AA187" s="155" t="s">
        <v>1357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tr">
        <f>BS_CONTROLE[[#This Row],[Local - Encerramento]]</f>
        <v>TCS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/>
      <c r="AS187" s="46"/>
      <c r="AT187" s="46"/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1</v>
      </c>
      <c r="BI187" s="23"/>
      <c r="BJ187" s="23" t="s">
        <v>1224</v>
      </c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Produção e Intervalo</v>
      </c>
      <c r="BR187" s="25">
        <f>IF(OR(B187="",F187=""),"*",AY187/P187)</f>
        <v>0</v>
      </c>
      <c r="BS187" s="25">
        <f>IF(OR(B187="",F187=""),"*",BA187/Q187)</f>
        <v>0</v>
      </c>
      <c r="BT187" s="271" t="str">
        <f t="shared" si="2"/>
        <v/>
      </c>
    </row>
    <row r="188" spans="1:72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985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1240</v>
      </c>
      <c r="W188" s="46" t="s">
        <v>1632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/>
      <c r="AT188" s="46"/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/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1</v>
      </c>
      <c r="BI188" s="23"/>
      <c r="BJ188" s="23" t="s">
        <v>1671</v>
      </c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/>
      </c>
    </row>
    <row r="189" spans="1:72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970</v>
      </c>
      <c r="I189" s="19" t="s">
        <v>934</v>
      </c>
      <c r="J189" s="245">
        <v>74</v>
      </c>
      <c r="K189" s="45">
        <v>290</v>
      </c>
      <c r="L189" s="83" t="s">
        <v>11</v>
      </c>
      <c r="M189" s="18" t="s">
        <v>1595</v>
      </c>
      <c r="N189" s="18" t="s">
        <v>1596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9" s="89" t="str">
        <f>IFERROR(_xlfn.XLOOKUP(J189, BASE_MAPA!$E$2:$E$359, BASE_MAPA!$J$2:$J$359), "ERRO")</f>
        <v>MARCO INICIAL - ALTO ARAGUAIA</v>
      </c>
      <c r="V189" s="221" t="s">
        <v>1252</v>
      </c>
      <c r="W189" s="46" t="s">
        <v>1597</v>
      </c>
      <c r="X189" s="15" t="s">
        <v>357</v>
      </c>
      <c r="Y189" s="20" t="s">
        <v>360</v>
      </c>
      <c r="Z189" s="20"/>
      <c r="AA189" s="301" t="s">
        <v>1598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1</v>
      </c>
      <c r="BI189" s="23"/>
      <c r="BJ189" s="23" t="s">
        <v>1672</v>
      </c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1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960</v>
      </c>
      <c r="I191" s="154" t="s">
        <v>960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1602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1" s="89" t="str">
        <f>IFERROR(_xlfn.XLOOKUP(J191, BASE_MAPA!$E$2:$E$359, BASE_MAPA!$J$2:$J$359), "ERRO")</f>
        <v>MARCO INICIAL - ALTO ARAGUAIA</v>
      </c>
      <c r="V191" s="221" t="s">
        <v>1230</v>
      </c>
      <c r="W191" s="194" t="s">
        <v>1549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/>
      <c r="AT191" s="46"/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1</v>
      </c>
      <c r="BI191" s="23"/>
      <c r="BJ191" s="23" t="s">
        <v>1673</v>
      </c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 e Intervalo</v>
      </c>
      <c r="BR191" s="25">
        <f>IF(OR(B191="",F191=""),"*",AY191/P191)</f>
        <v>0</v>
      </c>
      <c r="BS191" s="25">
        <f>IF(OR(B191="",F191=""),"*",BA191/Q191)</f>
        <v>0</v>
      </c>
      <c r="BT191" s="271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1674</v>
      </c>
      <c r="N192" s="18" t="s">
        <v>1675</v>
      </c>
      <c r="O192" s="19">
        <v>0.41666666666666669</v>
      </c>
      <c r="P192" s="19">
        <v>6.25E-2</v>
      </c>
      <c r="Q192" s="83">
        <v>30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2" s="174" t="str">
        <f>IFERROR(_xlfn.XLOOKUP(J192, BASE_MAPA!$E$2:$E$359, BASE_MAPA!$J$2:$J$359), "ERRO")</f>
        <v>MARCO INICIAL - ALTO ARAGUAIA</v>
      </c>
      <c r="V192" s="225"/>
      <c r="W192" s="46" t="s">
        <v>1676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/>
      <c r="AT192" s="178"/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0</v>
      </c>
      <c r="AZ192" s="17"/>
      <c r="BA192" s="186"/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2" s="177" t="str">
        <f>IFERROR(_xlfn.XLOOKUP(AO192, BASE_MAPA!$E$2:$E$359, BASE_MAPA!$J$2:$J$359), "ERRO")</f>
        <v>MARCO INICIAL - ALTO ARAGUAIA</v>
      </c>
      <c r="BF192" s="173" t="s">
        <v>1677</v>
      </c>
      <c r="BG192" s="22"/>
      <c r="BH192" s="23">
        <v>1</v>
      </c>
      <c r="BI192" s="23"/>
      <c r="BJ192" s="23" t="s">
        <v>1678</v>
      </c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Produção e Intervalo</v>
      </c>
      <c r="BR192" s="25">
        <f>IF(OR(B192="",F192=""),"*",AY192/P192)</f>
        <v>0</v>
      </c>
      <c r="BS192" s="25">
        <f>IF(OR(B192="",F192=""),"*",BA192/Q192)</f>
        <v>0</v>
      </c>
      <c r="BT192" s="271"/>
    </row>
    <row r="193" spans="1:72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933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3" s="89" t="str">
        <f>IFERROR(_xlfn.XLOOKUP(J193, BASE_MAPA!$E$2:$E$359, BASE_MAPA!$J$2:$J$359), "ERRO")</f>
        <v>MARCO INICIAL - ALTO ARAGUAIA</v>
      </c>
      <c r="V193" s="221" t="s">
        <v>1244</v>
      </c>
      <c r="W193" s="46" t="s">
        <v>1592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/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1679</v>
      </c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Produção</v>
      </c>
      <c r="BR193" s="25">
        <f>IF(OR(B193="",F193=""),"*",AY193/P193)</f>
        <v>1</v>
      </c>
      <c r="BS193" s="25">
        <f>IF(OR(B193="",F193=""),"*",BA193/Q193)</f>
        <v>0</v>
      </c>
      <c r="BT193" s="271" t="str">
        <f t="shared" si="2"/>
        <v/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1295</v>
      </c>
      <c r="I194" s="19" t="s">
        <v>1680</v>
      </c>
      <c r="J194" s="18">
        <v>78</v>
      </c>
      <c r="K194" s="18">
        <v>336</v>
      </c>
      <c r="L194" s="83">
        <v>302</v>
      </c>
      <c r="M194" s="18" t="s">
        <v>1681</v>
      </c>
      <c r="N194" s="18" t="s">
        <v>1682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1683</v>
      </c>
      <c r="W194" s="46" t="s">
        <v>1217</v>
      </c>
      <c r="X194" s="15" t="s">
        <v>357</v>
      </c>
      <c r="Y194" s="20" t="s">
        <v>360</v>
      </c>
      <c r="Z194" s="20"/>
      <c r="AA194" s="301" t="s">
        <v>1684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1224</v>
      </c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552</v>
      </c>
      <c r="I195" s="154" t="s">
        <v>552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1233</v>
      </c>
      <c r="W195" s="194" t="s">
        <v>1231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/>
      <c r="AT195" s="46"/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1</v>
      </c>
      <c r="BI195" s="23"/>
      <c r="BJ195" s="23" t="s">
        <v>1685</v>
      </c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Produção e Intervalo</v>
      </c>
      <c r="BR195" s="25">
        <f>IF(OR(B195="",F195=""),"*",AY195/P195)</f>
        <v>0</v>
      </c>
      <c r="BS195" s="25">
        <f>IF(OR(B195="",F195=""),"*",BA195/Q195)</f>
        <v>0</v>
      </c>
      <c r="BT195" s="271" t="str">
        <f t="shared" si="2"/>
        <v/>
      </c>
    </row>
    <row r="196" spans="1:72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1613</v>
      </c>
      <c r="W196" s="46" t="s">
        <v>1592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/>
      <c r="AS196" s="46"/>
      <c r="AT196" s="46"/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1</v>
      </c>
      <c r="BI196" s="23"/>
      <c r="BJ196" s="23" t="s">
        <v>1249</v>
      </c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 e Intervalo</v>
      </c>
      <c r="BR196" s="25">
        <f>IF(OR(B196="",F196=""),"*",AY196/P196)</f>
        <v>0</v>
      </c>
      <c r="BS196" s="25">
        <f>IF(OR(B196="",F196=""),"*",BA196/Q196)</f>
        <v>0</v>
      </c>
      <c r="BT196" s="271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2" s="89" t="str">
        <f>IFERROR(_xlfn.XLOOKUP(J202, BASE_MAPA!$E$2:$E$359, BASE_MAPA!$J$2:$J$359), "ERRO")</f>
        <v>ERRO</v>
      </c>
      <c r="V202" s="225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2" s="12" t="str">
        <f>IFERROR(_xlfn.XLOOKUP(AO202, BASE_MAPA!$E$2:$E$359, BASE_MAPA!$J$2:$J$359),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1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3" s="89" t="str">
        <f>IFERROR(_xlfn.XLOOKUP(J203, BASE_MAPA!$E$2:$E$359, BASE_MAPA!$J$2:$J$359), "ERRO")</f>
        <v>ERRO</v>
      </c>
      <c r="V203" s="225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3" s="12" t="str">
        <f>IFERROR(_xlfn.XLOOKUP(AO203, BASE_MAPA!$E$2:$E$359, BASE_MAPA!$J$2:$J$359),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4" s="18" t="str" cm="1">
        <f t="array" ref="N2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4" s="89" t="str">
        <f>IFERROR(_xlfn.XLOOKUP(J204, BASE_MAPA!$E$2:$E$359, BASE_MAPA!$J$2:$J$359), "ERRO")</f>
        <v>ERRO</v>
      </c>
      <c r="V204" s="225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4" s="12" t="str">
        <f>IFERROR(_xlfn.XLOOKUP(AO204, BASE_MAPA!$E$2:$E$359, BASE_MAPA!$J$2:$J$359),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1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5" s="18" t="str" cm="1">
        <f t="array" ref="N2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5" s="89" t="str">
        <f>IFERROR(_xlfn.XLOOKUP(J205, BASE_MAPA!$E$2:$E$359, BASE_MAPA!$J$2:$J$359), "ERRO")</f>
        <v>ERRO</v>
      </c>
      <c r="V205" s="225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5" s="12" t="str">
        <f>IFERROR(_xlfn.XLOOKUP(AO205, BASE_MAPA!$E$2:$E$359, BASE_MAPA!$J$2:$J$359),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1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6" s="18" t="str" cm="1">
        <f t="array" ref="N2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6" s="89" t="str">
        <f>IFERROR(_xlfn.XLOOKUP(J206, BASE_MAPA!$E$2:$E$359, BASE_MAPA!$J$2:$J$359), "ERRO")</f>
        <v>ERRO</v>
      </c>
      <c r="V206" s="225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6" s="12" t="str">
        <f>IFERROR(_xlfn.XLOOKUP(AO206, BASE_MAPA!$E$2:$E$359, BASE_MAPA!$J$2:$J$359),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1" t="str">
        <f t="shared" si="2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7" s="89" t="str">
        <f>IFERROR(_xlfn.XLOOKUP(J207, BASE_MAPA!$E$2:$E$359, BASE_MAPA!$J$2:$J$359), "ERRO")</f>
        <v>ERRO</v>
      </c>
      <c r="V207" s="225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7" s="12" t="str">
        <f>IFERROR(_xlfn.XLOOKUP(AO207, BASE_MAPA!$E$2:$E$359, BASE_MAPA!$J$2:$J$359),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1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8" s="89" t="str">
        <f>IFERROR(_xlfn.XLOOKUP(J208, BASE_MAPA!$E$2:$E$359, BASE_MAPA!$J$2:$J$359), "ERRO")</f>
        <v>ERRO</v>
      </c>
      <c r="V208" s="225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8" s="12" t="str">
        <f>IFERROR(_xlfn.XLOOKUP(AO208, BASE_MAPA!$E$2:$E$359, BASE_MAPA!$J$2:$J$359),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1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9" s="18" t="str" cm="1">
        <f t="array" ref="N2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9" s="89" t="str">
        <f>IFERROR(_xlfn.XLOOKUP(J209, BASE_MAPA!$E$2:$E$359, BASE_MAPA!$J$2:$J$359), "ERRO")</f>
        <v>ERRO</v>
      </c>
      <c r="V209" s="225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9" s="12" t="str">
        <f>IFERROR(_xlfn.XLOOKUP(AO209, BASE_MAPA!$E$2:$E$359, BASE_MAPA!$J$2:$J$359),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1" t="str">
        <f t="shared" si="2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0" s="89" t="str">
        <f>IFERROR(_xlfn.XLOOKUP(J210, BASE_MAPA!$E$2:$E$359, BASE_MAPA!$J$2:$J$359), "ERRO")</f>
        <v>ERRO</v>
      </c>
      <c r="V210" s="225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0" s="12" t="str">
        <f>IFERROR(_xlfn.XLOOKUP(AO210, BASE_MAPA!$E$2:$E$359, BASE_MAPA!$J$2:$J$359),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1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1" s="18" t="str" cm="1">
        <f t="array" ref="N2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ERRO</v>
      </c>
      <c r="V211" s="225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1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2" s="18" t="str" cm="1">
        <f t="array" ref="N2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2" s="89" t="str">
        <f>IFERROR(_xlfn.XLOOKUP(J212, BASE_MAPA!$E$2:$E$359, BASE_MAPA!$J$2:$J$359), "ERRO")</f>
        <v>ERRO</v>
      </c>
      <c r="V212" s="225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2" s="12" t="str">
        <f>IFERROR(_xlfn.XLOOKUP(AO212, BASE_MAPA!$E$2:$E$359, BASE_MAPA!$J$2:$J$359),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1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3" s="89" t="str">
        <f>IFERROR(_xlfn.XLOOKUP(J213, BASE_MAPA!$E$2:$E$359, BASE_MAPA!$J$2:$J$359), "ERRO")</f>
        <v>ERRO</v>
      </c>
      <c r="V213" s="225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3" s="12" t="str">
        <f>IFERROR(_xlfn.XLOOKUP(AO213, BASE_MAPA!$E$2:$E$359, BASE_MAPA!$J$2:$J$359),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6" s="18" t="str" cm="1">
        <f t="array" ref="N2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6" s="89" t="str">
        <f>IFERROR(_xlfn.XLOOKUP(J216, BASE_MAPA!$E$2:$E$359, BASE_MAPA!$J$2:$J$359), "ERRO")</f>
        <v>ERRO</v>
      </c>
      <c r="V216" s="225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6" s="12" t="str">
        <f>IFERROR(_xlfn.XLOOKUP(AO216, BASE_MAPA!$E$2:$E$359, BASE_MAPA!$J$2:$J$359),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1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7" s="89" t="str">
        <f>IFERROR(_xlfn.XLOOKUP(J217, BASE_MAPA!$E$2:$E$359, BASE_MAPA!$J$2:$J$359), "ERRO")</f>
        <v>ERRO</v>
      </c>
      <c r="V217" s="225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7" s="12" t="str">
        <f>IFERROR(_xlfn.XLOOKUP(AO217, BASE_MAPA!$E$2:$E$359, BASE_MAPA!$J$2:$J$359),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1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8" s="18" t="str" cm="1">
        <f t="array" ref="N2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8" s="89" t="str">
        <f>IFERROR(_xlfn.XLOOKUP(J218, BASE_MAPA!$E$2:$E$359, BASE_MAPA!$J$2:$J$359), "ERRO")</f>
        <v>ERRO</v>
      </c>
      <c r="V218" s="225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8" s="12" t="str">
        <f>IFERROR(_xlfn.XLOOKUP(AO218, BASE_MAPA!$E$2:$E$359, BASE_MAPA!$J$2:$J$359),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1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89" t="str">
        <f>IFERROR(_xlfn.XLOOKUP(J219, BASE_MAPA!$E$2:$E$359, BASE_MAPA!$J$2:$J$359), "ERRO")</f>
        <v>ERRO</v>
      </c>
      <c r="V219" s="225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9" s="12" t="str">
        <f>IFERROR(_xlfn.XLOOKUP(AO219, BASE_MAPA!$E$2:$E$359, BASE_MAPA!$J$2:$J$359),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1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0" s="89" t="str">
        <f>IFERROR(_xlfn.XLOOKUP(J220, BASE_MAPA!$E$2:$E$359, BASE_MAPA!$J$2:$J$359), "ERRO")</f>
        <v>ERRO</v>
      </c>
      <c r="V220" s="225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0" s="12" t="str">
        <f>IFERROR(_xlfn.XLOOKUP(AO220, BASE_MAPA!$E$2:$E$359, BASE_MAPA!$J$2:$J$359),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1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1" s="89" t="str">
        <f>IFERROR(_xlfn.XLOOKUP(J221, BASE_MAPA!$E$2:$E$359, BASE_MAPA!$J$2:$J$359), "ERRO")</f>
        <v>ERRO</v>
      </c>
      <c r="V221" s="225"/>
      <c r="W221" s="46"/>
      <c r="X221" s="15"/>
      <c r="Y221" s="20"/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1" s="12" t="str">
        <f>IFERROR(_xlfn.XLOOKUP(AO221, BASE_MAPA!$E$2:$E$359, BASE_MAPA!$J$2:$J$359),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1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2" s="18" t="str" cm="1">
        <f t="array" ref="N2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2" s="89" t="str">
        <f>IFERROR(_xlfn.XLOOKUP(J222, BASE_MAPA!$E$2:$E$359, BASE_MAPA!$J$2:$J$359), "ERRO")</f>
        <v>ERRO</v>
      </c>
      <c r="V222" s="225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2" s="12" t="str">
        <f>IFERROR(_xlfn.XLOOKUP(AO222, BASE_MAPA!$E$2:$E$359, BASE_MAPA!$J$2:$J$359),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1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3" s="89" t="str">
        <f>IFERROR(_xlfn.XLOOKUP(J223, BASE_MAPA!$E$2:$E$359, BASE_MAPA!$J$2:$J$359), "ERRO")</f>
        <v>ERRO</v>
      </c>
      <c r="V223" s="225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3" s="12" t="str">
        <f>IFERROR(_xlfn.XLOOKUP(AO223, BASE_MAPA!$E$2:$E$359, BASE_MAPA!$J$2:$J$359),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5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5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9" s="89" t="str">
        <f>IFERROR(_xlfn.XLOOKUP(J229, BASE_MAPA!$E$2:$E$359, BASE_MAPA!$J$2:$J$359), "ERRO")</f>
        <v>ERRO</v>
      </c>
      <c r="V229" s="225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9" s="12" t="str">
        <f>IFERROR(_xlfn.XLOOKUP(AO229, BASE_MAPA!$E$2:$E$359, BASE_MAPA!$J$2:$J$359),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1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0" s="89" t="str">
        <f>IFERROR(_xlfn.XLOOKUP(J230, BASE_MAPA!$E$2:$E$359, BASE_MAPA!$J$2:$J$359), "ERRO")</f>
        <v>ERRO</v>
      </c>
      <c r="V230" s="225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0" s="12" t="str">
        <f>IFERROR(_xlfn.XLOOKUP(AO230, BASE_MAPA!$E$2:$E$359, BASE_MAPA!$J$2:$J$359),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 t="s">
        <v>360</v>
      </c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 t="s">
        <v>360</v>
      </c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 t="s">
        <v>360</v>
      </c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 t="s">
        <v>360</v>
      </c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1045</v>
      </c>
      <c r="I275" s="154" t="s">
        <v>1021</v>
      </c>
      <c r="J275" s="45">
        <v>74</v>
      </c>
      <c r="K275" s="45">
        <v>501</v>
      </c>
      <c r="L275" s="92" t="s">
        <v>11</v>
      </c>
      <c r="M275" s="231" t="s">
        <v>1271</v>
      </c>
      <c r="N275" s="231" t="s">
        <v>1272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5" s="78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5" s="89" t="str">
        <f>IFERROR(_xlfn.XLOOKUP(J275, BASE_MAPA!$E$2:$E$359, BASE_MAPA!$J$2:$J$359), "ERRO")</f>
        <v>MARCO INICIAL - ALTO ARAGUAIA</v>
      </c>
      <c r="V275" s="221" t="s">
        <v>1273</v>
      </c>
      <c r="W275" s="194" t="s">
        <v>1360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5" s="12" t="str">
        <f>IFERROR(_xlfn.XLOOKUP(AO275, BASE_MAPA!$E$2:$E$359, BASE_MAPA!$J$2:$J$359), "ERRO")</f>
        <v>MARCO INICIAL -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1021</v>
      </c>
      <c r="I276" s="154" t="s">
        <v>972</v>
      </c>
      <c r="J276" s="45">
        <v>74</v>
      </c>
      <c r="K276" s="45">
        <v>406</v>
      </c>
      <c r="L276" s="92" t="s">
        <v>11</v>
      </c>
      <c r="M276" s="231" t="s">
        <v>1585</v>
      </c>
      <c r="N276" s="231" t="s">
        <v>1586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6" s="78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6" s="89" t="str">
        <f>IFERROR(_xlfn.XLOOKUP(J276, BASE_MAPA!$E$2:$E$359, BASE_MAPA!$J$2:$J$359), "ERRO")</f>
        <v>MARCO INICIAL - ALTO ARAGUAIA</v>
      </c>
      <c r="V276" s="221" t="s">
        <v>1273</v>
      </c>
      <c r="W276" s="194" t="s">
        <v>1360</v>
      </c>
      <c r="X276" s="247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6" s="12" t="str">
        <f>IFERROR(_xlfn.XLOOKUP(AO276, BASE_MAPA!$E$2:$E$359, BASE_MAPA!$J$2:$J$359), "ERRO")</f>
        <v>MARCO INICIAL -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972</v>
      </c>
      <c r="I277" s="194" t="s">
        <v>972</v>
      </c>
      <c r="J277" s="245">
        <v>74</v>
      </c>
      <c r="K277" s="245">
        <v>290</v>
      </c>
      <c r="L277" s="92"/>
      <c r="M277" s="231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7" s="231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1252</v>
      </c>
      <c r="W277" s="194" t="s">
        <v>1686</v>
      </c>
      <c r="X277" s="247" t="s">
        <v>357</v>
      </c>
      <c r="Y277" s="171"/>
      <c r="Z277" s="171" t="s">
        <v>358</v>
      </c>
      <c r="AA277" s="92" t="s">
        <v>1254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1026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1562</v>
      </c>
      <c r="N278" s="18" t="s">
        <v>1563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1240</v>
      </c>
      <c r="W278" s="194" t="s">
        <v>1687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1107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79" s="18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79" s="89" t="str">
        <f>IFERROR(_xlfn.XLOOKUP(J279, BASE_MAPA!$E$2:$E$359, BASE_MAPA!$J$2:$J$359), "ERRO")</f>
        <v>ALTO ARAGUAIA - RONDONOPOLIS</v>
      </c>
      <c r="V279" s="221" t="s">
        <v>1244</v>
      </c>
      <c r="W279" s="194" t="s">
        <v>1248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79" s="12" t="str">
        <f>IFERROR(_xlfn.XLOOKUP(AO279, BASE_MAPA!$E$2:$E$359, BASE_MAPA!$J$2:$J$359), "ERRO")</f>
        <v>ALTO ARAGUAIA -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1688</v>
      </c>
      <c r="BK279" s="23" t="s">
        <v>1688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0" s="18" t="str" cm="1">
        <f t="array" ref="N2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0" s="89" t="str">
        <f>IFERROR(_xlfn.XLOOKUP(J280, BASE_MAPA!$E$2:$E$359, BASE_MAPA!$J$2:$J$359), "ERRO")</f>
        <v>ERRO</v>
      </c>
      <c r="V280" s="221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0" s="12" t="str">
        <f>IFERROR(_xlfn.XLOOKUP(AO280, BASE_MAPA!$E$2:$E$359, BASE_MAPA!$J$2:$J$359),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1" s="89" t="str">
        <f>IFERROR(_xlfn.XLOOKUP(J281, BASE_MAPA!$E$2:$E$359, BASE_MAPA!$J$2:$J$359), "ERRO")</f>
        <v>ERRO</v>
      </c>
      <c r="V281" s="221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1" s="12" t="str">
        <f>IFERROR(_xlfn.XLOOKUP(AO281, BASE_MAPA!$E$2:$E$359, BASE_MAPA!$J$2:$J$359),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247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1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231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1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231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247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45"/>
      <c r="K295" s="92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247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1689</v>
      </c>
      <c r="I297" s="154" t="s">
        <v>846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7" s="89" t="str">
        <f>IFERROR(_xlfn.XLOOKUP(J297, BASE_MAPA!$E$2:$E$359, BASE_MAPA!$J$2:$J$359), "ERRO")</f>
        <v>OURO VERDE - LIGAÇÃO</v>
      </c>
      <c r="V297" s="221" t="s">
        <v>1613</v>
      </c>
      <c r="W297" s="194" t="s">
        <v>1690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7" s="12" t="str">
        <f>IFERROR(_xlfn.XLOOKUP(AO297, BASE_MAPA!$E$2:$E$359, BASE_MAPA!$J$2:$J$359), "ERRO")</f>
        <v>OURO VERDE -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1691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1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846</v>
      </c>
      <c r="I302" s="154" t="s">
        <v>820</v>
      </c>
      <c r="J302" s="45">
        <v>103</v>
      </c>
      <c r="K302" s="45">
        <v>1984</v>
      </c>
      <c r="L302" s="92" t="s">
        <v>11</v>
      </c>
      <c r="M302" s="18" t="s">
        <v>1692</v>
      </c>
      <c r="N302" s="18" t="s">
        <v>1693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2" s="89" t="str">
        <f>IFERROR(_xlfn.XLOOKUP(J302, BASE_MAPA!$E$2:$E$359, BASE_MAPA!$J$2:$J$359), "ERRO")</f>
        <v>OURO VERDE - LIGAÇÃO</v>
      </c>
      <c r="V302" s="221" t="s">
        <v>1613</v>
      </c>
      <c r="W302" s="194" t="s">
        <v>1690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295">
        <v>0.34722222222222221</v>
      </c>
      <c r="AS302" s="295">
        <v>0</v>
      </c>
      <c r="AT302" s="295">
        <v>4.1666666666666664E-2</v>
      </c>
      <c r="AU302" s="295"/>
      <c r="AV302" s="295"/>
      <c r="AW302" s="295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2" s="12" t="str">
        <f>IFERROR(_xlfn.XLOOKUP(AO302, BASE_MAPA!$E$2:$E$359, BASE_MAPA!$J$2:$J$359), "ERRO")</f>
        <v>OURO VERDE -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1537</v>
      </c>
      <c r="BK302" s="23" t="s">
        <v>1694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1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97" t="str">
        <f>D513&amp;B513</f>
        <v/>
      </c>
      <c r="B513" s="274"/>
      <c r="C513" s="199" t="str">
        <f>IF(BS_CONTROLE[[#This Row],[DATA]]="","",WEEKNUM(BS_CONTROLE[[#This Row],[DATA]]))</f>
        <v/>
      </c>
      <c r="D513" s="275"/>
      <c r="E513" s="276"/>
      <c r="F513" s="277"/>
      <c r="G513" s="172" t="str">
        <f>IF(D513="","*",VLOOKUP(F513,BS_ATIVIDADE[#All],3,FALSE))</f>
        <v>*</v>
      </c>
      <c r="H513" s="278"/>
      <c r="I513" s="278"/>
      <c r="J513" s="279"/>
      <c r="K513" s="279"/>
      <c r="L513" s="280"/>
      <c r="M513" s="173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73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278"/>
      <c r="P513" s="278"/>
      <c r="Q513" s="280"/>
      <c r="R513" s="204" t="str">
        <f>IFERROR(_xlfn.XLOOKUP(F513, BS_ATIVIDADE[ATIVIDADE],BS_ATIVIDADE[UNIDADE] ), "*")</f>
        <v>*</v>
      </c>
      <c r="S513" s="282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282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174" t="str">
        <f>IFERROR(_xlfn.XLOOKUP(J513, BASE_MAPA!$E$2:$E$359, BASE_MAPA!$J$2:$J$359), "ERRO")</f>
        <v>ERRO</v>
      </c>
      <c r="V513" s="283"/>
      <c r="W513" s="284"/>
      <c r="X513" s="275"/>
      <c r="Y513" s="285"/>
      <c r="Z513" s="285"/>
      <c r="AA513" s="286"/>
      <c r="AB513" s="282"/>
      <c r="AC513" s="282"/>
      <c r="AD513" s="284"/>
      <c r="AE513" s="280"/>
      <c r="AF513" s="280"/>
      <c r="AG513" s="280"/>
      <c r="AH513" s="287"/>
      <c r="AI513" s="288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89">
        <f>BS_CONTROLE[[#This Row],[SUB]]</f>
        <v>0</v>
      </c>
      <c r="AP513" s="289">
        <f>BS_CONTROLE[[#This Row],[KM - Inicio]]</f>
        <v>0</v>
      </c>
      <c r="AQ513" s="289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0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77" t="str">
        <f>IFERROR(_xlfn.XLOOKUP(AO513, BASE_MAPA!$E$2:$E$359, BASE_MAPA!$J$2:$J$359),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2"/>
      <c r="BP513" s="213"/>
      <c r="BQ513" s="243" t="str">
        <f>IF(AND(BR513&lt;1,BS513&lt;1),"Produção e Intervalo",IF(BR513&lt;1,"Intervalo",IF(BS513&lt;1,"Produção","Aderente")))</f>
        <v>Aderente</v>
      </c>
      <c r="BR513" s="244" t="str">
        <f>IF(OR(B513="",F513=""),"*",AY513/P513)</f>
        <v>*</v>
      </c>
      <c r="BS513" s="244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2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174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89">
        <f>BS_CONTROLE[[#This Row],[SUB]]</f>
        <v>0</v>
      </c>
      <c r="AP516" s="289">
        <f>BS_CONTROLE[[#This Row],[KM - Inicio]]</f>
        <v>0</v>
      </c>
      <c r="AQ516" s="289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77" t="str">
        <f>IFERROR(_xlfn.XLOOKUP(AO516, BASE_MAPA!$E$2:$E$359, BASE_MAPA!$J$2:$J$359),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282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1"/>
      <c r="N544" s="281"/>
      <c r="O544" s="203"/>
      <c r="P544" s="203"/>
      <c r="Q544" s="202"/>
      <c r="R544" s="204"/>
      <c r="S544" s="175"/>
      <c r="T544" s="175"/>
      <c r="U544" s="174"/>
      <c r="V544" s="226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2"/>
      <c r="BP544" s="213"/>
      <c r="BQ544" s="243" t="str">
        <f>IF(AND(BR544&lt;1,BS544&lt;1),"Produção e Intervalo",IF(BR544&lt;1,"Intervalo",IF(BS544&lt;1,"Produção","Aderente")))</f>
        <v>Aderente</v>
      </c>
      <c r="BR544" s="244" t="str">
        <f>IF(OR(B544="",F544=""),"*",AY544/P544)</f>
        <v>*</v>
      </c>
      <c r="BS544" s="244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97:Y425 V187:W188 X173:Y184 W194 X187:Y19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7:AD425 Z193:AC193 Z195:Z196 AC195:AC196 Z189:AD192 Z185:AC186 Z194:AD19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" name="Range1_11_2"/>
    <protectedRange sqref="Z111:AD111 Z124:AB124 AD124 Z135:AB135 AD135 Z142:AB142 AD142 Z154:AB154 AA164:AB164 AA180:AB180 AA196:AB196" name="Range1_12_6"/>
    <protectedRange sqref="Z106" name="Range1_12_7"/>
    <protectedRange sqref="V106:W106" name="Range1_11_8_2"/>
    <protectedRange sqref="K157 K173:K174 K189" name="Range1_8_3_1"/>
    <protectedRange sqref="V157 V173 V189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" name="Range1_11_7"/>
    <protectedRange sqref="AA163:AD163 AA179:AD179" name="Range1_12_11"/>
    <protectedRange sqref="V148 V184" name="Range1_11_9"/>
    <protectedRange sqref="W148 W169 W184" name="Range1_11_10"/>
    <protectedRange sqref="AA148:AD148 AA183:AD184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30" priority="4589" operator="equal">
      <formula>"ERRO"</formula>
    </cfRule>
  </conditionalFormatting>
  <conditionalFormatting sqref="X4 Y1:Z5 Y467:Y542 Y426:Z466">
    <cfRule type="cellIs" dxfId="2529" priority="4578" operator="equal">
      <formula>"OPORTUNIDADE"</formula>
    </cfRule>
  </conditionalFormatting>
  <conditionalFormatting sqref="AZ6:AZ514">
    <cfRule type="expression" dxfId="2528" priority="4573">
      <formula>$BU6=1</formula>
    </cfRule>
  </conditionalFormatting>
  <conditionalFormatting sqref="BQ6:BQ544">
    <cfRule type="cellIs" dxfId="2527" priority="4584" operator="equal">
      <formula>"Produção e Intervalo"</formula>
    </cfRule>
    <cfRule type="cellIs" dxfId="2526" priority="4585" operator="equal">
      <formula>"Aderente"</formula>
    </cfRule>
    <cfRule type="cellIs" dxfId="2525" priority="4586" operator="equal">
      <formula>"Intervalo"</formula>
    </cfRule>
    <cfRule type="cellIs" dxfId="2524" priority="4587" operator="equal">
      <formula>"Produção"</formula>
    </cfRule>
    <cfRule type="cellIs" dxfId="2523" priority="4588" operator="equal">
      <formula>"ERRO"</formula>
    </cfRule>
  </conditionalFormatting>
  <conditionalFormatting sqref="BR6:BS544">
    <cfRule type="cellIs" dxfId="2522" priority="4566" operator="equal">
      <formula>"*"</formula>
    </cfRule>
    <cfRule type="cellIs" dxfId="2521" priority="4567" operator="greaterThanOrEqual">
      <formula>1</formula>
    </cfRule>
    <cfRule type="cellIs" dxfId="2520" priority="4568" operator="lessThan">
      <formula>1</formula>
    </cfRule>
  </conditionalFormatting>
  <conditionalFormatting sqref="X467:X514 Y467:Y542 Y426:Z466">
    <cfRule type="cellIs" dxfId="2519" priority="4514" operator="equal">
      <formula>"NÃO"</formula>
    </cfRule>
    <cfRule type="cellIs" dxfId="2518" priority="4515" operator="equal">
      <formula>"SIM"</formula>
    </cfRule>
  </conditionalFormatting>
  <conditionalFormatting sqref="X467:X514">
    <cfRule type="cellIs" dxfId="2517" priority="4513" operator="equal">
      <formula>"OPORTUNIDADE"</formula>
    </cfRule>
  </conditionalFormatting>
  <conditionalFormatting sqref="Z467:Z514">
    <cfRule type="cellIs" dxfId="2516" priority="4511" operator="equal">
      <formula>"NÃO"</formula>
    </cfRule>
    <cfRule type="cellIs" dxfId="2515" priority="4512" operator="equal">
      <formula>"SIM"</formula>
    </cfRule>
  </conditionalFormatting>
  <conditionalFormatting sqref="Z467:Z514">
    <cfRule type="cellIs" dxfId="2514" priority="4510" operator="equal">
      <formula>"OPORTUNIDADE"</formula>
    </cfRule>
  </conditionalFormatting>
  <conditionalFormatting sqref="Y1048567:Y1048576">
    <cfRule type="cellIs" dxfId="2513" priority="4395" operator="equal">
      <formula>"OPORTUNIDADE"</formula>
    </cfRule>
  </conditionalFormatting>
  <conditionalFormatting sqref="Y1048567:Y1048576">
    <cfRule type="cellIs" dxfId="2512" priority="4393" operator="equal">
      <formula>"NÃO"</formula>
    </cfRule>
    <cfRule type="cellIs" dxfId="2511" priority="4394" operator="equal">
      <formula>"SIM"</formula>
    </cfRule>
  </conditionalFormatting>
  <conditionalFormatting sqref="Z515:Z540">
    <cfRule type="cellIs" dxfId="2510" priority="4130" operator="equal">
      <formula>"OPORTUNIDADE"</formula>
    </cfRule>
  </conditionalFormatting>
  <conditionalFormatting sqref="Z515:Z540">
    <cfRule type="cellIs" dxfId="2509" priority="4128" operator="equal">
      <formula>"NÃO"</formula>
    </cfRule>
    <cfRule type="cellIs" dxfId="2508" priority="4129" operator="equal">
      <formula>"SIM"</formula>
    </cfRule>
  </conditionalFormatting>
  <conditionalFormatting sqref="X541">
    <cfRule type="cellIs" dxfId="2507" priority="4116" operator="equal">
      <formula>"NÃO"</formula>
    </cfRule>
    <cfRule type="cellIs" dxfId="2506" priority="4117" operator="equal">
      <formula>"SIM"</formula>
    </cfRule>
  </conditionalFormatting>
  <conditionalFormatting sqref="X541">
    <cfRule type="cellIs" dxfId="2505" priority="4115" operator="equal">
      <formula>"OPORTUNIDADE"</formula>
    </cfRule>
  </conditionalFormatting>
  <conditionalFormatting sqref="Z541">
    <cfRule type="cellIs" dxfId="2504" priority="4113" operator="equal">
      <formula>"NÃO"</formula>
    </cfRule>
    <cfRule type="cellIs" dxfId="2503" priority="4114" operator="equal">
      <formula>"SIM"</formula>
    </cfRule>
  </conditionalFormatting>
  <conditionalFormatting sqref="Z541">
    <cfRule type="cellIs" dxfId="2502" priority="4112" operator="equal">
      <formula>"OPORTUNIDADE"</formula>
    </cfRule>
  </conditionalFormatting>
  <conditionalFormatting sqref="BI541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22">
      <iconSet showValue="0">
        <cfvo type="percent" val="0"/>
        <cfvo type="num" val="1"/>
        <cfvo type="num" val="1" gte="0"/>
      </iconSet>
    </cfRule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24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01" priority="4732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500" priority="3300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499" priority="3298" operator="equal">
      <formula>"NÃO"</formula>
    </cfRule>
    <cfRule type="cellIs" dxfId="2498" priority="3299" operator="equal">
      <formula>"SIM"</formula>
    </cfRule>
  </conditionalFormatting>
  <conditionalFormatting sqref="BI6:BI514">
    <cfRule type="iconSet" priority="4853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55">
      <iconSet showValue="0">
        <cfvo type="percent" val="0"/>
        <cfvo type="num" val="1"/>
        <cfvo type="num" val="1" gte="0"/>
      </iconSet>
    </cfRule>
    <cfRule type="iconSet" priority="4856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497" priority="4892">
      <formula>$BU489=1</formula>
    </cfRule>
  </conditionalFormatting>
  <conditionalFormatting sqref="BI515:BI540"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895">
      <iconSet showValue="0">
        <cfvo type="percent" val="0"/>
        <cfvo type="num" val="1"/>
        <cfvo type="num" val="1" gte="0"/>
      </iconSet>
    </cfRule>
    <cfRule type="iconSet" priority="4896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899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901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71" operator="equal">
      <formula>"OPORTUNIDADE"</formula>
    </cfRule>
  </conditionalFormatting>
  <conditionalFormatting sqref="Y6:Z16">
    <cfRule type="cellIs" dxfId="2495" priority="3069" operator="equal">
      <formula>"NÃO"</formula>
    </cfRule>
    <cfRule type="cellIs" dxfId="2494" priority="3070" operator="equal">
      <formula>"SIM"</formula>
    </cfRule>
  </conditionalFormatting>
  <conditionalFormatting sqref="BJ6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66" operator="equal">
      <formula>"OPORTUNIDADE"</formula>
    </cfRule>
  </conditionalFormatting>
  <conditionalFormatting sqref="Z23">
    <cfRule type="cellIs" dxfId="2492" priority="3064" operator="equal">
      <formula>"NÃO"</formula>
    </cfRule>
    <cfRule type="cellIs" dxfId="2491" priority="3065" operator="equal">
      <formula>"SIM"</formula>
    </cfRule>
  </conditionalFormatting>
  <conditionalFormatting sqref="Z20:Z21">
    <cfRule type="cellIs" dxfId="2490" priority="3060" operator="equal">
      <formula>"OPORTUNIDADE"</formula>
    </cfRule>
  </conditionalFormatting>
  <conditionalFormatting sqref="Z20:Z21">
    <cfRule type="cellIs" dxfId="2489" priority="3058" operator="equal">
      <formula>"NÃO"</formula>
    </cfRule>
    <cfRule type="cellIs" dxfId="2488" priority="3059" operator="equal">
      <formula>"SIM"</formula>
    </cfRule>
  </conditionalFormatting>
  <conditionalFormatting sqref="Z25:Z26">
    <cfRule type="cellIs" dxfId="2487" priority="3054" operator="equal">
      <formula>"OPORTUNIDADE"</formula>
    </cfRule>
  </conditionalFormatting>
  <conditionalFormatting sqref="Z25:Z26">
    <cfRule type="cellIs" dxfId="2486" priority="3052" operator="equal">
      <formula>"NÃO"</formula>
    </cfRule>
    <cfRule type="cellIs" dxfId="2485" priority="3053" operator="equal">
      <formula>"SIM"</formula>
    </cfRule>
  </conditionalFormatting>
  <conditionalFormatting sqref="Z23:Z24">
    <cfRule type="cellIs" dxfId="2484" priority="3051" operator="equal">
      <formula>"OPORTUNIDADE"</formula>
    </cfRule>
  </conditionalFormatting>
  <conditionalFormatting sqref="Z23:Z24">
    <cfRule type="cellIs" dxfId="2483" priority="3049" operator="equal">
      <formula>"NÃO"</formula>
    </cfRule>
    <cfRule type="cellIs" dxfId="2482" priority="3050" operator="equal">
      <formula>"SIM"</formula>
    </cfRule>
  </conditionalFormatting>
  <conditionalFormatting sqref="Z19:Z21">
    <cfRule type="cellIs" dxfId="2481" priority="3048" operator="equal">
      <formula>"OPORTUNIDADE"</formula>
    </cfRule>
  </conditionalFormatting>
  <conditionalFormatting sqref="Z19:Z21">
    <cfRule type="cellIs" dxfId="2480" priority="3046" operator="equal">
      <formula>"NÃO"</formula>
    </cfRule>
    <cfRule type="cellIs" dxfId="2479" priority="3047" operator="equal">
      <formula>"SIM"</formula>
    </cfRule>
  </conditionalFormatting>
  <conditionalFormatting sqref="Y19:Y29">
    <cfRule type="cellIs" dxfId="2478" priority="3045" operator="equal">
      <formula>"OPORTUNIDADE"</formula>
    </cfRule>
  </conditionalFormatting>
  <conditionalFormatting sqref="Y19:Y29">
    <cfRule type="cellIs" dxfId="2477" priority="3043" operator="equal">
      <formula>"NÃO"</formula>
    </cfRule>
    <cfRule type="cellIs" dxfId="2476" priority="3044" operator="equal">
      <formula>"SIM"</formula>
    </cfRule>
  </conditionalFormatting>
  <conditionalFormatting sqref="Z19:Z20">
    <cfRule type="cellIs" dxfId="2475" priority="3042" operator="equal">
      <formula>"OPORTUNIDADE"</formula>
    </cfRule>
  </conditionalFormatting>
  <conditionalFormatting sqref="Z19:Z20">
    <cfRule type="cellIs" dxfId="2474" priority="3040" operator="equal">
      <formula>"NÃO"</formula>
    </cfRule>
    <cfRule type="cellIs" dxfId="2473" priority="3041" operator="equal">
      <formula>"SIM"</formula>
    </cfRule>
  </conditionalFormatting>
  <conditionalFormatting sqref="Y19:Y29">
    <cfRule type="cellIs" dxfId="2472" priority="3039" operator="equal">
      <formula>"OPORTUNIDADE"</formula>
    </cfRule>
  </conditionalFormatting>
  <conditionalFormatting sqref="Y19:Y29">
    <cfRule type="cellIs" dxfId="2471" priority="3037" operator="equal">
      <formula>"NÃO"</formula>
    </cfRule>
    <cfRule type="cellIs" dxfId="2470" priority="3038" operator="equal">
      <formula>"SIM"</formula>
    </cfRule>
  </conditionalFormatting>
  <conditionalFormatting sqref="BP13">
    <cfRule type="iconSet" priority="30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35" operator="equal">
      <formula>"OPORTUNIDADE"</formula>
    </cfRule>
  </conditionalFormatting>
  <conditionalFormatting sqref="Z28">
    <cfRule type="cellIs" dxfId="2468" priority="3033" operator="equal">
      <formula>"NÃO"</formula>
    </cfRule>
    <cfRule type="cellIs" dxfId="2467" priority="3034" operator="equal">
      <formula>"SIM"</formula>
    </cfRule>
  </conditionalFormatting>
  <conditionalFormatting sqref="Z29">
    <cfRule type="cellIs" dxfId="2466" priority="3029" operator="equal">
      <formula>"OPORTUNIDADE"</formula>
    </cfRule>
  </conditionalFormatting>
  <conditionalFormatting sqref="Z29">
    <cfRule type="cellIs" dxfId="2465" priority="3027" operator="equal">
      <formula>"NÃO"</formula>
    </cfRule>
    <cfRule type="cellIs" dxfId="2464" priority="3028" operator="equal">
      <formula>"SIM"</formula>
    </cfRule>
  </conditionalFormatting>
  <conditionalFormatting sqref="Z27">
    <cfRule type="cellIs" dxfId="2463" priority="3026" operator="equal">
      <formula>"OPORTUNIDADE"</formula>
    </cfRule>
  </conditionalFormatting>
  <conditionalFormatting sqref="Z27">
    <cfRule type="cellIs" dxfId="2462" priority="3024" operator="equal">
      <formula>"NÃO"</formula>
    </cfRule>
    <cfRule type="cellIs" dxfId="2461" priority="3025" operator="equal">
      <formula>"SIM"</formula>
    </cfRule>
  </conditionalFormatting>
  <conditionalFormatting sqref="Z18:Z19">
    <cfRule type="cellIs" dxfId="2460" priority="3020" operator="equal">
      <formula>"OPORTUNIDADE"</formula>
    </cfRule>
  </conditionalFormatting>
  <conditionalFormatting sqref="Z18:Z19">
    <cfRule type="cellIs" dxfId="2459" priority="3018" operator="equal">
      <formula>"NÃO"</formula>
    </cfRule>
    <cfRule type="cellIs" dxfId="2458" priority="3019" operator="equal">
      <formula>"SIM"</formula>
    </cfRule>
  </conditionalFormatting>
  <conditionalFormatting sqref="Y18:Y29">
    <cfRule type="cellIs" dxfId="2457" priority="3017" operator="equal">
      <formula>"OPORTUNIDADE"</formula>
    </cfRule>
  </conditionalFormatting>
  <conditionalFormatting sqref="Y18:Y29">
    <cfRule type="cellIs" dxfId="2456" priority="3015" operator="equal">
      <formula>"NÃO"</formula>
    </cfRule>
    <cfRule type="cellIs" dxfId="2455" priority="3016" operator="equal">
      <formula>"SIM"</formula>
    </cfRule>
  </conditionalFormatting>
  <conditionalFormatting sqref="BK6">
    <cfRule type="iconSet" priority="301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13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12" operator="equal">
      <formula>"OPORTUNIDADE"</formula>
    </cfRule>
  </conditionalFormatting>
  <conditionalFormatting sqref="Z24">
    <cfRule type="cellIs" dxfId="2453" priority="3010" operator="equal">
      <formula>"NÃO"</formula>
    </cfRule>
    <cfRule type="cellIs" dxfId="2452" priority="3011" operator="equal">
      <formula>"SIM"</formula>
    </cfRule>
  </conditionalFormatting>
  <conditionalFormatting sqref="BP9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08" operator="equal">
      <formula>"OPORTUNIDADE"</formula>
    </cfRule>
  </conditionalFormatting>
  <conditionalFormatting sqref="Z25">
    <cfRule type="cellIs" dxfId="2450" priority="3006" operator="equal">
      <formula>"NÃO"</formula>
    </cfRule>
    <cfRule type="cellIs" dxfId="2449" priority="3007" operator="equal">
      <formula>"SIM"</formula>
    </cfRule>
  </conditionalFormatting>
  <conditionalFormatting sqref="Z21">
    <cfRule type="cellIs" dxfId="2448" priority="3002" operator="equal">
      <formula>"OPORTUNIDADE"</formula>
    </cfRule>
  </conditionalFormatting>
  <conditionalFormatting sqref="Z21">
    <cfRule type="cellIs" dxfId="2447" priority="3000" operator="equal">
      <formula>"NÃO"</formula>
    </cfRule>
    <cfRule type="cellIs" dxfId="2446" priority="3001" operator="equal">
      <formula>"SIM"</formula>
    </cfRule>
  </conditionalFormatting>
  <conditionalFormatting sqref="Z22">
    <cfRule type="cellIs" dxfId="2445" priority="2999" operator="equal">
      <formula>"OPORTUNIDADE"</formula>
    </cfRule>
  </conditionalFormatting>
  <conditionalFormatting sqref="Z22">
    <cfRule type="cellIs" dxfId="2444" priority="2997" operator="equal">
      <formula>"NÃO"</formula>
    </cfRule>
    <cfRule type="cellIs" dxfId="2443" priority="2998" operator="equal">
      <formula>"SIM"</formula>
    </cfRule>
  </conditionalFormatting>
  <conditionalFormatting sqref="BJ19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85" operator="equal">
      <formula>"OPORTUNIDADE"</formula>
    </cfRule>
  </conditionalFormatting>
  <conditionalFormatting sqref="Z36">
    <cfRule type="cellIs" dxfId="2441" priority="2983" operator="equal">
      <formula>"NÃO"</formula>
    </cfRule>
    <cfRule type="cellIs" dxfId="2440" priority="2984" operator="equal">
      <formula>"SIM"</formula>
    </cfRule>
  </conditionalFormatting>
  <conditionalFormatting sqref="Z36">
    <cfRule type="cellIs" dxfId="2439" priority="2982" operator="equal">
      <formula>"OPORTUNIDADE"</formula>
    </cfRule>
  </conditionalFormatting>
  <conditionalFormatting sqref="Z36">
    <cfRule type="cellIs" dxfId="2438" priority="2980" operator="equal">
      <formula>"NÃO"</formula>
    </cfRule>
    <cfRule type="cellIs" dxfId="2437" priority="2981" operator="equal">
      <formula>"SIM"</formula>
    </cfRule>
  </conditionalFormatting>
  <conditionalFormatting sqref="Z36">
    <cfRule type="cellIs" dxfId="2436" priority="2970" operator="equal">
      <formula>"OPORTUNIDADE"</formula>
    </cfRule>
  </conditionalFormatting>
  <conditionalFormatting sqref="Z36">
    <cfRule type="cellIs" dxfId="2435" priority="2968" operator="equal">
      <formula>"NÃO"</formula>
    </cfRule>
    <cfRule type="cellIs" dxfId="2434" priority="2969" operator="equal">
      <formula>"SIM"</formula>
    </cfRule>
  </conditionalFormatting>
  <conditionalFormatting sqref="Z37:Z38">
    <cfRule type="cellIs" dxfId="2433" priority="2967" operator="equal">
      <formula>"OPORTUNIDADE"</formula>
    </cfRule>
  </conditionalFormatting>
  <conditionalFormatting sqref="Z37:Z38">
    <cfRule type="cellIs" dxfId="2432" priority="2965" operator="equal">
      <formula>"NÃO"</formula>
    </cfRule>
    <cfRule type="cellIs" dxfId="2431" priority="2966" operator="equal">
      <formula>"SIM"</formula>
    </cfRule>
  </conditionalFormatting>
  <conditionalFormatting sqref="BJ18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56" operator="equal">
      <formula>"OPORTUNIDADE"</formula>
    </cfRule>
  </conditionalFormatting>
  <conditionalFormatting sqref="Z35:Z36">
    <cfRule type="cellIs" dxfId="2429" priority="2954" operator="equal">
      <formula>"NÃO"</formula>
    </cfRule>
    <cfRule type="cellIs" dxfId="2428" priority="2955" operator="equal">
      <formula>"SIM"</formula>
    </cfRule>
  </conditionalFormatting>
  <conditionalFormatting sqref="BK27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31" operator="equal">
      <formula>"OPORTUNIDADE"</formula>
    </cfRule>
  </conditionalFormatting>
  <conditionalFormatting sqref="Z34:Z35">
    <cfRule type="cellIs" dxfId="2426" priority="2929" operator="equal">
      <formula>"NÃO"</formula>
    </cfRule>
    <cfRule type="cellIs" dxfId="2425" priority="2930" operator="equal">
      <formula>"SIM"</formula>
    </cfRule>
  </conditionalFormatting>
  <conditionalFormatting sqref="Z33:Z35">
    <cfRule type="cellIs" dxfId="2424" priority="2928" operator="equal">
      <formula>"OPORTUNIDADE"</formula>
    </cfRule>
  </conditionalFormatting>
  <conditionalFormatting sqref="Z33:Z35">
    <cfRule type="cellIs" dxfId="2423" priority="2926" operator="equal">
      <formula>"NÃO"</formula>
    </cfRule>
    <cfRule type="cellIs" dxfId="2422" priority="2927" operator="equal">
      <formula>"SIM"</formula>
    </cfRule>
  </conditionalFormatting>
  <conditionalFormatting sqref="Z33:Z35">
    <cfRule type="cellIs" dxfId="2421" priority="2922" operator="equal">
      <formula>"OPORTUNIDADE"</formula>
    </cfRule>
  </conditionalFormatting>
  <conditionalFormatting sqref="Z33:Z35">
    <cfRule type="cellIs" dxfId="2420" priority="2920" operator="equal">
      <formula>"NÃO"</formula>
    </cfRule>
    <cfRule type="cellIs" dxfId="2419" priority="2921" operator="equal">
      <formula>"SIM"</formula>
    </cfRule>
  </conditionalFormatting>
  <conditionalFormatting sqref="Z33:Z34">
    <cfRule type="cellIs" dxfId="2418" priority="2916" operator="equal">
      <formula>"OPORTUNIDADE"</formula>
    </cfRule>
  </conditionalFormatting>
  <conditionalFormatting sqref="Z33:Z34">
    <cfRule type="cellIs" dxfId="2417" priority="2914" operator="equal">
      <formula>"NÃO"</formula>
    </cfRule>
    <cfRule type="cellIs" dxfId="2416" priority="2915" operator="equal">
      <formula>"SIM"</formula>
    </cfRule>
  </conditionalFormatting>
  <conditionalFormatting sqref="Y33:Y45">
    <cfRule type="cellIs" dxfId="2415" priority="2910" operator="equal">
      <formula>"OPORTUNIDADE"</formula>
    </cfRule>
  </conditionalFormatting>
  <conditionalFormatting sqref="Y33:Y45">
    <cfRule type="cellIs" dxfId="2414" priority="2908" operator="equal">
      <formula>"NÃO"</formula>
    </cfRule>
    <cfRule type="cellIs" dxfId="2413" priority="2909" operator="equal">
      <formula>"SIM"</formula>
    </cfRule>
  </conditionalFormatting>
  <conditionalFormatting sqref="Y34:Y45">
    <cfRule type="cellIs" dxfId="2412" priority="2907" operator="equal">
      <formula>"OPORTUNIDADE"</formula>
    </cfRule>
  </conditionalFormatting>
  <conditionalFormatting sqref="Y34:Y45">
    <cfRule type="cellIs" dxfId="2411" priority="2905" operator="equal">
      <formula>"NÃO"</formula>
    </cfRule>
    <cfRule type="cellIs" dxfId="2410" priority="2906" operator="equal">
      <formula>"SIM"</formula>
    </cfRule>
  </conditionalFormatting>
  <conditionalFormatting sqref="BK22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97" operator="equal">
      <formula>"OPORTUNIDADE"</formula>
    </cfRule>
  </conditionalFormatting>
  <conditionalFormatting sqref="Z42:Z43">
    <cfRule type="cellIs" dxfId="2408" priority="2895" operator="equal">
      <formula>"NÃO"</formula>
    </cfRule>
    <cfRule type="cellIs" dxfId="2407" priority="2896" operator="equal">
      <formula>"SIM"</formula>
    </cfRule>
  </conditionalFormatting>
  <conditionalFormatting sqref="Y46:Y50 Y52:Y60">
    <cfRule type="cellIs" dxfId="2406" priority="2891" operator="equal">
      <formula>"OPORTUNIDADE"</formula>
    </cfRule>
  </conditionalFormatting>
  <conditionalFormatting sqref="Y46:Y50 Y52:Y60">
    <cfRule type="cellIs" dxfId="2405" priority="2889" operator="equal">
      <formula>"NÃO"</formula>
    </cfRule>
    <cfRule type="cellIs" dxfId="2404" priority="2890" operator="equal">
      <formula>"SIM"</formula>
    </cfRule>
  </conditionalFormatting>
  <conditionalFormatting sqref="Z43:Z45">
    <cfRule type="cellIs" dxfId="2403" priority="2882" operator="equal">
      <formula>"OPORTUNIDADE"</formula>
    </cfRule>
  </conditionalFormatting>
  <conditionalFormatting sqref="Z43:Z45">
    <cfRule type="cellIs" dxfId="2402" priority="2880" operator="equal">
      <formula>"NÃO"</formula>
    </cfRule>
    <cfRule type="cellIs" dxfId="2401" priority="2881" operator="equal">
      <formula>"SIM"</formula>
    </cfRule>
  </conditionalFormatting>
  <conditionalFormatting sqref="Z39">
    <cfRule type="cellIs" dxfId="2400" priority="2876" operator="equal">
      <formula>"OPORTUNIDADE"</formula>
    </cfRule>
  </conditionalFormatting>
  <conditionalFormatting sqref="Z39">
    <cfRule type="cellIs" dxfId="2399" priority="2874" operator="equal">
      <formula>"NÃO"</formula>
    </cfRule>
    <cfRule type="cellIs" dxfId="2398" priority="2875" operator="equal">
      <formula>"SIM"</formula>
    </cfRule>
  </conditionalFormatting>
  <conditionalFormatting sqref="Z43:Z44">
    <cfRule type="cellIs" dxfId="2397" priority="2849" operator="equal">
      <formula>"OPORTUNIDADE"</formula>
    </cfRule>
  </conditionalFormatting>
  <conditionalFormatting sqref="Z43:Z44">
    <cfRule type="cellIs" dxfId="2396" priority="2847" operator="equal">
      <formula>"NÃO"</formula>
    </cfRule>
    <cfRule type="cellIs" dxfId="2395" priority="2848" operator="equal">
      <formula>"SIM"</formula>
    </cfRule>
  </conditionalFormatting>
  <conditionalFormatting sqref="Z44:Z46">
    <cfRule type="cellIs" dxfId="2394" priority="2840" operator="equal">
      <formula>"OPORTUNIDADE"</formula>
    </cfRule>
  </conditionalFormatting>
  <conditionalFormatting sqref="Z44:Z46">
    <cfRule type="cellIs" dxfId="2393" priority="2838" operator="equal">
      <formula>"NÃO"</formula>
    </cfRule>
    <cfRule type="cellIs" dxfId="2392" priority="2839" operator="equal">
      <formula>"SIM"</formula>
    </cfRule>
  </conditionalFormatting>
  <conditionalFormatting sqref="BP27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18" operator="equal">
      <formula>"OPORTUNIDADE"</formula>
    </cfRule>
  </conditionalFormatting>
  <conditionalFormatting sqref="Y47:Y60">
    <cfRule type="cellIs" dxfId="2390" priority="2816" operator="equal">
      <formula>"NÃO"</formula>
    </cfRule>
    <cfRule type="cellIs" dxfId="2389" priority="2817" operator="equal">
      <formula>"SIM"</formula>
    </cfRule>
  </conditionalFormatting>
  <conditionalFormatting sqref="Z47:Z48">
    <cfRule type="cellIs" dxfId="2388" priority="2815" operator="equal">
      <formula>"OPORTUNIDADE"</formula>
    </cfRule>
  </conditionalFormatting>
  <conditionalFormatting sqref="Z47:Z48">
    <cfRule type="cellIs" dxfId="2387" priority="2813" operator="equal">
      <formula>"NÃO"</formula>
    </cfRule>
    <cfRule type="cellIs" dxfId="2386" priority="2814" operator="equal">
      <formula>"SIM"</formula>
    </cfRule>
  </conditionalFormatting>
  <conditionalFormatting sqref="Z47:Z48">
    <cfRule type="cellIs" dxfId="2385" priority="2812" operator="equal">
      <formula>"OPORTUNIDADE"</formula>
    </cfRule>
  </conditionalFormatting>
  <conditionalFormatting sqref="Z47:Z48">
    <cfRule type="cellIs" dxfId="2384" priority="2810" operator="equal">
      <formula>"NÃO"</formula>
    </cfRule>
    <cfRule type="cellIs" dxfId="2383" priority="2811" operator="equal">
      <formula>"SIM"</formula>
    </cfRule>
  </conditionalFormatting>
  <conditionalFormatting sqref="Y47:Y50 Y52:Y60">
    <cfRule type="cellIs" dxfId="2382" priority="2809" operator="equal">
      <formula>"OPORTUNIDADE"</formula>
    </cfRule>
  </conditionalFormatting>
  <conditionalFormatting sqref="Y47:Y50 Y52:Y60">
    <cfRule type="cellIs" dxfId="2381" priority="2807" operator="equal">
      <formula>"NÃO"</formula>
    </cfRule>
    <cfRule type="cellIs" dxfId="2380" priority="2808" operator="equal">
      <formula>"SIM"</formula>
    </cfRule>
  </conditionalFormatting>
  <conditionalFormatting sqref="Z47">
    <cfRule type="cellIs" dxfId="2379" priority="2806" operator="equal">
      <formula>"OPORTUNIDADE"</formula>
    </cfRule>
  </conditionalFormatting>
  <conditionalFormatting sqref="Z47">
    <cfRule type="cellIs" dxfId="2378" priority="2804" operator="equal">
      <formula>"NÃO"</formula>
    </cfRule>
    <cfRule type="cellIs" dxfId="2377" priority="2805" operator="equal">
      <formula>"SIM"</formula>
    </cfRule>
  </conditionalFormatting>
  <conditionalFormatting sqref="Z47">
    <cfRule type="cellIs" dxfId="2376" priority="2803" operator="equal">
      <formula>"OPORTUNIDADE"</formula>
    </cfRule>
  </conditionalFormatting>
  <conditionalFormatting sqref="Z47">
    <cfRule type="cellIs" dxfId="2375" priority="2801" operator="equal">
      <formula>"NÃO"</formula>
    </cfRule>
    <cfRule type="cellIs" dxfId="2374" priority="2802" operator="equal">
      <formula>"SIM"</formula>
    </cfRule>
  </conditionalFormatting>
  <conditionalFormatting sqref="Z47">
    <cfRule type="cellIs" dxfId="2373" priority="2800" operator="equal">
      <formula>"OPORTUNIDADE"</formula>
    </cfRule>
  </conditionalFormatting>
  <conditionalFormatting sqref="Z47">
    <cfRule type="cellIs" dxfId="2372" priority="2798" operator="equal">
      <formula>"NÃO"</formula>
    </cfRule>
    <cfRule type="cellIs" dxfId="2371" priority="2799" operator="equal">
      <formula>"SIM"</formula>
    </cfRule>
  </conditionalFormatting>
  <conditionalFormatting sqref="Z41">
    <cfRule type="cellIs" dxfId="2370" priority="2794" operator="equal">
      <formula>"OPORTUNIDADE"</formula>
    </cfRule>
  </conditionalFormatting>
  <conditionalFormatting sqref="Z41">
    <cfRule type="cellIs" dxfId="2369" priority="2792" operator="equal">
      <formula>"NÃO"</formula>
    </cfRule>
    <cfRule type="cellIs" dxfId="2368" priority="2793" operator="equal">
      <formula>"SIM"</formula>
    </cfRule>
  </conditionalFormatting>
  <conditionalFormatting sqref="Z41">
    <cfRule type="cellIs" dxfId="2367" priority="2791" operator="equal">
      <formula>"OPORTUNIDADE"</formula>
    </cfRule>
  </conditionalFormatting>
  <conditionalFormatting sqref="Z41">
    <cfRule type="cellIs" dxfId="2366" priority="2789" operator="equal">
      <formula>"NÃO"</formula>
    </cfRule>
    <cfRule type="cellIs" dxfId="2365" priority="2790" operator="equal">
      <formula>"SIM"</formula>
    </cfRule>
  </conditionalFormatting>
  <conditionalFormatting sqref="Z40">
    <cfRule type="cellIs" dxfId="2364" priority="2785" operator="equal">
      <formula>"OPORTUNIDADE"</formula>
    </cfRule>
  </conditionalFormatting>
  <conditionalFormatting sqref="Z40">
    <cfRule type="cellIs" dxfId="2363" priority="2783" operator="equal">
      <formula>"NÃO"</formula>
    </cfRule>
    <cfRule type="cellIs" dxfId="2362" priority="2784" operator="equal">
      <formula>"SIM"</formula>
    </cfRule>
  </conditionalFormatting>
  <conditionalFormatting sqref="Z40">
    <cfRule type="cellIs" dxfId="2361" priority="2782" operator="equal">
      <formula>"OPORTUNIDADE"</formula>
    </cfRule>
  </conditionalFormatting>
  <conditionalFormatting sqref="Z40">
    <cfRule type="cellIs" dxfId="2360" priority="2780" operator="equal">
      <formula>"NÃO"</formula>
    </cfRule>
    <cfRule type="cellIs" dxfId="2359" priority="2781" operator="equal">
      <formula>"SIM"</formula>
    </cfRule>
  </conditionalFormatting>
  <conditionalFormatting sqref="Z40">
    <cfRule type="cellIs" dxfId="2358" priority="2779" operator="equal">
      <formula>"OPORTUNIDADE"</formula>
    </cfRule>
  </conditionalFormatting>
  <conditionalFormatting sqref="Z40">
    <cfRule type="cellIs" dxfId="2357" priority="2777" operator="equal">
      <formula>"NÃO"</formula>
    </cfRule>
    <cfRule type="cellIs" dxfId="2356" priority="2778" operator="equal">
      <formula>"SIM"</formula>
    </cfRule>
  </conditionalFormatting>
  <conditionalFormatting sqref="BP23">
    <cfRule type="iconSet" priority="277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5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74" operator="equal">
      <formula>"OPORTUNIDADE"</formula>
    </cfRule>
  </conditionalFormatting>
  <conditionalFormatting sqref="Z45">
    <cfRule type="cellIs" dxfId="2354" priority="2772" operator="equal">
      <formula>"NÃO"</formula>
    </cfRule>
    <cfRule type="cellIs" dxfId="2353" priority="2773" operator="equal">
      <formula>"SIM"</formula>
    </cfRule>
  </conditionalFormatting>
  <conditionalFormatting sqref="BJ35:BK35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69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4">
    <cfRule type="iconSet" priority="4902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67" operator="equal">
      <formula>"OPORTUNIDADE"</formula>
    </cfRule>
  </conditionalFormatting>
  <conditionalFormatting sqref="Z47:Z49">
    <cfRule type="cellIs" dxfId="2351" priority="2765" operator="equal">
      <formula>"NÃO"</formula>
    </cfRule>
    <cfRule type="cellIs" dxfId="2350" priority="2766" operator="equal">
      <formula>"SIM"</formula>
    </cfRule>
  </conditionalFormatting>
  <conditionalFormatting sqref="Z47:Z49">
    <cfRule type="cellIs" dxfId="2349" priority="2764" operator="equal">
      <formula>"OPORTUNIDADE"</formula>
    </cfRule>
  </conditionalFormatting>
  <conditionalFormatting sqref="Z47:Z49">
    <cfRule type="cellIs" dxfId="2348" priority="2762" operator="equal">
      <formula>"NÃO"</formula>
    </cfRule>
    <cfRule type="cellIs" dxfId="2347" priority="2763" operator="equal">
      <formula>"SIM"</formula>
    </cfRule>
  </conditionalFormatting>
  <conditionalFormatting sqref="Z47:Z49">
    <cfRule type="cellIs" dxfId="2346" priority="2761" operator="equal">
      <formula>"OPORTUNIDADE"</formula>
    </cfRule>
  </conditionalFormatting>
  <conditionalFormatting sqref="Z47:Z49">
    <cfRule type="cellIs" dxfId="2345" priority="2759" operator="equal">
      <formula>"NÃO"</formula>
    </cfRule>
    <cfRule type="cellIs" dxfId="2344" priority="2760" operator="equal">
      <formula>"SIM"</formula>
    </cfRule>
  </conditionalFormatting>
  <conditionalFormatting sqref="Z47:Z49">
    <cfRule type="cellIs" dxfId="2343" priority="2758" operator="equal">
      <formula>"OPORTUNIDADE"</formula>
    </cfRule>
  </conditionalFormatting>
  <conditionalFormatting sqref="Z47:Z49">
    <cfRule type="cellIs" dxfId="2342" priority="2756" operator="equal">
      <formula>"NÃO"</formula>
    </cfRule>
    <cfRule type="cellIs" dxfId="2341" priority="2757" operator="equal">
      <formula>"SIM"</formula>
    </cfRule>
  </conditionalFormatting>
  <conditionalFormatting sqref="Z49">
    <cfRule type="cellIs" dxfId="2340" priority="2749" operator="equal">
      <formula>"OPORTUNIDADE"</formula>
    </cfRule>
  </conditionalFormatting>
  <conditionalFormatting sqref="Z49">
    <cfRule type="cellIs" dxfId="2339" priority="2747" operator="equal">
      <formula>"NÃO"</formula>
    </cfRule>
    <cfRule type="cellIs" dxfId="2338" priority="2748" operator="equal">
      <formula>"SIM"</formula>
    </cfRule>
  </conditionalFormatting>
  <conditionalFormatting sqref="Z49">
    <cfRule type="cellIs" dxfId="2337" priority="2746" operator="equal">
      <formula>"OPORTUNIDADE"</formula>
    </cfRule>
  </conditionalFormatting>
  <conditionalFormatting sqref="Z49">
    <cfRule type="cellIs" dxfId="2336" priority="2744" operator="equal">
      <formula>"NÃO"</formula>
    </cfRule>
    <cfRule type="cellIs" dxfId="2335" priority="2745" operator="equal">
      <formula>"SIM"</formula>
    </cfRule>
  </conditionalFormatting>
  <conditionalFormatting sqref="Z49">
    <cfRule type="cellIs" dxfId="2334" priority="2743" operator="equal">
      <formula>"OPORTUNIDADE"</formula>
    </cfRule>
  </conditionalFormatting>
  <conditionalFormatting sqref="Z49">
    <cfRule type="cellIs" dxfId="2333" priority="2741" operator="equal">
      <formula>"NÃO"</formula>
    </cfRule>
    <cfRule type="cellIs" dxfId="2332" priority="2742" operator="equal">
      <formula>"SIM"</formula>
    </cfRule>
  </conditionalFormatting>
  <conditionalFormatting sqref="Z49">
    <cfRule type="cellIs" dxfId="2331" priority="2740" operator="equal">
      <formula>"OPORTUNIDADE"</formula>
    </cfRule>
  </conditionalFormatting>
  <conditionalFormatting sqref="Z49">
    <cfRule type="cellIs" dxfId="2330" priority="2738" operator="equal">
      <formula>"NÃO"</formula>
    </cfRule>
    <cfRule type="cellIs" dxfId="2329" priority="2739" operator="equal">
      <formula>"SIM"</formula>
    </cfRule>
  </conditionalFormatting>
  <conditionalFormatting sqref="Z56">
    <cfRule type="cellIs" dxfId="2328" priority="2725" operator="equal">
      <formula>"OPORTUNIDADE"</formula>
    </cfRule>
  </conditionalFormatting>
  <conditionalFormatting sqref="Z56">
    <cfRule type="cellIs" dxfId="2327" priority="2723" operator="equal">
      <formula>"NÃO"</formula>
    </cfRule>
    <cfRule type="cellIs" dxfId="2326" priority="2724" operator="equal">
      <formula>"SIM"</formula>
    </cfRule>
  </conditionalFormatting>
  <conditionalFormatting sqref="Z56">
    <cfRule type="cellIs" dxfId="2325" priority="2722" operator="equal">
      <formula>"OPORTUNIDADE"</formula>
    </cfRule>
  </conditionalFormatting>
  <conditionalFormatting sqref="Z56">
    <cfRule type="cellIs" dxfId="2324" priority="2720" operator="equal">
      <formula>"NÃO"</formula>
    </cfRule>
    <cfRule type="cellIs" dxfId="2323" priority="2721" operator="equal">
      <formula>"SIM"</formula>
    </cfRule>
  </conditionalFormatting>
  <conditionalFormatting sqref="Z56">
    <cfRule type="cellIs" dxfId="2322" priority="2719" operator="equal">
      <formula>"OPORTUNIDADE"</formula>
    </cfRule>
  </conditionalFormatting>
  <conditionalFormatting sqref="Z56">
    <cfRule type="cellIs" dxfId="2321" priority="2717" operator="equal">
      <formula>"NÃO"</formula>
    </cfRule>
    <cfRule type="cellIs" dxfId="2320" priority="2718" operator="equal">
      <formula>"SIM"</formula>
    </cfRule>
  </conditionalFormatting>
  <conditionalFormatting sqref="Z58">
    <cfRule type="cellIs" dxfId="2319" priority="2713" operator="equal">
      <formula>"OPORTUNIDADE"</formula>
    </cfRule>
  </conditionalFormatting>
  <conditionalFormatting sqref="Z58">
    <cfRule type="cellIs" dxfId="2318" priority="2711" operator="equal">
      <formula>"NÃO"</formula>
    </cfRule>
    <cfRule type="cellIs" dxfId="2317" priority="2712" operator="equal">
      <formula>"SIM"</formula>
    </cfRule>
  </conditionalFormatting>
  <conditionalFormatting sqref="Z58">
    <cfRule type="cellIs" dxfId="2316" priority="2710" operator="equal">
      <formula>"OPORTUNIDADE"</formula>
    </cfRule>
  </conditionalFormatting>
  <conditionalFormatting sqref="Z58">
    <cfRule type="cellIs" dxfId="2315" priority="2708" operator="equal">
      <formula>"NÃO"</formula>
    </cfRule>
    <cfRule type="cellIs" dxfId="2314" priority="2709" operator="equal">
      <formula>"SIM"</formula>
    </cfRule>
  </conditionalFormatting>
  <conditionalFormatting sqref="Z57">
    <cfRule type="cellIs" dxfId="2313" priority="2695" operator="equal">
      <formula>"OPORTUNIDADE"</formula>
    </cfRule>
  </conditionalFormatting>
  <conditionalFormatting sqref="Z57">
    <cfRule type="cellIs" dxfId="2312" priority="2693" operator="equal">
      <formula>"NÃO"</formula>
    </cfRule>
    <cfRule type="cellIs" dxfId="2311" priority="2694" operator="equal">
      <formula>"SIM"</formula>
    </cfRule>
  </conditionalFormatting>
  <conditionalFormatting sqref="BP45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90" operator="equal">
      <formula>"OPORTUNIDADE"</formula>
    </cfRule>
  </conditionalFormatting>
  <conditionalFormatting sqref="Y66">
    <cfRule type="cellIs" dxfId="2309" priority="2688" operator="equal">
      <formula>"NÃO"</formula>
    </cfRule>
    <cfRule type="cellIs" dxfId="2308" priority="2689" operator="equal">
      <formula>"SIM"</formula>
    </cfRule>
  </conditionalFormatting>
  <conditionalFormatting sqref="Z66">
    <cfRule type="cellIs" dxfId="2307" priority="2687" operator="equal">
      <formula>"OPORTUNIDADE"</formula>
    </cfRule>
  </conditionalFormatting>
  <conditionalFormatting sqref="Z66">
    <cfRule type="cellIs" dxfId="2306" priority="2685" operator="equal">
      <formula>"NÃO"</formula>
    </cfRule>
    <cfRule type="cellIs" dxfId="2305" priority="2686" operator="equal">
      <formula>"SIM"</formula>
    </cfRule>
  </conditionalFormatting>
  <conditionalFormatting sqref="Z51">
    <cfRule type="cellIs" dxfId="2304" priority="2684" operator="equal">
      <formula>"OPORTUNIDADE"</formula>
    </cfRule>
  </conditionalFormatting>
  <conditionalFormatting sqref="Z51">
    <cfRule type="cellIs" dxfId="2303" priority="2682" operator="equal">
      <formula>"NÃO"</formula>
    </cfRule>
    <cfRule type="cellIs" dxfId="2302" priority="2683" operator="equal">
      <formula>"SIM"</formula>
    </cfRule>
  </conditionalFormatting>
  <conditionalFormatting sqref="Z51">
    <cfRule type="cellIs" dxfId="2301" priority="2681" operator="equal">
      <formula>"OPORTUNIDADE"</formula>
    </cfRule>
  </conditionalFormatting>
  <conditionalFormatting sqref="Z51">
    <cfRule type="cellIs" dxfId="2300" priority="2679" operator="equal">
      <formula>"NÃO"</formula>
    </cfRule>
    <cfRule type="cellIs" dxfId="2299" priority="2680" operator="equal">
      <formula>"SIM"</formula>
    </cfRule>
  </conditionalFormatting>
  <conditionalFormatting sqref="Z51">
    <cfRule type="cellIs" dxfId="2298" priority="2669" operator="equal">
      <formula>"OPORTUNIDADE"</formula>
    </cfRule>
  </conditionalFormatting>
  <conditionalFormatting sqref="Z51">
    <cfRule type="cellIs" dxfId="2297" priority="2667" operator="equal">
      <formula>"NÃO"</formula>
    </cfRule>
    <cfRule type="cellIs" dxfId="2296" priority="2668" operator="equal">
      <formula>"SIM"</formula>
    </cfRule>
  </conditionalFormatting>
  <conditionalFormatting sqref="Z50">
    <cfRule type="cellIs" dxfId="2295" priority="2666" operator="equal">
      <formula>"OPORTUNIDADE"</formula>
    </cfRule>
  </conditionalFormatting>
  <conditionalFormatting sqref="Z50">
    <cfRule type="cellIs" dxfId="2294" priority="2664" operator="equal">
      <formula>"NÃO"</formula>
    </cfRule>
    <cfRule type="cellIs" dxfId="2293" priority="2665" operator="equal">
      <formula>"SIM"</formula>
    </cfRule>
  </conditionalFormatting>
  <conditionalFormatting sqref="Z60">
    <cfRule type="cellIs" dxfId="2292" priority="2651" operator="equal">
      <formula>"OPORTUNIDADE"</formula>
    </cfRule>
  </conditionalFormatting>
  <conditionalFormatting sqref="Z60">
    <cfRule type="cellIs" dxfId="2291" priority="2649" operator="equal">
      <formula>"NÃO"</formula>
    </cfRule>
    <cfRule type="cellIs" dxfId="2290" priority="2650" operator="equal">
      <formula>"SIM"</formula>
    </cfRule>
  </conditionalFormatting>
  <conditionalFormatting sqref="Z60">
    <cfRule type="cellIs" dxfId="2289" priority="2648" operator="equal">
      <formula>"OPORTUNIDADE"</formula>
    </cfRule>
  </conditionalFormatting>
  <conditionalFormatting sqref="Z60">
    <cfRule type="cellIs" dxfId="2288" priority="2646" operator="equal">
      <formula>"NÃO"</formula>
    </cfRule>
    <cfRule type="cellIs" dxfId="2287" priority="2647" operator="equal">
      <formula>"SIM"</formula>
    </cfRule>
  </conditionalFormatting>
  <conditionalFormatting sqref="Z60">
    <cfRule type="cellIs" dxfId="2286" priority="2645" operator="equal">
      <formula>"OPORTUNIDADE"</formula>
    </cfRule>
  </conditionalFormatting>
  <conditionalFormatting sqref="Z60">
    <cfRule type="cellIs" dxfId="2285" priority="2643" operator="equal">
      <formula>"NÃO"</formula>
    </cfRule>
    <cfRule type="cellIs" dxfId="2284" priority="2644" operator="equal">
      <formula>"SIM"</formula>
    </cfRule>
  </conditionalFormatting>
  <conditionalFormatting sqref="Y64">
    <cfRule type="cellIs" dxfId="2283" priority="2639" operator="equal">
      <formula>"OPORTUNIDADE"</formula>
    </cfRule>
  </conditionalFormatting>
  <conditionalFormatting sqref="Y64">
    <cfRule type="cellIs" dxfId="2282" priority="2637" operator="equal">
      <formula>"NÃO"</formula>
    </cfRule>
    <cfRule type="cellIs" dxfId="2281" priority="2638" operator="equal">
      <formula>"SIM"</formula>
    </cfRule>
  </conditionalFormatting>
  <conditionalFormatting sqref="Z64">
    <cfRule type="cellIs" dxfId="2280" priority="2636" operator="equal">
      <formula>"OPORTUNIDADE"</formula>
    </cfRule>
  </conditionalFormatting>
  <conditionalFormatting sqref="Z64">
    <cfRule type="cellIs" dxfId="2279" priority="2634" operator="equal">
      <formula>"NÃO"</formula>
    </cfRule>
    <cfRule type="cellIs" dxfId="2278" priority="2635" operator="equal">
      <formula>"SIM"</formula>
    </cfRule>
  </conditionalFormatting>
  <conditionalFormatting sqref="Y65">
    <cfRule type="cellIs" dxfId="2277" priority="2609" operator="equal">
      <formula>"OPORTUNIDADE"</formula>
    </cfRule>
  </conditionalFormatting>
  <conditionalFormatting sqref="Y65">
    <cfRule type="cellIs" dxfId="2276" priority="2607" operator="equal">
      <formula>"NÃO"</formula>
    </cfRule>
    <cfRule type="cellIs" dxfId="2275" priority="2608" operator="equal">
      <formula>"SIM"</formula>
    </cfRule>
  </conditionalFormatting>
  <conditionalFormatting sqref="Z65">
    <cfRule type="cellIs" dxfId="2274" priority="2606" operator="equal">
      <formula>"OPORTUNIDADE"</formula>
    </cfRule>
  </conditionalFormatting>
  <conditionalFormatting sqref="Z65">
    <cfRule type="cellIs" dxfId="2273" priority="2604" operator="equal">
      <formula>"NÃO"</formula>
    </cfRule>
    <cfRule type="cellIs" dxfId="2272" priority="2605" operator="equal">
      <formula>"SIM"</formula>
    </cfRule>
  </conditionalFormatting>
  <conditionalFormatting sqref="Z65">
    <cfRule type="cellIs" dxfId="2271" priority="2603" operator="equal">
      <formula>"OPORTUNIDADE"</formula>
    </cfRule>
  </conditionalFormatting>
  <conditionalFormatting sqref="Z65">
    <cfRule type="cellIs" dxfId="2270" priority="2601" operator="equal">
      <formula>"NÃO"</formula>
    </cfRule>
    <cfRule type="cellIs" dxfId="2269" priority="2602" operator="equal">
      <formula>"SIM"</formula>
    </cfRule>
  </conditionalFormatting>
  <conditionalFormatting sqref="Z65">
    <cfRule type="cellIs" dxfId="2268" priority="2600" operator="equal">
      <formula>"OPORTUNIDADE"</formula>
    </cfRule>
  </conditionalFormatting>
  <conditionalFormatting sqref="Z65">
    <cfRule type="cellIs" dxfId="2267" priority="2598" operator="equal">
      <formula>"NÃO"</formula>
    </cfRule>
    <cfRule type="cellIs" dxfId="2266" priority="2599" operator="equal">
      <formula>"SIM"</formula>
    </cfRule>
  </conditionalFormatting>
  <conditionalFormatting sqref="Y73:Y75">
    <cfRule type="cellIs" dxfId="2265" priority="2597" operator="equal">
      <formula>"OPORTUNIDADE"</formula>
    </cfRule>
  </conditionalFormatting>
  <conditionalFormatting sqref="Y73:Y75">
    <cfRule type="cellIs" dxfId="2264" priority="2595" operator="equal">
      <formula>"NÃO"</formula>
    </cfRule>
    <cfRule type="cellIs" dxfId="2263" priority="2596" operator="equal">
      <formula>"SIM"</formula>
    </cfRule>
  </conditionalFormatting>
  <conditionalFormatting sqref="Z73:Z74">
    <cfRule type="cellIs" dxfId="2262" priority="2594" operator="equal">
      <formula>"OPORTUNIDADE"</formula>
    </cfRule>
  </conditionalFormatting>
  <conditionalFormatting sqref="Z73:Z74">
    <cfRule type="cellIs" dxfId="2261" priority="2592" operator="equal">
      <formula>"NÃO"</formula>
    </cfRule>
    <cfRule type="cellIs" dxfId="2260" priority="2593" operator="equal">
      <formula>"SIM"</formula>
    </cfRule>
  </conditionalFormatting>
  <conditionalFormatting sqref="Z72">
    <cfRule type="cellIs" dxfId="2259" priority="2591" operator="equal">
      <formula>"OPORTUNIDADE"</formula>
    </cfRule>
  </conditionalFormatting>
  <conditionalFormatting sqref="Z72">
    <cfRule type="cellIs" dxfId="2258" priority="2589" operator="equal">
      <formula>"NÃO"</formula>
    </cfRule>
    <cfRule type="cellIs" dxfId="2257" priority="2590" operator="equal">
      <formula>"SIM"</formula>
    </cfRule>
  </conditionalFormatting>
  <conditionalFormatting sqref="Z72">
    <cfRule type="cellIs" dxfId="2256" priority="2588" operator="equal">
      <formula>"OPORTUNIDADE"</formula>
    </cfRule>
  </conditionalFormatting>
  <conditionalFormatting sqref="Z72">
    <cfRule type="cellIs" dxfId="2255" priority="2586" operator="equal">
      <formula>"NÃO"</formula>
    </cfRule>
    <cfRule type="cellIs" dxfId="2254" priority="2587" operator="equal">
      <formula>"SIM"</formula>
    </cfRule>
  </conditionalFormatting>
  <conditionalFormatting sqref="Z72">
    <cfRule type="cellIs" dxfId="2253" priority="2585" operator="equal">
      <formula>"OPORTUNIDADE"</formula>
    </cfRule>
  </conditionalFormatting>
  <conditionalFormatting sqref="Z72">
    <cfRule type="cellIs" dxfId="2252" priority="2583" operator="equal">
      <formula>"NÃO"</formula>
    </cfRule>
    <cfRule type="cellIs" dxfId="2251" priority="2584" operator="equal">
      <formula>"SIM"</formula>
    </cfRule>
  </conditionalFormatting>
  <conditionalFormatting sqref="Y72:Y73">
    <cfRule type="cellIs" dxfId="2250" priority="2582" operator="equal">
      <formula>"OPORTUNIDADE"</formula>
    </cfRule>
  </conditionalFormatting>
  <conditionalFormatting sqref="Y72:Y73">
    <cfRule type="cellIs" dxfId="2249" priority="2580" operator="equal">
      <formula>"NÃO"</formula>
    </cfRule>
    <cfRule type="cellIs" dxfId="2248" priority="2581" operator="equal">
      <formula>"SIM"</formula>
    </cfRule>
  </conditionalFormatting>
  <conditionalFormatting sqref="BK38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78" operator="equal">
      <formula>"OPORTUNIDADE"</formula>
    </cfRule>
  </conditionalFormatting>
  <conditionalFormatting sqref="Z72:Z73">
    <cfRule type="cellIs" dxfId="2246" priority="2576" operator="equal">
      <formula>"NÃO"</formula>
    </cfRule>
    <cfRule type="cellIs" dxfId="2245" priority="2577" operator="equal">
      <formula>"SIM"</formula>
    </cfRule>
  </conditionalFormatting>
  <conditionalFormatting sqref="Y71">
    <cfRule type="cellIs" dxfId="2244" priority="2575" operator="equal">
      <formula>"OPORTUNIDADE"</formula>
    </cfRule>
  </conditionalFormatting>
  <conditionalFormatting sqref="Y71">
    <cfRule type="cellIs" dxfId="2243" priority="2573" operator="equal">
      <formula>"NÃO"</formula>
    </cfRule>
    <cfRule type="cellIs" dxfId="2242" priority="2574" operator="equal">
      <formula>"SIM"</formula>
    </cfRule>
  </conditionalFormatting>
  <conditionalFormatting sqref="Z71">
    <cfRule type="cellIs" dxfId="2241" priority="2572" operator="equal">
      <formula>"OPORTUNIDADE"</formula>
    </cfRule>
  </conditionalFormatting>
  <conditionalFormatting sqref="Z71">
    <cfRule type="cellIs" dxfId="2240" priority="2570" operator="equal">
      <formula>"NÃO"</formula>
    </cfRule>
    <cfRule type="cellIs" dxfId="2239" priority="2571" operator="equal">
      <formula>"SIM"</formula>
    </cfRule>
  </conditionalFormatting>
  <conditionalFormatting sqref="Z71">
    <cfRule type="cellIs" dxfId="2238" priority="2569" operator="equal">
      <formula>"OPORTUNIDADE"</formula>
    </cfRule>
  </conditionalFormatting>
  <conditionalFormatting sqref="Z71">
    <cfRule type="cellIs" dxfId="2237" priority="2567" operator="equal">
      <formula>"NÃO"</formula>
    </cfRule>
    <cfRule type="cellIs" dxfId="2236" priority="2568" operator="equal">
      <formula>"SIM"</formula>
    </cfRule>
  </conditionalFormatting>
  <conditionalFormatting sqref="Z71">
    <cfRule type="cellIs" dxfId="2235" priority="2566" operator="equal">
      <formula>"OPORTUNIDADE"</formula>
    </cfRule>
  </conditionalFormatting>
  <conditionalFormatting sqref="Z71">
    <cfRule type="cellIs" dxfId="2234" priority="2564" operator="equal">
      <formula>"NÃO"</formula>
    </cfRule>
    <cfRule type="cellIs" dxfId="2233" priority="2565" operator="equal">
      <formula>"SIM"</formula>
    </cfRule>
  </conditionalFormatting>
  <conditionalFormatting sqref="Z75">
    <cfRule type="cellIs" dxfId="2232" priority="2557" operator="equal">
      <formula>"OPORTUNIDADE"</formula>
    </cfRule>
  </conditionalFormatting>
  <conditionalFormatting sqref="Z75">
    <cfRule type="cellIs" dxfId="2231" priority="2555" operator="equal">
      <formula>"NÃO"</formula>
    </cfRule>
    <cfRule type="cellIs" dxfId="2230" priority="2556" operator="equal">
      <formula>"SIM"</formula>
    </cfRule>
  </conditionalFormatting>
  <conditionalFormatting sqref="Y75">
    <cfRule type="cellIs" dxfId="2229" priority="2554" operator="equal">
      <formula>"OPORTUNIDADE"</formula>
    </cfRule>
  </conditionalFormatting>
  <conditionalFormatting sqref="Y75">
    <cfRule type="cellIs" dxfId="2228" priority="2552" operator="equal">
      <formula>"NÃO"</formula>
    </cfRule>
    <cfRule type="cellIs" dxfId="2227" priority="2553" operator="equal">
      <formula>"SIM"</formula>
    </cfRule>
  </conditionalFormatting>
  <conditionalFormatting sqref="BK33">
    <cfRule type="iconSet" priority="2551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50" operator="equal">
      <formula>"OPORTUNIDADE"</formula>
    </cfRule>
  </conditionalFormatting>
  <conditionalFormatting sqref="Y68:Y69">
    <cfRule type="cellIs" dxfId="2225" priority="2548" operator="equal">
      <formula>"NÃO"</formula>
    </cfRule>
    <cfRule type="cellIs" dxfId="2224" priority="2549" operator="equal">
      <formula>"SIM"</formula>
    </cfRule>
  </conditionalFormatting>
  <conditionalFormatting sqref="Z68">
    <cfRule type="cellIs" dxfId="2223" priority="2547" operator="equal">
      <formula>"OPORTUNIDADE"</formula>
    </cfRule>
  </conditionalFormatting>
  <conditionalFormatting sqref="Z68">
    <cfRule type="cellIs" dxfId="2222" priority="2545" operator="equal">
      <formula>"NÃO"</formula>
    </cfRule>
    <cfRule type="cellIs" dxfId="2221" priority="2546" operator="equal">
      <formula>"SIM"</formula>
    </cfRule>
  </conditionalFormatting>
  <conditionalFormatting sqref="Z68">
    <cfRule type="cellIs" dxfId="2220" priority="2544" operator="equal">
      <formula>"OPORTUNIDADE"</formula>
    </cfRule>
  </conditionalFormatting>
  <conditionalFormatting sqref="Z68">
    <cfRule type="cellIs" dxfId="2219" priority="2542" operator="equal">
      <formula>"NÃO"</formula>
    </cfRule>
    <cfRule type="cellIs" dxfId="2218" priority="2543" operator="equal">
      <formula>"SIM"</formula>
    </cfRule>
  </conditionalFormatting>
  <conditionalFormatting sqref="Z68">
    <cfRule type="cellIs" dxfId="2217" priority="2541" operator="equal">
      <formula>"OPORTUNIDADE"</formula>
    </cfRule>
  </conditionalFormatting>
  <conditionalFormatting sqref="Z68">
    <cfRule type="cellIs" dxfId="2216" priority="2539" operator="equal">
      <formula>"NÃO"</formula>
    </cfRule>
    <cfRule type="cellIs" dxfId="2215" priority="2540" operator="equal">
      <formula>"SIM"</formula>
    </cfRule>
  </conditionalFormatting>
  <conditionalFormatting sqref="Z68">
    <cfRule type="cellIs" dxfId="2214" priority="2538" operator="equal">
      <formula>"OPORTUNIDADE"</formula>
    </cfRule>
  </conditionalFormatting>
  <conditionalFormatting sqref="Z68">
    <cfRule type="cellIs" dxfId="2213" priority="2536" operator="equal">
      <formula>"NÃO"</formula>
    </cfRule>
    <cfRule type="cellIs" dxfId="2212" priority="2537" operator="equal">
      <formula>"SIM"</formula>
    </cfRule>
  </conditionalFormatting>
  <conditionalFormatting sqref="Z68">
    <cfRule type="cellIs" dxfId="2211" priority="2535" operator="equal">
      <formula>"OPORTUNIDADE"</formula>
    </cfRule>
  </conditionalFormatting>
  <conditionalFormatting sqref="Z68">
    <cfRule type="cellIs" dxfId="2210" priority="2533" operator="equal">
      <formula>"NÃO"</formula>
    </cfRule>
    <cfRule type="cellIs" dxfId="2209" priority="2534" operator="equal">
      <formula>"SIM"</formula>
    </cfRule>
  </conditionalFormatting>
  <conditionalFormatting sqref="Z68">
    <cfRule type="cellIs" dxfId="2208" priority="2532" operator="equal">
      <formula>"OPORTUNIDADE"</formula>
    </cfRule>
  </conditionalFormatting>
  <conditionalFormatting sqref="Z68">
    <cfRule type="cellIs" dxfId="2207" priority="2530" operator="equal">
      <formula>"NÃO"</formula>
    </cfRule>
    <cfRule type="cellIs" dxfId="2206" priority="2531" operator="equal">
      <formula>"SIM"</formula>
    </cfRule>
  </conditionalFormatting>
  <conditionalFormatting sqref="Z68">
    <cfRule type="cellIs" dxfId="2205" priority="2529" operator="equal">
      <formula>"OPORTUNIDADE"</formula>
    </cfRule>
  </conditionalFormatting>
  <conditionalFormatting sqref="Z68">
    <cfRule type="cellIs" dxfId="2204" priority="2527" operator="equal">
      <formula>"NÃO"</formula>
    </cfRule>
    <cfRule type="cellIs" dxfId="2203" priority="2528" operator="equal">
      <formula>"SIM"</formula>
    </cfRule>
  </conditionalFormatting>
  <conditionalFormatting sqref="Z68">
    <cfRule type="cellIs" dxfId="2202" priority="2526" operator="equal">
      <formula>"OPORTUNIDADE"</formula>
    </cfRule>
  </conditionalFormatting>
  <conditionalFormatting sqref="Z68">
    <cfRule type="cellIs" dxfId="2201" priority="2524" operator="equal">
      <formula>"NÃO"</formula>
    </cfRule>
    <cfRule type="cellIs" dxfId="2200" priority="2525" operator="equal">
      <formula>"SIM"</formula>
    </cfRule>
  </conditionalFormatting>
  <conditionalFormatting sqref="Y67:Y69">
    <cfRule type="cellIs" dxfId="2199" priority="2523" operator="equal">
      <formula>"OPORTUNIDADE"</formula>
    </cfRule>
  </conditionalFormatting>
  <conditionalFormatting sqref="Y67:Y69">
    <cfRule type="cellIs" dxfId="2198" priority="2521" operator="equal">
      <formula>"NÃO"</formula>
    </cfRule>
    <cfRule type="cellIs" dxfId="2197" priority="2522" operator="equal">
      <formula>"SIM"</formula>
    </cfRule>
  </conditionalFormatting>
  <conditionalFormatting sqref="Z67:Z68">
    <cfRule type="cellIs" dxfId="2196" priority="2520" operator="equal">
      <formula>"OPORTUNIDADE"</formula>
    </cfRule>
  </conditionalFormatting>
  <conditionalFormatting sqref="Z67:Z68">
    <cfRule type="cellIs" dxfId="2195" priority="2518" operator="equal">
      <formula>"NÃO"</formula>
    </cfRule>
    <cfRule type="cellIs" dxfId="2194" priority="2519" operator="equal">
      <formula>"SIM"</formula>
    </cfRule>
  </conditionalFormatting>
  <conditionalFormatting sqref="Z69">
    <cfRule type="cellIs" dxfId="2193" priority="2517" operator="equal">
      <formula>"OPORTUNIDADE"</formula>
    </cfRule>
  </conditionalFormatting>
  <conditionalFormatting sqref="Z69">
    <cfRule type="cellIs" dxfId="2192" priority="2515" operator="equal">
      <formula>"NÃO"</formula>
    </cfRule>
    <cfRule type="cellIs" dxfId="2191" priority="2516" operator="equal">
      <formula>"SIM"</formula>
    </cfRule>
  </conditionalFormatting>
  <conditionalFormatting sqref="Z69">
    <cfRule type="cellIs" dxfId="2190" priority="2514" operator="equal">
      <formula>"OPORTUNIDADE"</formula>
    </cfRule>
  </conditionalFormatting>
  <conditionalFormatting sqref="Z69">
    <cfRule type="cellIs" dxfId="2189" priority="2512" operator="equal">
      <formula>"NÃO"</formula>
    </cfRule>
    <cfRule type="cellIs" dxfId="2188" priority="2513" operator="equal">
      <formula>"SIM"</formula>
    </cfRule>
  </conditionalFormatting>
  <conditionalFormatting sqref="Z69">
    <cfRule type="cellIs" dxfId="2187" priority="2511" operator="equal">
      <formula>"OPORTUNIDADE"</formula>
    </cfRule>
  </conditionalFormatting>
  <conditionalFormatting sqref="Z69">
    <cfRule type="cellIs" dxfId="2186" priority="2509" operator="equal">
      <formula>"NÃO"</formula>
    </cfRule>
    <cfRule type="cellIs" dxfId="2185" priority="2510" operator="equal">
      <formula>"SIM"</formula>
    </cfRule>
  </conditionalFormatting>
  <conditionalFormatting sqref="Z69">
    <cfRule type="cellIs" dxfId="2184" priority="2508" operator="equal">
      <formula>"OPORTUNIDADE"</formula>
    </cfRule>
  </conditionalFormatting>
  <conditionalFormatting sqref="Z69">
    <cfRule type="cellIs" dxfId="2183" priority="2506" operator="equal">
      <formula>"NÃO"</formula>
    </cfRule>
    <cfRule type="cellIs" dxfId="2182" priority="2507" operator="equal">
      <formula>"SIM"</formula>
    </cfRule>
  </conditionalFormatting>
  <conditionalFormatting sqref="BK37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9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80" operator="equal">
      <formula>"OPORTUNIDADE"</formula>
    </cfRule>
  </conditionalFormatting>
  <conditionalFormatting sqref="Z91:Z92">
    <cfRule type="cellIs" dxfId="2180" priority="2478" operator="equal">
      <formula>"NÃO"</formula>
    </cfRule>
    <cfRule type="cellIs" dxfId="2179" priority="2479" operator="equal">
      <formula>"SIM"</formula>
    </cfRule>
  </conditionalFormatting>
  <conditionalFormatting sqref="Y91:Y100">
    <cfRule type="cellIs" dxfId="2178" priority="2477" operator="equal">
      <formula>"OPORTUNIDADE"</formula>
    </cfRule>
  </conditionalFormatting>
  <conditionalFormatting sqref="Y91:Y100">
    <cfRule type="cellIs" dxfId="2177" priority="2475" operator="equal">
      <formula>"NÃO"</formula>
    </cfRule>
    <cfRule type="cellIs" dxfId="2176" priority="2476" operator="equal">
      <formula>"SIM"</formula>
    </cfRule>
  </conditionalFormatting>
  <conditionalFormatting sqref="BK81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71" operator="equal">
      <formula>"OPORTUNIDADE"</formula>
    </cfRule>
  </conditionalFormatting>
  <conditionalFormatting sqref="Z96">
    <cfRule type="cellIs" dxfId="2174" priority="2469" operator="equal">
      <formula>"NÃO"</formula>
    </cfRule>
    <cfRule type="cellIs" dxfId="2173" priority="2470" operator="equal">
      <formula>"SIM"</formula>
    </cfRule>
  </conditionalFormatting>
  <conditionalFormatting sqref="BP84">
    <cfRule type="iconSet" priority="245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5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5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35" operator="equal">
      <formula>"OPORTUNIDADE"</formula>
    </cfRule>
  </conditionalFormatting>
  <conditionalFormatting sqref="Y104:Y112">
    <cfRule type="cellIs" dxfId="2171" priority="2433" operator="equal">
      <formula>"NÃO"</formula>
    </cfRule>
    <cfRule type="cellIs" dxfId="2170" priority="2434" operator="equal">
      <formula>"SIM"</formula>
    </cfRule>
  </conditionalFormatting>
  <conditionalFormatting sqref="Z109">
    <cfRule type="cellIs" dxfId="2169" priority="2429" operator="equal">
      <formula>"OPORTUNIDADE"</formula>
    </cfRule>
  </conditionalFormatting>
  <conditionalFormatting sqref="Z109">
    <cfRule type="cellIs" dxfId="2168" priority="2427" operator="equal">
      <formula>"NÃO"</formula>
    </cfRule>
    <cfRule type="cellIs" dxfId="2167" priority="2428" operator="equal">
      <formula>"SIM"</formula>
    </cfRule>
  </conditionalFormatting>
  <conditionalFormatting sqref="Z109">
    <cfRule type="cellIs" dxfId="2166" priority="2426" operator="equal">
      <formula>"OPORTUNIDADE"</formula>
    </cfRule>
  </conditionalFormatting>
  <conditionalFormatting sqref="Z109">
    <cfRule type="cellIs" dxfId="2165" priority="2424" operator="equal">
      <formula>"NÃO"</formula>
    </cfRule>
    <cfRule type="cellIs" dxfId="2164" priority="2425" operator="equal">
      <formula>"SIM"</formula>
    </cfRule>
  </conditionalFormatting>
  <conditionalFormatting sqref="Z109">
    <cfRule type="cellIs" dxfId="2163" priority="2423" operator="equal">
      <formula>"OPORTUNIDADE"</formula>
    </cfRule>
  </conditionalFormatting>
  <conditionalFormatting sqref="Z109">
    <cfRule type="cellIs" dxfId="2162" priority="2421" operator="equal">
      <formula>"NÃO"</formula>
    </cfRule>
    <cfRule type="cellIs" dxfId="2161" priority="2422" operator="equal">
      <formula>"SIM"</formula>
    </cfRule>
  </conditionalFormatting>
  <conditionalFormatting sqref="Z109">
    <cfRule type="cellIs" dxfId="2160" priority="2417" operator="equal">
      <formula>"OPORTUNIDADE"</formula>
    </cfRule>
  </conditionalFormatting>
  <conditionalFormatting sqref="Z109">
    <cfRule type="cellIs" dxfId="2159" priority="2415" operator="equal">
      <formula>"NÃO"</formula>
    </cfRule>
    <cfRule type="cellIs" dxfId="2158" priority="2416" operator="equal">
      <formula>"SIM"</formula>
    </cfRule>
  </conditionalFormatting>
  <conditionalFormatting sqref="Z107:Z108">
    <cfRule type="cellIs" dxfId="2157" priority="2408" operator="equal">
      <formula>"OPORTUNIDADE"</formula>
    </cfRule>
  </conditionalFormatting>
  <conditionalFormatting sqref="Z107:Z108">
    <cfRule type="cellIs" dxfId="2156" priority="2406" operator="equal">
      <formula>"NÃO"</formula>
    </cfRule>
    <cfRule type="cellIs" dxfId="2155" priority="2407" operator="equal">
      <formula>"SIM"</formula>
    </cfRule>
  </conditionalFormatting>
  <conditionalFormatting sqref="BP96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95" operator="equal">
      <formula>"OPORTUNIDADE"</formula>
    </cfRule>
  </conditionalFormatting>
  <conditionalFormatting sqref="Z108">
    <cfRule type="cellIs" dxfId="2153" priority="2393" operator="equal">
      <formula>"NÃO"</formula>
    </cfRule>
    <cfRule type="cellIs" dxfId="2152" priority="2394" operator="equal">
      <formula>"SIM"</formula>
    </cfRule>
  </conditionalFormatting>
  <conditionalFormatting sqref="Z111">
    <cfRule type="cellIs" dxfId="2151" priority="2389" operator="equal">
      <formula>"OPORTUNIDADE"</formula>
    </cfRule>
  </conditionalFormatting>
  <conditionalFormatting sqref="Z111">
    <cfRule type="cellIs" dxfId="2150" priority="2387" operator="equal">
      <formula>"NÃO"</formula>
    </cfRule>
    <cfRule type="cellIs" dxfId="2149" priority="2388" operator="equal">
      <formula>"SIM"</formula>
    </cfRule>
  </conditionalFormatting>
  <conditionalFormatting sqref="Z104">
    <cfRule type="cellIs" dxfId="2148" priority="2383" operator="equal">
      <formula>"OPORTUNIDADE"</formula>
    </cfRule>
  </conditionalFormatting>
  <conditionalFormatting sqref="Z104">
    <cfRule type="cellIs" dxfId="2147" priority="2381" operator="equal">
      <formula>"NÃO"</formula>
    </cfRule>
    <cfRule type="cellIs" dxfId="2146" priority="2382" operator="equal">
      <formula>"SIM"</formula>
    </cfRule>
  </conditionalFormatting>
  <conditionalFormatting sqref="Y104:Y112">
    <cfRule type="cellIs" dxfId="2145" priority="2380" operator="equal">
      <formula>"OPORTUNIDADE"</formula>
    </cfRule>
  </conditionalFormatting>
  <conditionalFormatting sqref="Y104:Y112">
    <cfRule type="cellIs" dxfId="2144" priority="2378" operator="equal">
      <formula>"NÃO"</formula>
    </cfRule>
    <cfRule type="cellIs" dxfId="2143" priority="2379" operator="equal">
      <formula>"SIM"</formula>
    </cfRule>
  </conditionalFormatting>
  <conditionalFormatting sqref="Z107">
    <cfRule type="cellIs" dxfId="2142" priority="2377" operator="equal">
      <formula>"OPORTUNIDADE"</formula>
    </cfRule>
  </conditionalFormatting>
  <conditionalFormatting sqref="Z107">
    <cfRule type="cellIs" dxfId="2141" priority="2375" operator="equal">
      <formula>"NÃO"</formula>
    </cfRule>
    <cfRule type="cellIs" dxfId="2140" priority="2376" operator="equal">
      <formula>"SIM"</formula>
    </cfRule>
  </conditionalFormatting>
  <conditionalFormatting sqref="Z106">
    <cfRule type="cellIs" dxfId="2139" priority="2374" operator="equal">
      <formula>"OPORTUNIDADE"</formula>
    </cfRule>
  </conditionalFormatting>
  <conditionalFormatting sqref="Z106">
    <cfRule type="cellIs" dxfId="2138" priority="2372" operator="equal">
      <formula>"NÃO"</formula>
    </cfRule>
    <cfRule type="cellIs" dxfId="2137" priority="2373" operator="equal">
      <formula>"SIM"</formula>
    </cfRule>
  </conditionalFormatting>
  <conditionalFormatting sqref="Y106">
    <cfRule type="cellIs" dxfId="2136" priority="2371" operator="equal">
      <formula>"OPORTUNIDADE"</formula>
    </cfRule>
  </conditionalFormatting>
  <conditionalFormatting sqref="Y106">
    <cfRule type="cellIs" dxfId="2135" priority="2369" operator="equal">
      <formula>"NÃO"</formula>
    </cfRule>
    <cfRule type="cellIs" dxfId="2134" priority="2370" operator="equal">
      <formula>"SIM"</formula>
    </cfRule>
  </conditionalFormatting>
  <conditionalFormatting sqref="BP92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66" operator="equal">
      <formula>"OPORTUNIDADE"</formula>
    </cfRule>
  </conditionalFormatting>
  <conditionalFormatting sqref="Y106">
    <cfRule type="cellIs" dxfId="2132" priority="2364" operator="equal">
      <formula>"NÃO"</formula>
    </cfRule>
    <cfRule type="cellIs" dxfId="2131" priority="2365" operator="equal">
      <formula>"SIM"</formula>
    </cfRule>
  </conditionalFormatting>
  <conditionalFormatting sqref="BJ105:BK105">
    <cfRule type="iconSet" priority="2363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303:BK425 BK154 BK167:BK168 BK158:BK165 BK174:BK175 BK170:BK172 BK177 BK181:BK301">
    <cfRule type="iconSet" priority="490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52" operator="equal">
      <formula>"OPORTUNIDADE"</formula>
    </cfRule>
  </conditionalFormatting>
  <conditionalFormatting sqref="Y113:Y126">
    <cfRule type="cellIs" dxfId="2129" priority="2350" operator="equal">
      <formula>"NÃO"</formula>
    </cfRule>
    <cfRule type="cellIs" dxfId="2128" priority="2351" operator="equal">
      <formula>"SIM"</formula>
    </cfRule>
  </conditionalFormatting>
  <conditionalFormatting sqref="Y118:Y126">
    <cfRule type="cellIs" dxfId="2127" priority="2349" operator="equal">
      <formula>"OPORTUNIDADE"</formula>
    </cfRule>
  </conditionalFormatting>
  <conditionalFormatting sqref="Y118:Y126">
    <cfRule type="cellIs" dxfId="2126" priority="2347" operator="equal">
      <formula>"NÃO"</formula>
    </cfRule>
    <cfRule type="cellIs" dxfId="2125" priority="2348" operator="equal">
      <formula>"SIM"</formula>
    </cfRule>
  </conditionalFormatting>
  <conditionalFormatting sqref="Y118:Y126">
    <cfRule type="cellIs" dxfId="2124" priority="2343" operator="equal">
      <formula>"OPORTUNIDADE"</formula>
    </cfRule>
  </conditionalFormatting>
  <conditionalFormatting sqref="Y118:Y126">
    <cfRule type="cellIs" dxfId="2123" priority="2341" operator="equal">
      <formula>"NÃO"</formula>
    </cfRule>
    <cfRule type="cellIs" dxfId="2122" priority="2342" operator="equal">
      <formula>"SIM"</formula>
    </cfRule>
  </conditionalFormatting>
  <conditionalFormatting sqref="Y118:Y126">
    <cfRule type="cellIs" dxfId="2121" priority="2340" operator="equal">
      <formula>"OPORTUNIDADE"</formula>
    </cfRule>
  </conditionalFormatting>
  <conditionalFormatting sqref="Y118:Y126">
    <cfRule type="cellIs" dxfId="2120" priority="2338" operator="equal">
      <formula>"NÃO"</formula>
    </cfRule>
    <cfRule type="cellIs" dxfId="2119" priority="2339" operator="equal">
      <formula>"SIM"</formula>
    </cfRule>
  </conditionalFormatting>
  <conditionalFormatting sqref="Z118:Z121">
    <cfRule type="cellIs" dxfId="2118" priority="2337" operator="equal">
      <formula>"OPORTUNIDADE"</formula>
    </cfRule>
  </conditionalFormatting>
  <conditionalFormatting sqref="Z118:Z121">
    <cfRule type="cellIs" dxfId="2117" priority="2335" operator="equal">
      <formula>"NÃO"</formula>
    </cfRule>
    <cfRule type="cellIs" dxfId="2116" priority="2336" operator="equal">
      <formula>"SIM"</formula>
    </cfRule>
  </conditionalFormatting>
  <conditionalFormatting sqref="Z119:Z121">
    <cfRule type="cellIs" dxfId="2115" priority="2334" operator="equal">
      <formula>"OPORTUNIDADE"</formula>
    </cfRule>
  </conditionalFormatting>
  <conditionalFormatting sqref="Z119:Z121">
    <cfRule type="cellIs" dxfId="2114" priority="2332" operator="equal">
      <formula>"NÃO"</formula>
    </cfRule>
    <cfRule type="cellIs" dxfId="2113" priority="2333" operator="equal">
      <formula>"SIM"</formula>
    </cfRule>
  </conditionalFormatting>
  <conditionalFormatting sqref="Y118:Y126">
    <cfRule type="cellIs" dxfId="2112" priority="2331" operator="equal">
      <formula>"OPORTUNIDADE"</formula>
    </cfRule>
  </conditionalFormatting>
  <conditionalFormatting sqref="Y118:Y126">
    <cfRule type="cellIs" dxfId="2111" priority="2329" operator="equal">
      <formula>"NÃO"</formula>
    </cfRule>
    <cfRule type="cellIs" dxfId="2110" priority="2330" operator="equal">
      <formula>"SIM"</formula>
    </cfRule>
  </conditionalFormatting>
  <conditionalFormatting sqref="Z118:Z120">
    <cfRule type="cellIs" dxfId="2109" priority="2328" operator="equal">
      <formula>"OPORTUNIDADE"</formula>
    </cfRule>
  </conditionalFormatting>
  <conditionalFormatting sqref="Z118:Z120">
    <cfRule type="cellIs" dxfId="2108" priority="2326" operator="equal">
      <formula>"NÃO"</formula>
    </cfRule>
    <cfRule type="cellIs" dxfId="2107" priority="2327" operator="equal">
      <formula>"SIM"</formula>
    </cfRule>
  </conditionalFormatting>
  <conditionalFormatting sqref="Y120:Y126">
    <cfRule type="cellIs" dxfId="2106" priority="2325" operator="equal">
      <formula>"OPORTUNIDADE"</formula>
    </cfRule>
  </conditionalFormatting>
  <conditionalFormatting sqref="Y120:Y126">
    <cfRule type="cellIs" dxfId="2105" priority="2323" operator="equal">
      <formula>"NÃO"</formula>
    </cfRule>
    <cfRule type="cellIs" dxfId="2104" priority="2324" operator="equal">
      <formula>"SIM"</formula>
    </cfRule>
  </conditionalFormatting>
  <conditionalFormatting sqref="Z120:Z122">
    <cfRule type="cellIs" dxfId="2103" priority="2322" operator="equal">
      <formula>"OPORTUNIDADE"</formula>
    </cfRule>
  </conditionalFormatting>
  <conditionalFormatting sqref="Z120:Z122">
    <cfRule type="cellIs" dxfId="2102" priority="2320" operator="equal">
      <formula>"NÃO"</formula>
    </cfRule>
    <cfRule type="cellIs" dxfId="2101" priority="2321" operator="equal">
      <formula>"SIM"</formula>
    </cfRule>
  </conditionalFormatting>
  <conditionalFormatting sqref="Z120:Z122">
    <cfRule type="cellIs" dxfId="2100" priority="2319" operator="equal">
      <formula>"OPORTUNIDADE"</formula>
    </cfRule>
  </conditionalFormatting>
  <conditionalFormatting sqref="Z120:Z122">
    <cfRule type="cellIs" dxfId="2099" priority="2317" operator="equal">
      <formula>"NÃO"</formula>
    </cfRule>
    <cfRule type="cellIs" dxfId="2098" priority="2318" operator="equal">
      <formula>"SIM"</formula>
    </cfRule>
  </conditionalFormatting>
  <conditionalFormatting sqref="Z120:Z122">
    <cfRule type="cellIs" dxfId="2097" priority="2316" operator="equal">
      <formula>"OPORTUNIDADE"</formula>
    </cfRule>
  </conditionalFormatting>
  <conditionalFormatting sqref="Z120:Z122">
    <cfRule type="cellIs" dxfId="2096" priority="2314" operator="equal">
      <formula>"NÃO"</formula>
    </cfRule>
    <cfRule type="cellIs" dxfId="2095" priority="2315" operator="equal">
      <formula>"SIM"</formula>
    </cfRule>
  </conditionalFormatting>
  <conditionalFormatting sqref="Z120:Z122">
    <cfRule type="cellIs" dxfId="2094" priority="2313" operator="equal">
      <formula>"OPORTUNIDADE"</formula>
    </cfRule>
  </conditionalFormatting>
  <conditionalFormatting sqref="Z120:Z122">
    <cfRule type="cellIs" dxfId="2093" priority="2311" operator="equal">
      <formula>"NÃO"</formula>
    </cfRule>
    <cfRule type="cellIs" dxfId="2092" priority="2312" operator="equal">
      <formula>"SIM"</formula>
    </cfRule>
  </conditionalFormatting>
  <conditionalFormatting sqref="Y120:Y126">
    <cfRule type="cellIs" dxfId="2091" priority="2310" operator="equal">
      <formula>"OPORTUNIDADE"</formula>
    </cfRule>
  </conditionalFormatting>
  <conditionalFormatting sqref="Y120:Y126">
    <cfRule type="cellIs" dxfId="2090" priority="2308" operator="equal">
      <formula>"NÃO"</formula>
    </cfRule>
    <cfRule type="cellIs" dxfId="2089" priority="2309" operator="equal">
      <formula>"SIM"</formula>
    </cfRule>
  </conditionalFormatting>
  <conditionalFormatting sqref="Y121:Y126">
    <cfRule type="cellIs" dxfId="2088" priority="2307" operator="equal">
      <formula>"OPORTUNIDADE"</formula>
    </cfRule>
  </conditionalFormatting>
  <conditionalFormatting sqref="Y121:Y126">
    <cfRule type="cellIs" dxfId="2087" priority="2305" operator="equal">
      <formula>"NÃO"</formula>
    </cfRule>
    <cfRule type="cellIs" dxfId="2086" priority="2306" operator="equal">
      <formula>"SIM"</formula>
    </cfRule>
  </conditionalFormatting>
  <conditionalFormatting sqref="Y121:Y126">
    <cfRule type="cellIs" dxfId="2085" priority="2304" operator="equal">
      <formula>"OPORTUNIDADE"</formula>
    </cfRule>
  </conditionalFormatting>
  <conditionalFormatting sqref="Y121:Y126">
    <cfRule type="cellIs" dxfId="2084" priority="2302" operator="equal">
      <formula>"NÃO"</formula>
    </cfRule>
    <cfRule type="cellIs" dxfId="2083" priority="2303" operator="equal">
      <formula>"SIM"</formula>
    </cfRule>
  </conditionalFormatting>
  <conditionalFormatting sqref="Y122:Y126">
    <cfRule type="cellIs" dxfId="2082" priority="2301" operator="equal">
      <formula>"OPORTUNIDADE"</formula>
    </cfRule>
  </conditionalFormatting>
  <conditionalFormatting sqref="Y122:Y126">
    <cfRule type="cellIs" dxfId="2081" priority="2299" operator="equal">
      <formula>"NÃO"</formula>
    </cfRule>
    <cfRule type="cellIs" dxfId="2080" priority="2300" operator="equal">
      <formula>"SIM"</formula>
    </cfRule>
  </conditionalFormatting>
  <conditionalFormatting sqref="Z122:Z124">
    <cfRule type="cellIs" dxfId="2079" priority="2298" operator="equal">
      <formula>"OPORTUNIDADE"</formula>
    </cfRule>
  </conditionalFormatting>
  <conditionalFormatting sqref="Z122:Z124">
    <cfRule type="cellIs" dxfId="2078" priority="2296" operator="equal">
      <formula>"NÃO"</formula>
    </cfRule>
    <cfRule type="cellIs" dxfId="2077" priority="2297" operator="equal">
      <formula>"SIM"</formula>
    </cfRule>
  </conditionalFormatting>
  <conditionalFormatting sqref="Y122:Y126">
    <cfRule type="cellIs" dxfId="2076" priority="2295" operator="equal">
      <formula>"OPORTUNIDADE"</formula>
    </cfRule>
  </conditionalFormatting>
  <conditionalFormatting sqref="Y122:Y126">
    <cfRule type="cellIs" dxfId="2075" priority="2293" operator="equal">
      <formula>"NÃO"</formula>
    </cfRule>
    <cfRule type="cellIs" dxfId="2074" priority="2294" operator="equal">
      <formula>"SIM"</formula>
    </cfRule>
  </conditionalFormatting>
  <conditionalFormatting sqref="BP110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91" operator="equal">
      <formula>"OPORTUNIDADE"</formula>
    </cfRule>
  </conditionalFormatting>
  <conditionalFormatting sqref="Y124:Y126">
    <cfRule type="cellIs" dxfId="2072" priority="2289" operator="equal">
      <formula>"NÃO"</formula>
    </cfRule>
    <cfRule type="cellIs" dxfId="2071" priority="2290" operator="equal">
      <formula>"SIM"</formula>
    </cfRule>
  </conditionalFormatting>
  <conditionalFormatting sqref="Y124:Y126">
    <cfRule type="cellIs" dxfId="2070" priority="2288" operator="equal">
      <formula>"OPORTUNIDADE"</formula>
    </cfRule>
  </conditionalFormatting>
  <conditionalFormatting sqref="Y124:Y126">
    <cfRule type="cellIs" dxfId="2069" priority="2286" operator="equal">
      <formula>"NÃO"</formula>
    </cfRule>
    <cfRule type="cellIs" dxfId="2068" priority="2287" operator="equal">
      <formula>"SIM"</formula>
    </cfRule>
  </conditionalFormatting>
  <conditionalFormatting sqref="Z114:Z116">
    <cfRule type="cellIs" dxfId="2067" priority="2285" operator="equal">
      <formula>"OPORTUNIDADE"</formula>
    </cfRule>
  </conditionalFormatting>
  <conditionalFormatting sqref="Z114:Z116">
    <cfRule type="cellIs" dxfId="2066" priority="2283" operator="equal">
      <formula>"NÃO"</formula>
    </cfRule>
    <cfRule type="cellIs" dxfId="2065" priority="2284" operator="equal">
      <formula>"SIM"</formula>
    </cfRule>
  </conditionalFormatting>
  <conditionalFormatting sqref="Y115:Y126">
    <cfRule type="cellIs" dxfId="2064" priority="2282" operator="equal">
      <formula>"OPORTUNIDADE"</formula>
    </cfRule>
  </conditionalFormatting>
  <conditionalFormatting sqref="Y115:Y126">
    <cfRule type="cellIs" dxfId="2063" priority="2280" operator="equal">
      <formula>"NÃO"</formula>
    </cfRule>
    <cfRule type="cellIs" dxfId="2062" priority="2281" operator="equal">
      <formula>"SIM"</formula>
    </cfRule>
  </conditionalFormatting>
  <conditionalFormatting sqref="Z115:Z117">
    <cfRule type="cellIs" dxfId="2061" priority="2279" operator="equal">
      <formula>"OPORTUNIDADE"</formula>
    </cfRule>
  </conditionalFormatting>
  <conditionalFormatting sqref="Z115:Z117">
    <cfRule type="cellIs" dxfId="2060" priority="2277" operator="equal">
      <formula>"NÃO"</formula>
    </cfRule>
    <cfRule type="cellIs" dxfId="2059" priority="2278" operator="equal">
      <formula>"SIM"</formula>
    </cfRule>
  </conditionalFormatting>
  <conditionalFormatting sqref="Y115:Y126">
    <cfRule type="cellIs" dxfId="2058" priority="2276" operator="equal">
      <formula>"OPORTUNIDADE"</formula>
    </cfRule>
  </conditionalFormatting>
  <conditionalFormatting sqref="Y115:Y126">
    <cfRule type="cellIs" dxfId="2057" priority="2274" operator="equal">
      <formula>"NÃO"</formula>
    </cfRule>
    <cfRule type="cellIs" dxfId="2056" priority="2275" operator="equal">
      <formula>"SIM"</formula>
    </cfRule>
  </conditionalFormatting>
  <conditionalFormatting sqref="Z116:Z118">
    <cfRule type="cellIs" dxfId="2055" priority="2273" operator="equal">
      <formula>"OPORTUNIDADE"</formula>
    </cfRule>
  </conditionalFormatting>
  <conditionalFormatting sqref="Z116:Z118">
    <cfRule type="cellIs" dxfId="2054" priority="2271" operator="equal">
      <formula>"NÃO"</formula>
    </cfRule>
    <cfRule type="cellIs" dxfId="2053" priority="2272" operator="equal">
      <formula>"SIM"</formula>
    </cfRule>
  </conditionalFormatting>
  <conditionalFormatting sqref="Z117:Z119">
    <cfRule type="cellIs" dxfId="2052" priority="2270" operator="equal">
      <formula>"OPORTUNIDADE"</formula>
    </cfRule>
  </conditionalFormatting>
  <conditionalFormatting sqref="Z117:Z119">
    <cfRule type="cellIs" dxfId="2051" priority="2268" operator="equal">
      <formula>"NÃO"</formula>
    </cfRule>
    <cfRule type="cellIs" dxfId="2050" priority="2269" operator="equal">
      <formula>"SIM"</formula>
    </cfRule>
  </conditionalFormatting>
  <conditionalFormatting sqref="Y116:Y126">
    <cfRule type="cellIs" dxfId="2049" priority="2267" operator="equal">
      <formula>"OPORTUNIDADE"</formula>
    </cfRule>
  </conditionalFormatting>
  <conditionalFormatting sqref="Y116:Y126">
    <cfRule type="cellIs" dxfId="2048" priority="2265" operator="equal">
      <formula>"NÃO"</formula>
    </cfRule>
    <cfRule type="cellIs" dxfId="2047" priority="2266" operator="equal">
      <formula>"SIM"</formula>
    </cfRule>
  </conditionalFormatting>
  <conditionalFormatting sqref="BJ113:BK113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60" operator="equal">
      <formula>"OPORTUNIDADE"</formula>
    </cfRule>
  </conditionalFormatting>
  <conditionalFormatting sqref="Y113">
    <cfRule type="cellIs" dxfId="2045" priority="2258" operator="equal">
      <formula>"NÃO"</formula>
    </cfRule>
    <cfRule type="cellIs" dxfId="2044" priority="2259" operator="equal">
      <formula>"SIM"</formula>
    </cfRule>
  </conditionalFormatting>
  <conditionalFormatting sqref="Y113">
    <cfRule type="cellIs" dxfId="2043" priority="2257" operator="equal">
      <formula>"OPORTUNIDADE"</formula>
    </cfRule>
  </conditionalFormatting>
  <conditionalFormatting sqref="Y113">
    <cfRule type="cellIs" dxfId="2042" priority="2255" operator="equal">
      <formula>"NÃO"</formula>
    </cfRule>
    <cfRule type="cellIs" dxfId="2041" priority="2256" operator="equal">
      <formula>"SIM"</formula>
    </cfRule>
  </conditionalFormatting>
  <conditionalFormatting sqref="Y113">
    <cfRule type="cellIs" dxfId="2040" priority="2254" operator="equal">
      <formula>"OPORTUNIDADE"</formula>
    </cfRule>
  </conditionalFormatting>
  <conditionalFormatting sqref="Y113">
    <cfRule type="cellIs" dxfId="2039" priority="2252" operator="equal">
      <formula>"NÃO"</formula>
    </cfRule>
    <cfRule type="cellIs" dxfId="2038" priority="2253" operator="equal">
      <formula>"SIM"</formula>
    </cfRule>
  </conditionalFormatting>
  <conditionalFormatting sqref="Y113">
    <cfRule type="cellIs" dxfId="2037" priority="2251" operator="equal">
      <formula>"OPORTUNIDADE"</formula>
    </cfRule>
  </conditionalFormatting>
  <conditionalFormatting sqref="Y113">
    <cfRule type="cellIs" dxfId="2036" priority="2249" operator="equal">
      <formula>"NÃO"</formula>
    </cfRule>
    <cfRule type="cellIs" dxfId="2035" priority="2250" operator="equal">
      <formula>"SIM"</formula>
    </cfRule>
  </conditionalFormatting>
  <conditionalFormatting sqref="Y113">
    <cfRule type="cellIs" dxfId="2034" priority="2248" operator="equal">
      <formula>"OPORTUNIDADE"</formula>
    </cfRule>
  </conditionalFormatting>
  <conditionalFormatting sqref="Y113">
    <cfRule type="cellIs" dxfId="2033" priority="2246" operator="equal">
      <formula>"NÃO"</formula>
    </cfRule>
    <cfRule type="cellIs" dxfId="2032" priority="2247" operator="equal">
      <formula>"SIM"</formula>
    </cfRule>
  </conditionalFormatting>
  <conditionalFormatting sqref="Y113">
    <cfRule type="cellIs" dxfId="2031" priority="2245" operator="equal">
      <formula>"OPORTUNIDADE"</formula>
    </cfRule>
  </conditionalFormatting>
  <conditionalFormatting sqref="Y113">
    <cfRule type="cellIs" dxfId="2030" priority="2243" operator="equal">
      <formula>"NÃO"</formula>
    </cfRule>
    <cfRule type="cellIs" dxfId="2029" priority="2244" operator="equal">
      <formula>"SIM"</formula>
    </cfRule>
  </conditionalFormatting>
  <conditionalFormatting sqref="Y113">
    <cfRule type="cellIs" dxfId="2028" priority="2242" operator="equal">
      <formula>"OPORTUNIDADE"</formula>
    </cfRule>
  </conditionalFormatting>
  <conditionalFormatting sqref="Y113">
    <cfRule type="cellIs" dxfId="2027" priority="2240" operator="equal">
      <formula>"NÃO"</formula>
    </cfRule>
    <cfRule type="cellIs" dxfId="2026" priority="2241" operator="equal">
      <formula>"SIM"</formula>
    </cfRule>
  </conditionalFormatting>
  <conditionalFormatting sqref="Y113">
    <cfRule type="cellIs" dxfId="2025" priority="2239" operator="equal">
      <formula>"OPORTUNIDADE"</formula>
    </cfRule>
  </conditionalFormatting>
  <conditionalFormatting sqref="Y113">
    <cfRule type="cellIs" dxfId="2024" priority="2237" operator="equal">
      <formula>"NÃO"</formula>
    </cfRule>
    <cfRule type="cellIs" dxfId="2023" priority="2238" operator="equal">
      <formula>"SIM"</formula>
    </cfRule>
  </conditionalFormatting>
  <conditionalFormatting sqref="Y113">
    <cfRule type="cellIs" dxfId="2022" priority="2236" operator="equal">
      <formula>"OPORTUNIDADE"</formula>
    </cfRule>
  </conditionalFormatting>
  <conditionalFormatting sqref="Y113">
    <cfRule type="cellIs" dxfId="2021" priority="2234" operator="equal">
      <formula>"NÃO"</formula>
    </cfRule>
    <cfRule type="cellIs" dxfId="2020" priority="2235" operator="equal">
      <formula>"SIM"</formula>
    </cfRule>
  </conditionalFormatting>
  <conditionalFormatting sqref="Y113">
    <cfRule type="cellIs" dxfId="2019" priority="2233" operator="equal">
      <formula>"OPORTUNIDADE"</formula>
    </cfRule>
  </conditionalFormatting>
  <conditionalFormatting sqref="Y113">
    <cfRule type="cellIs" dxfId="2018" priority="2231" operator="equal">
      <formula>"NÃO"</formula>
    </cfRule>
    <cfRule type="cellIs" dxfId="2017" priority="2232" operator="equal">
      <formula>"SIM"</formula>
    </cfRule>
  </conditionalFormatting>
  <conditionalFormatting sqref="Y113">
    <cfRule type="cellIs" dxfId="2016" priority="2230" operator="equal">
      <formula>"OPORTUNIDADE"</formula>
    </cfRule>
  </conditionalFormatting>
  <conditionalFormatting sqref="Y113">
    <cfRule type="cellIs" dxfId="2015" priority="2228" operator="equal">
      <formula>"NÃO"</formula>
    </cfRule>
    <cfRule type="cellIs" dxfId="2014" priority="2229" operator="equal">
      <formula>"SIM"</formula>
    </cfRule>
  </conditionalFormatting>
  <conditionalFormatting sqref="Y113">
    <cfRule type="cellIs" dxfId="2013" priority="2227" operator="equal">
      <formula>"OPORTUNIDADE"</formula>
    </cfRule>
  </conditionalFormatting>
  <conditionalFormatting sqref="Y113">
    <cfRule type="cellIs" dxfId="2012" priority="2225" operator="equal">
      <formula>"NÃO"</formula>
    </cfRule>
    <cfRule type="cellIs" dxfId="2011" priority="2226" operator="equal">
      <formula>"SIM"</formula>
    </cfRule>
  </conditionalFormatting>
  <conditionalFormatting sqref="BK104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16" operator="equal">
      <formula>"OPORTUNIDADE"</formula>
    </cfRule>
  </conditionalFormatting>
  <conditionalFormatting sqref="Y130:Y131">
    <cfRule type="cellIs" dxfId="2009" priority="2214" operator="equal">
      <formula>"NÃO"</formula>
    </cfRule>
    <cfRule type="cellIs" dxfId="2008" priority="2215" operator="equal">
      <formula>"SIM"</formula>
    </cfRule>
  </conditionalFormatting>
  <conditionalFormatting sqref="Y130:Y131">
    <cfRule type="cellIs" dxfId="2007" priority="2213" operator="equal">
      <formula>"OPORTUNIDADE"</formula>
    </cfRule>
  </conditionalFormatting>
  <conditionalFormatting sqref="Y130:Y131">
    <cfRule type="cellIs" dxfId="2006" priority="2211" operator="equal">
      <formula>"NÃO"</formula>
    </cfRule>
    <cfRule type="cellIs" dxfId="2005" priority="2212" operator="equal">
      <formula>"SIM"</formula>
    </cfRule>
  </conditionalFormatting>
  <conditionalFormatting sqref="Y130:Y131">
    <cfRule type="cellIs" dxfId="2004" priority="2210" operator="equal">
      <formula>"OPORTUNIDADE"</formula>
    </cfRule>
  </conditionalFormatting>
  <conditionalFormatting sqref="Y130:Y131">
    <cfRule type="cellIs" dxfId="2003" priority="2208" operator="equal">
      <formula>"NÃO"</formula>
    </cfRule>
    <cfRule type="cellIs" dxfId="2002" priority="2209" operator="equal">
      <formula>"SIM"</formula>
    </cfRule>
  </conditionalFormatting>
  <conditionalFormatting sqref="Y130:Y131">
    <cfRule type="cellIs" dxfId="2001" priority="2207" operator="equal">
      <formula>"OPORTUNIDADE"</formula>
    </cfRule>
  </conditionalFormatting>
  <conditionalFormatting sqref="Y130:Y131">
    <cfRule type="cellIs" dxfId="2000" priority="2205" operator="equal">
      <formula>"NÃO"</formula>
    </cfRule>
    <cfRule type="cellIs" dxfId="1999" priority="2206" operator="equal">
      <formula>"SIM"</formula>
    </cfRule>
  </conditionalFormatting>
  <conditionalFormatting sqref="Z130">
    <cfRule type="cellIs" dxfId="1998" priority="2204" operator="equal">
      <formula>"OPORTUNIDADE"</formula>
    </cfRule>
  </conditionalFormatting>
  <conditionalFormatting sqref="Z130">
    <cfRule type="cellIs" dxfId="1997" priority="2202" operator="equal">
      <formula>"NÃO"</formula>
    </cfRule>
    <cfRule type="cellIs" dxfId="1996" priority="2203" operator="equal">
      <formula>"SIM"</formula>
    </cfRule>
  </conditionalFormatting>
  <conditionalFormatting sqref="Z130">
    <cfRule type="cellIs" dxfId="1995" priority="2201" operator="equal">
      <formula>"OPORTUNIDADE"</formula>
    </cfRule>
  </conditionalFormatting>
  <conditionalFormatting sqref="Z130">
    <cfRule type="cellIs" dxfId="1994" priority="2199" operator="equal">
      <formula>"NÃO"</formula>
    </cfRule>
    <cfRule type="cellIs" dxfId="1993" priority="2200" operator="equal">
      <formula>"SIM"</formula>
    </cfRule>
  </conditionalFormatting>
  <conditionalFormatting sqref="Y130:Y131">
    <cfRule type="cellIs" dxfId="1992" priority="2198" operator="equal">
      <formula>"OPORTUNIDADE"</formula>
    </cfRule>
  </conditionalFormatting>
  <conditionalFormatting sqref="Y130:Y131">
    <cfRule type="cellIs" dxfId="1991" priority="2196" operator="equal">
      <formula>"NÃO"</formula>
    </cfRule>
    <cfRule type="cellIs" dxfId="1990" priority="2197" operator="equal">
      <formula>"SIM"</formula>
    </cfRule>
  </conditionalFormatting>
  <conditionalFormatting sqref="Z130">
    <cfRule type="cellIs" dxfId="1989" priority="2195" operator="equal">
      <formula>"OPORTUNIDADE"</formula>
    </cfRule>
  </conditionalFormatting>
  <conditionalFormatting sqref="Z130">
    <cfRule type="cellIs" dxfId="1988" priority="2193" operator="equal">
      <formula>"NÃO"</formula>
    </cfRule>
    <cfRule type="cellIs" dxfId="1987" priority="2194" operator="equal">
      <formula>"SIM"</formula>
    </cfRule>
  </conditionalFormatting>
  <conditionalFormatting sqref="Y130:Y131">
    <cfRule type="cellIs" dxfId="1986" priority="2192" operator="equal">
      <formula>"OPORTUNIDADE"</formula>
    </cfRule>
  </conditionalFormatting>
  <conditionalFormatting sqref="Y130:Y131">
    <cfRule type="cellIs" dxfId="1985" priority="2190" operator="equal">
      <formula>"NÃO"</formula>
    </cfRule>
    <cfRule type="cellIs" dxfId="1984" priority="2191" operator="equal">
      <formula>"SIM"</formula>
    </cfRule>
  </conditionalFormatting>
  <conditionalFormatting sqref="Z130">
    <cfRule type="cellIs" dxfId="1983" priority="2189" operator="equal">
      <formula>"OPORTUNIDADE"</formula>
    </cfRule>
  </conditionalFormatting>
  <conditionalFormatting sqref="Z130">
    <cfRule type="cellIs" dxfId="1982" priority="2187" operator="equal">
      <formula>"NÃO"</formula>
    </cfRule>
    <cfRule type="cellIs" dxfId="1981" priority="2188" operator="equal">
      <formula>"SIM"</formula>
    </cfRule>
  </conditionalFormatting>
  <conditionalFormatting sqref="Z130">
    <cfRule type="cellIs" dxfId="1980" priority="2186" operator="equal">
      <formula>"OPORTUNIDADE"</formula>
    </cfRule>
  </conditionalFormatting>
  <conditionalFormatting sqref="Z130">
    <cfRule type="cellIs" dxfId="1979" priority="2184" operator="equal">
      <formula>"NÃO"</formula>
    </cfRule>
    <cfRule type="cellIs" dxfId="1978" priority="2185" operator="equal">
      <formula>"SIM"</formula>
    </cfRule>
  </conditionalFormatting>
  <conditionalFormatting sqref="Z130">
    <cfRule type="cellIs" dxfId="1977" priority="2183" operator="equal">
      <formula>"OPORTUNIDADE"</formula>
    </cfRule>
  </conditionalFormatting>
  <conditionalFormatting sqref="Z130">
    <cfRule type="cellIs" dxfId="1976" priority="2181" operator="equal">
      <formula>"NÃO"</formula>
    </cfRule>
    <cfRule type="cellIs" dxfId="1975" priority="2182" operator="equal">
      <formula>"SIM"</formula>
    </cfRule>
  </conditionalFormatting>
  <conditionalFormatting sqref="Z130">
    <cfRule type="cellIs" dxfId="1974" priority="2180" operator="equal">
      <formula>"OPORTUNIDADE"</formula>
    </cfRule>
  </conditionalFormatting>
  <conditionalFormatting sqref="Z130">
    <cfRule type="cellIs" dxfId="1973" priority="2178" operator="equal">
      <formula>"NÃO"</formula>
    </cfRule>
    <cfRule type="cellIs" dxfId="1972" priority="2179" operator="equal">
      <formula>"SIM"</formula>
    </cfRule>
  </conditionalFormatting>
  <conditionalFormatting sqref="Y130:Y131">
    <cfRule type="cellIs" dxfId="1971" priority="2177" operator="equal">
      <formula>"OPORTUNIDADE"</formula>
    </cfRule>
  </conditionalFormatting>
  <conditionalFormatting sqref="Y130:Y131">
    <cfRule type="cellIs" dxfId="1970" priority="2175" operator="equal">
      <formula>"NÃO"</formula>
    </cfRule>
    <cfRule type="cellIs" dxfId="1969" priority="2176" operator="equal">
      <formula>"SIM"</formula>
    </cfRule>
  </conditionalFormatting>
  <conditionalFormatting sqref="Y130:Y131">
    <cfRule type="cellIs" dxfId="1968" priority="2174" operator="equal">
      <formula>"OPORTUNIDADE"</formula>
    </cfRule>
  </conditionalFormatting>
  <conditionalFormatting sqref="Y130:Y131">
    <cfRule type="cellIs" dxfId="1967" priority="2172" operator="equal">
      <formula>"NÃO"</formula>
    </cfRule>
    <cfRule type="cellIs" dxfId="1966" priority="2173" operator="equal">
      <formula>"SIM"</formula>
    </cfRule>
  </conditionalFormatting>
  <conditionalFormatting sqref="Y130:Y131">
    <cfRule type="cellIs" dxfId="1965" priority="2171" operator="equal">
      <formula>"OPORTUNIDADE"</formula>
    </cfRule>
  </conditionalFormatting>
  <conditionalFormatting sqref="Y130:Y131">
    <cfRule type="cellIs" dxfId="1964" priority="2169" operator="equal">
      <formula>"NÃO"</formula>
    </cfRule>
    <cfRule type="cellIs" dxfId="1963" priority="2170" operator="equal">
      <formula>"SIM"</formula>
    </cfRule>
  </conditionalFormatting>
  <conditionalFormatting sqref="Y130:Y131">
    <cfRule type="cellIs" dxfId="1962" priority="2168" operator="equal">
      <formula>"OPORTUNIDADE"</formula>
    </cfRule>
  </conditionalFormatting>
  <conditionalFormatting sqref="Y130:Y131">
    <cfRule type="cellIs" dxfId="1961" priority="2166" operator="equal">
      <formula>"NÃO"</formula>
    </cfRule>
    <cfRule type="cellIs" dxfId="1960" priority="2167" operator="equal">
      <formula>"SIM"</formula>
    </cfRule>
  </conditionalFormatting>
  <conditionalFormatting sqref="Y134">
    <cfRule type="cellIs" dxfId="1959" priority="2165" operator="equal">
      <formula>"OPORTUNIDADE"</formula>
    </cfRule>
  </conditionalFormatting>
  <conditionalFormatting sqref="Y134">
    <cfRule type="cellIs" dxfId="1958" priority="2163" operator="equal">
      <formula>"NÃO"</formula>
    </cfRule>
    <cfRule type="cellIs" dxfId="1957" priority="2164" operator="equal">
      <formula>"SIM"</formula>
    </cfRule>
  </conditionalFormatting>
  <conditionalFormatting sqref="Y134">
    <cfRule type="cellIs" dxfId="1956" priority="2162" operator="equal">
      <formula>"OPORTUNIDADE"</formula>
    </cfRule>
  </conditionalFormatting>
  <conditionalFormatting sqref="Y134">
    <cfRule type="cellIs" dxfId="1955" priority="2160" operator="equal">
      <formula>"NÃO"</formula>
    </cfRule>
    <cfRule type="cellIs" dxfId="1954" priority="2161" operator="equal">
      <formula>"SIM"</formula>
    </cfRule>
  </conditionalFormatting>
  <conditionalFormatting sqref="Y134">
    <cfRule type="cellIs" dxfId="1953" priority="2159" operator="equal">
      <formula>"OPORTUNIDADE"</formula>
    </cfRule>
  </conditionalFormatting>
  <conditionalFormatting sqref="Y134">
    <cfRule type="cellIs" dxfId="1952" priority="2157" operator="equal">
      <formula>"NÃO"</formula>
    </cfRule>
    <cfRule type="cellIs" dxfId="1951" priority="2158" operator="equal">
      <formula>"SIM"</formula>
    </cfRule>
  </conditionalFormatting>
  <conditionalFormatting sqref="Y134">
    <cfRule type="cellIs" dxfId="1950" priority="2156" operator="equal">
      <formula>"OPORTUNIDADE"</formula>
    </cfRule>
  </conditionalFormatting>
  <conditionalFormatting sqref="Y134">
    <cfRule type="cellIs" dxfId="1949" priority="2154" operator="equal">
      <formula>"NÃO"</formula>
    </cfRule>
    <cfRule type="cellIs" dxfId="1948" priority="2155" operator="equal">
      <formula>"SIM"</formula>
    </cfRule>
  </conditionalFormatting>
  <conditionalFormatting sqref="Y134">
    <cfRule type="cellIs" dxfId="1947" priority="2153" operator="equal">
      <formula>"OPORTUNIDADE"</formula>
    </cfRule>
  </conditionalFormatting>
  <conditionalFormatting sqref="Y134">
    <cfRule type="cellIs" dxfId="1946" priority="2151" operator="equal">
      <formula>"NÃO"</formula>
    </cfRule>
    <cfRule type="cellIs" dxfId="1945" priority="2152" operator="equal">
      <formula>"SIM"</formula>
    </cfRule>
  </conditionalFormatting>
  <conditionalFormatting sqref="Y134">
    <cfRule type="cellIs" dxfId="1944" priority="2150" operator="equal">
      <formula>"OPORTUNIDADE"</formula>
    </cfRule>
  </conditionalFormatting>
  <conditionalFormatting sqref="Y134">
    <cfRule type="cellIs" dxfId="1943" priority="2148" operator="equal">
      <formula>"NÃO"</formula>
    </cfRule>
    <cfRule type="cellIs" dxfId="1942" priority="2149" operator="equal">
      <formula>"SIM"</formula>
    </cfRule>
  </conditionalFormatting>
  <conditionalFormatting sqref="Y134">
    <cfRule type="cellIs" dxfId="1941" priority="2147" operator="equal">
      <formula>"OPORTUNIDADE"</formula>
    </cfRule>
  </conditionalFormatting>
  <conditionalFormatting sqref="Y134">
    <cfRule type="cellIs" dxfId="1940" priority="2145" operator="equal">
      <formula>"NÃO"</formula>
    </cfRule>
    <cfRule type="cellIs" dxfId="1939" priority="2146" operator="equal">
      <formula>"SIM"</formula>
    </cfRule>
  </conditionalFormatting>
  <conditionalFormatting sqref="Y134">
    <cfRule type="cellIs" dxfId="1938" priority="2144" operator="equal">
      <formula>"OPORTUNIDADE"</formula>
    </cfRule>
  </conditionalFormatting>
  <conditionalFormatting sqref="Y134">
    <cfRule type="cellIs" dxfId="1937" priority="2142" operator="equal">
      <formula>"NÃO"</formula>
    </cfRule>
    <cfRule type="cellIs" dxfId="1936" priority="2143" operator="equal">
      <formula>"SIM"</formula>
    </cfRule>
  </conditionalFormatting>
  <conditionalFormatting sqref="Y134">
    <cfRule type="cellIs" dxfId="1935" priority="2141" operator="equal">
      <formula>"OPORTUNIDADE"</formula>
    </cfRule>
  </conditionalFormatting>
  <conditionalFormatting sqref="Y134">
    <cfRule type="cellIs" dxfId="1934" priority="2139" operator="equal">
      <formula>"NÃO"</formula>
    </cfRule>
    <cfRule type="cellIs" dxfId="1933" priority="2140" operator="equal">
      <formula>"SIM"</formula>
    </cfRule>
  </conditionalFormatting>
  <conditionalFormatting sqref="Y134">
    <cfRule type="cellIs" dxfId="1932" priority="2138" operator="equal">
      <formula>"OPORTUNIDADE"</formula>
    </cfRule>
  </conditionalFormatting>
  <conditionalFormatting sqref="Y134">
    <cfRule type="cellIs" dxfId="1931" priority="2136" operator="equal">
      <formula>"NÃO"</formula>
    </cfRule>
    <cfRule type="cellIs" dxfId="1930" priority="2137" operator="equal">
      <formula>"SIM"</formula>
    </cfRule>
  </conditionalFormatting>
  <conditionalFormatting sqref="Z134">
    <cfRule type="cellIs" dxfId="1929" priority="2135" operator="equal">
      <formula>"OPORTUNIDADE"</formula>
    </cfRule>
  </conditionalFormatting>
  <conditionalFormatting sqref="Z134">
    <cfRule type="cellIs" dxfId="1928" priority="2133" operator="equal">
      <formula>"NÃO"</formula>
    </cfRule>
    <cfRule type="cellIs" dxfId="1927" priority="2134" operator="equal">
      <formula>"SIM"</formula>
    </cfRule>
  </conditionalFormatting>
  <conditionalFormatting sqref="Y134">
    <cfRule type="cellIs" dxfId="1926" priority="2132" operator="equal">
      <formula>"OPORTUNIDADE"</formula>
    </cfRule>
  </conditionalFormatting>
  <conditionalFormatting sqref="Y134">
    <cfRule type="cellIs" dxfId="1925" priority="2130" operator="equal">
      <formula>"NÃO"</formula>
    </cfRule>
    <cfRule type="cellIs" dxfId="1924" priority="2131" operator="equal">
      <formula>"SIM"</formula>
    </cfRule>
  </conditionalFormatting>
  <conditionalFormatting sqref="Y134">
    <cfRule type="cellIs" dxfId="1923" priority="2129" operator="equal">
      <formula>"OPORTUNIDADE"</formula>
    </cfRule>
  </conditionalFormatting>
  <conditionalFormatting sqref="Y134">
    <cfRule type="cellIs" dxfId="1922" priority="2127" operator="equal">
      <formula>"NÃO"</formula>
    </cfRule>
    <cfRule type="cellIs" dxfId="1921" priority="2128" operator="equal">
      <formula>"SIM"</formula>
    </cfRule>
  </conditionalFormatting>
  <conditionalFormatting sqref="Y134">
    <cfRule type="cellIs" dxfId="1920" priority="2126" operator="equal">
      <formula>"OPORTUNIDADE"</formula>
    </cfRule>
  </conditionalFormatting>
  <conditionalFormatting sqref="Y134">
    <cfRule type="cellIs" dxfId="1919" priority="2124" operator="equal">
      <formula>"NÃO"</formula>
    </cfRule>
    <cfRule type="cellIs" dxfId="1918" priority="2125" operator="equal">
      <formula>"SIM"</formula>
    </cfRule>
  </conditionalFormatting>
  <conditionalFormatting sqref="Y134">
    <cfRule type="cellIs" dxfId="1917" priority="2123" operator="equal">
      <formula>"OPORTUNIDADE"</formula>
    </cfRule>
  </conditionalFormatting>
  <conditionalFormatting sqref="Y134">
    <cfRule type="cellIs" dxfId="1916" priority="2121" operator="equal">
      <formula>"NÃO"</formula>
    </cfRule>
    <cfRule type="cellIs" dxfId="1915" priority="2122" operator="equal">
      <formula>"SIM"</formula>
    </cfRule>
  </conditionalFormatting>
  <conditionalFormatting sqref="Y139:Y142">
    <cfRule type="cellIs" dxfId="1914" priority="2120" operator="equal">
      <formula>"OPORTUNIDADE"</formula>
    </cfRule>
  </conditionalFormatting>
  <conditionalFormatting sqref="Y139:Y142">
    <cfRule type="cellIs" dxfId="1913" priority="2118" operator="equal">
      <formula>"NÃO"</formula>
    </cfRule>
    <cfRule type="cellIs" dxfId="1912" priority="2119" operator="equal">
      <formula>"SIM"</formula>
    </cfRule>
  </conditionalFormatting>
  <conditionalFormatting sqref="Z139">
    <cfRule type="cellIs" dxfId="1911" priority="2117" operator="equal">
      <formula>"OPORTUNIDADE"</formula>
    </cfRule>
  </conditionalFormatting>
  <conditionalFormatting sqref="Z139">
    <cfRule type="cellIs" dxfId="1910" priority="2115" operator="equal">
      <formula>"NÃO"</formula>
    </cfRule>
    <cfRule type="cellIs" dxfId="1909" priority="2116" operator="equal">
      <formula>"SIM"</formula>
    </cfRule>
  </conditionalFormatting>
  <conditionalFormatting sqref="Y133">
    <cfRule type="cellIs" dxfId="1908" priority="2114" operator="equal">
      <formula>"OPORTUNIDADE"</formula>
    </cfRule>
  </conditionalFormatting>
  <conditionalFormatting sqref="Y133">
    <cfRule type="cellIs" dxfId="1907" priority="2112" operator="equal">
      <formula>"NÃO"</formula>
    </cfRule>
    <cfRule type="cellIs" dxfId="1906" priority="2113" operator="equal">
      <formula>"SIM"</formula>
    </cfRule>
  </conditionalFormatting>
  <conditionalFormatting sqref="Z133">
    <cfRule type="cellIs" dxfId="1905" priority="2111" operator="equal">
      <formula>"OPORTUNIDADE"</formula>
    </cfRule>
  </conditionalFormatting>
  <conditionalFormatting sqref="Z133">
    <cfRule type="cellIs" dxfId="1904" priority="2109" operator="equal">
      <formula>"NÃO"</formula>
    </cfRule>
    <cfRule type="cellIs" dxfId="1903" priority="2110" operator="equal">
      <formula>"SIM"</formula>
    </cfRule>
  </conditionalFormatting>
  <conditionalFormatting sqref="Y131">
    <cfRule type="cellIs" dxfId="1902" priority="2108" operator="equal">
      <formula>"OPORTUNIDADE"</formula>
    </cfRule>
  </conditionalFormatting>
  <conditionalFormatting sqref="Y131">
    <cfRule type="cellIs" dxfId="1901" priority="2106" operator="equal">
      <formula>"NÃO"</formula>
    </cfRule>
    <cfRule type="cellIs" dxfId="1900" priority="2107" operator="equal">
      <formula>"SIM"</formula>
    </cfRule>
  </conditionalFormatting>
  <conditionalFormatting sqref="Y131">
    <cfRule type="cellIs" dxfId="1899" priority="2105" operator="equal">
      <formula>"OPORTUNIDADE"</formula>
    </cfRule>
  </conditionalFormatting>
  <conditionalFormatting sqref="Y131">
    <cfRule type="cellIs" dxfId="1898" priority="2103" operator="equal">
      <formula>"NÃO"</formula>
    </cfRule>
    <cfRule type="cellIs" dxfId="1897" priority="2104" operator="equal">
      <formula>"SIM"</formula>
    </cfRule>
  </conditionalFormatting>
  <conditionalFormatting sqref="Y131">
    <cfRule type="cellIs" dxfId="1896" priority="2102" operator="equal">
      <formula>"OPORTUNIDADE"</formula>
    </cfRule>
  </conditionalFormatting>
  <conditionalFormatting sqref="Y131">
    <cfRule type="cellIs" dxfId="1895" priority="2100" operator="equal">
      <formula>"NÃO"</formula>
    </cfRule>
    <cfRule type="cellIs" dxfId="1894" priority="2101" operator="equal">
      <formula>"SIM"</formula>
    </cfRule>
  </conditionalFormatting>
  <conditionalFormatting sqref="Y131">
    <cfRule type="cellIs" dxfId="1893" priority="2099" operator="equal">
      <formula>"OPORTUNIDADE"</formula>
    </cfRule>
  </conditionalFormatting>
  <conditionalFormatting sqref="Y131">
    <cfRule type="cellIs" dxfId="1892" priority="2097" operator="equal">
      <formula>"NÃO"</formula>
    </cfRule>
    <cfRule type="cellIs" dxfId="1891" priority="2098" operator="equal">
      <formula>"SIM"</formula>
    </cfRule>
  </conditionalFormatting>
  <conditionalFormatting sqref="Z131">
    <cfRule type="cellIs" dxfId="1890" priority="2096" operator="equal">
      <formula>"OPORTUNIDADE"</formula>
    </cfRule>
  </conditionalFormatting>
  <conditionalFormatting sqref="Z131">
    <cfRule type="cellIs" dxfId="1889" priority="2094" operator="equal">
      <formula>"NÃO"</formula>
    </cfRule>
    <cfRule type="cellIs" dxfId="1888" priority="2095" operator="equal">
      <formula>"SIM"</formula>
    </cfRule>
  </conditionalFormatting>
  <conditionalFormatting sqref="Z131">
    <cfRule type="cellIs" dxfId="1887" priority="2093" operator="equal">
      <formula>"OPORTUNIDADE"</formula>
    </cfRule>
  </conditionalFormatting>
  <conditionalFormatting sqref="Z131">
    <cfRule type="cellIs" dxfId="1886" priority="2091" operator="equal">
      <formula>"NÃO"</formula>
    </cfRule>
    <cfRule type="cellIs" dxfId="1885" priority="2092" operator="equal">
      <formula>"SIM"</formula>
    </cfRule>
  </conditionalFormatting>
  <conditionalFormatting sqref="Y131">
    <cfRule type="cellIs" dxfId="1884" priority="2090" operator="equal">
      <formula>"OPORTUNIDADE"</formula>
    </cfRule>
  </conditionalFormatting>
  <conditionalFormatting sqref="Y131">
    <cfRule type="cellIs" dxfId="1883" priority="2088" operator="equal">
      <formula>"NÃO"</formula>
    </cfRule>
    <cfRule type="cellIs" dxfId="1882" priority="2089" operator="equal">
      <formula>"SIM"</formula>
    </cfRule>
  </conditionalFormatting>
  <conditionalFormatting sqref="Y131">
    <cfRule type="cellIs" dxfId="1881" priority="2087" operator="equal">
      <formula>"OPORTUNIDADE"</formula>
    </cfRule>
  </conditionalFormatting>
  <conditionalFormatting sqref="Y131">
    <cfRule type="cellIs" dxfId="1880" priority="2085" operator="equal">
      <formula>"NÃO"</formula>
    </cfRule>
    <cfRule type="cellIs" dxfId="1879" priority="2086" operator="equal">
      <formula>"SIM"</formula>
    </cfRule>
  </conditionalFormatting>
  <conditionalFormatting sqref="Z131">
    <cfRule type="cellIs" dxfId="1878" priority="2084" operator="equal">
      <formula>"OPORTUNIDADE"</formula>
    </cfRule>
  </conditionalFormatting>
  <conditionalFormatting sqref="Z131">
    <cfRule type="cellIs" dxfId="1877" priority="2082" operator="equal">
      <formula>"NÃO"</formula>
    </cfRule>
    <cfRule type="cellIs" dxfId="1876" priority="2083" operator="equal">
      <formula>"SIM"</formula>
    </cfRule>
  </conditionalFormatting>
  <conditionalFormatting sqref="Z131">
    <cfRule type="cellIs" dxfId="1875" priority="2081" operator="equal">
      <formula>"OPORTUNIDADE"</formula>
    </cfRule>
  </conditionalFormatting>
  <conditionalFormatting sqref="Z131">
    <cfRule type="cellIs" dxfId="1874" priority="2079" operator="equal">
      <formula>"NÃO"</formula>
    </cfRule>
    <cfRule type="cellIs" dxfId="1873" priority="2080" operator="equal">
      <formula>"SIM"</formula>
    </cfRule>
  </conditionalFormatting>
  <conditionalFormatting sqref="Z131">
    <cfRule type="cellIs" dxfId="1872" priority="2078" operator="equal">
      <formula>"OPORTUNIDADE"</formula>
    </cfRule>
  </conditionalFormatting>
  <conditionalFormatting sqref="Z131">
    <cfRule type="cellIs" dxfId="1871" priority="2076" operator="equal">
      <formula>"NÃO"</formula>
    </cfRule>
    <cfRule type="cellIs" dxfId="1870" priority="2077" operator="equal">
      <formula>"SIM"</formula>
    </cfRule>
  </conditionalFormatting>
  <conditionalFormatting sqref="Z131">
    <cfRule type="cellIs" dxfId="1869" priority="2075" operator="equal">
      <formula>"OPORTUNIDADE"</formula>
    </cfRule>
  </conditionalFormatting>
  <conditionalFormatting sqref="Z131">
    <cfRule type="cellIs" dxfId="1868" priority="2073" operator="equal">
      <formula>"NÃO"</formula>
    </cfRule>
    <cfRule type="cellIs" dxfId="1867" priority="2074" operator="equal">
      <formula>"SIM"</formula>
    </cfRule>
  </conditionalFormatting>
  <conditionalFormatting sqref="Y131">
    <cfRule type="cellIs" dxfId="1866" priority="2072" operator="equal">
      <formula>"OPORTUNIDADE"</formula>
    </cfRule>
  </conditionalFormatting>
  <conditionalFormatting sqref="Y131">
    <cfRule type="cellIs" dxfId="1865" priority="2070" operator="equal">
      <formula>"NÃO"</formula>
    </cfRule>
    <cfRule type="cellIs" dxfId="1864" priority="2071" operator="equal">
      <formula>"SIM"</formula>
    </cfRule>
  </conditionalFormatting>
  <conditionalFormatting sqref="Y131">
    <cfRule type="cellIs" dxfId="1863" priority="2069" operator="equal">
      <formula>"OPORTUNIDADE"</formula>
    </cfRule>
  </conditionalFormatting>
  <conditionalFormatting sqref="Y131">
    <cfRule type="cellIs" dxfId="1862" priority="2067" operator="equal">
      <formula>"NÃO"</formula>
    </cfRule>
    <cfRule type="cellIs" dxfId="1861" priority="2068" operator="equal">
      <formula>"SIM"</formula>
    </cfRule>
  </conditionalFormatting>
  <conditionalFormatting sqref="Y131">
    <cfRule type="cellIs" dxfId="1860" priority="2066" operator="equal">
      <formula>"OPORTUNIDADE"</formula>
    </cfRule>
  </conditionalFormatting>
  <conditionalFormatting sqref="Y131">
    <cfRule type="cellIs" dxfId="1859" priority="2064" operator="equal">
      <formula>"NÃO"</formula>
    </cfRule>
    <cfRule type="cellIs" dxfId="1858" priority="2065" operator="equal">
      <formula>"SIM"</formula>
    </cfRule>
  </conditionalFormatting>
  <conditionalFormatting sqref="Y131">
    <cfRule type="cellIs" dxfId="1857" priority="2063" operator="equal">
      <formula>"OPORTUNIDADE"</formula>
    </cfRule>
  </conditionalFormatting>
  <conditionalFormatting sqref="Y131">
    <cfRule type="cellIs" dxfId="1856" priority="2061" operator="equal">
      <formula>"NÃO"</formula>
    </cfRule>
    <cfRule type="cellIs" dxfId="1855" priority="2062" operator="equal">
      <formula>"SIM"</formula>
    </cfRule>
  </conditionalFormatting>
  <conditionalFormatting sqref="Y131">
    <cfRule type="cellIs" dxfId="1854" priority="2060" operator="equal">
      <formula>"OPORTUNIDADE"</formula>
    </cfRule>
  </conditionalFormatting>
  <conditionalFormatting sqref="Y131">
    <cfRule type="cellIs" dxfId="1853" priority="2058" operator="equal">
      <formula>"NÃO"</formula>
    </cfRule>
    <cfRule type="cellIs" dxfId="1852" priority="2059" operator="equal">
      <formula>"SIM"</formula>
    </cfRule>
  </conditionalFormatting>
  <conditionalFormatting sqref="Y131">
    <cfRule type="cellIs" dxfId="1851" priority="2057" operator="equal">
      <formula>"OPORTUNIDADE"</formula>
    </cfRule>
  </conditionalFormatting>
  <conditionalFormatting sqref="Y131">
    <cfRule type="cellIs" dxfId="1850" priority="2055" operator="equal">
      <formula>"NÃO"</formula>
    </cfRule>
    <cfRule type="cellIs" dxfId="1849" priority="2056" operator="equal">
      <formula>"SIM"</formula>
    </cfRule>
  </conditionalFormatting>
  <conditionalFormatting sqref="Y138">
    <cfRule type="cellIs" dxfId="1848" priority="2054" operator="equal">
      <formula>"OPORTUNIDADE"</formula>
    </cfRule>
  </conditionalFormatting>
  <conditionalFormatting sqref="Y138">
    <cfRule type="cellIs" dxfId="1847" priority="2052" operator="equal">
      <formula>"NÃO"</formula>
    </cfRule>
    <cfRule type="cellIs" dxfId="1846" priority="2053" operator="equal">
      <formula>"SIM"</formula>
    </cfRule>
  </conditionalFormatting>
  <conditionalFormatting sqref="Y138">
    <cfRule type="cellIs" dxfId="1845" priority="2051" operator="equal">
      <formula>"OPORTUNIDADE"</formula>
    </cfRule>
  </conditionalFormatting>
  <conditionalFormatting sqref="Y138">
    <cfRule type="cellIs" dxfId="1844" priority="2049" operator="equal">
      <formula>"NÃO"</formula>
    </cfRule>
    <cfRule type="cellIs" dxfId="1843" priority="2050" operator="equal">
      <formula>"SIM"</formula>
    </cfRule>
  </conditionalFormatting>
  <conditionalFormatting sqref="Y138">
    <cfRule type="cellIs" dxfId="1842" priority="2048" operator="equal">
      <formula>"OPORTUNIDADE"</formula>
    </cfRule>
  </conditionalFormatting>
  <conditionalFormatting sqref="Y138">
    <cfRule type="cellIs" dxfId="1841" priority="2046" operator="equal">
      <formula>"NÃO"</formula>
    </cfRule>
    <cfRule type="cellIs" dxfId="1840" priority="2047" operator="equal">
      <formula>"SIM"</formula>
    </cfRule>
  </conditionalFormatting>
  <conditionalFormatting sqref="Y138">
    <cfRule type="cellIs" dxfId="1839" priority="2045" operator="equal">
      <formula>"OPORTUNIDADE"</formula>
    </cfRule>
  </conditionalFormatting>
  <conditionalFormatting sqref="Y138">
    <cfRule type="cellIs" dxfId="1838" priority="2043" operator="equal">
      <formula>"NÃO"</formula>
    </cfRule>
    <cfRule type="cellIs" dxfId="1837" priority="2044" operator="equal">
      <formula>"SIM"</formula>
    </cfRule>
  </conditionalFormatting>
  <conditionalFormatting sqref="Y138">
    <cfRule type="cellIs" dxfId="1836" priority="2042" operator="equal">
      <formula>"OPORTUNIDADE"</formula>
    </cfRule>
  </conditionalFormatting>
  <conditionalFormatting sqref="Y138">
    <cfRule type="cellIs" dxfId="1835" priority="2040" operator="equal">
      <formula>"NÃO"</formula>
    </cfRule>
    <cfRule type="cellIs" dxfId="1834" priority="2041" operator="equal">
      <formula>"SIM"</formula>
    </cfRule>
  </conditionalFormatting>
  <conditionalFormatting sqref="Y138">
    <cfRule type="cellIs" dxfId="1833" priority="2039" operator="equal">
      <formula>"OPORTUNIDADE"</formula>
    </cfRule>
  </conditionalFormatting>
  <conditionalFormatting sqref="Y138">
    <cfRule type="cellIs" dxfId="1832" priority="2037" operator="equal">
      <formula>"NÃO"</formula>
    </cfRule>
    <cfRule type="cellIs" dxfId="1831" priority="2038" operator="equal">
      <formula>"SIM"</formula>
    </cfRule>
  </conditionalFormatting>
  <conditionalFormatting sqref="Y138">
    <cfRule type="cellIs" dxfId="1830" priority="2036" operator="equal">
      <formula>"OPORTUNIDADE"</formula>
    </cfRule>
  </conditionalFormatting>
  <conditionalFormatting sqref="Y138">
    <cfRule type="cellIs" dxfId="1829" priority="2034" operator="equal">
      <formula>"NÃO"</formula>
    </cfRule>
    <cfRule type="cellIs" dxfId="1828" priority="2035" operator="equal">
      <formula>"SIM"</formula>
    </cfRule>
  </conditionalFormatting>
  <conditionalFormatting sqref="Y138">
    <cfRule type="cellIs" dxfId="1827" priority="2033" operator="equal">
      <formula>"OPORTUNIDADE"</formula>
    </cfRule>
  </conditionalFormatting>
  <conditionalFormatting sqref="Y138">
    <cfRule type="cellIs" dxfId="1826" priority="2031" operator="equal">
      <formula>"NÃO"</formula>
    </cfRule>
    <cfRule type="cellIs" dxfId="1825" priority="2032" operator="equal">
      <formula>"SIM"</formula>
    </cfRule>
  </conditionalFormatting>
  <conditionalFormatting sqref="Y138">
    <cfRule type="cellIs" dxfId="1824" priority="2030" operator="equal">
      <formula>"OPORTUNIDADE"</formula>
    </cfRule>
  </conditionalFormatting>
  <conditionalFormatting sqref="Y138">
    <cfRule type="cellIs" dxfId="1823" priority="2028" operator="equal">
      <formula>"NÃO"</formula>
    </cfRule>
    <cfRule type="cellIs" dxfId="1822" priority="2029" operator="equal">
      <formula>"SIM"</formula>
    </cfRule>
  </conditionalFormatting>
  <conditionalFormatting sqref="Y138">
    <cfRule type="cellIs" dxfId="1821" priority="2027" operator="equal">
      <formula>"OPORTUNIDADE"</formula>
    </cfRule>
  </conditionalFormatting>
  <conditionalFormatting sqref="Y138">
    <cfRule type="cellIs" dxfId="1820" priority="2025" operator="equal">
      <formula>"NÃO"</formula>
    </cfRule>
    <cfRule type="cellIs" dxfId="1819" priority="2026" operator="equal">
      <formula>"SIM"</formula>
    </cfRule>
  </conditionalFormatting>
  <conditionalFormatting sqref="Y138">
    <cfRule type="cellIs" dxfId="1818" priority="2024" operator="equal">
      <formula>"OPORTUNIDADE"</formula>
    </cfRule>
  </conditionalFormatting>
  <conditionalFormatting sqref="Y138">
    <cfRule type="cellIs" dxfId="1817" priority="2022" operator="equal">
      <formula>"NÃO"</formula>
    </cfRule>
    <cfRule type="cellIs" dxfId="1816" priority="2023" operator="equal">
      <formula>"SIM"</formula>
    </cfRule>
  </conditionalFormatting>
  <conditionalFormatting sqref="Y138">
    <cfRule type="cellIs" dxfId="1815" priority="2021" operator="equal">
      <formula>"OPORTUNIDADE"</formula>
    </cfRule>
  </conditionalFormatting>
  <conditionalFormatting sqref="Y138">
    <cfRule type="cellIs" dxfId="1814" priority="2019" operator="equal">
      <formula>"NÃO"</formula>
    </cfRule>
    <cfRule type="cellIs" dxfId="1813" priority="2020" operator="equal">
      <formula>"SIM"</formula>
    </cfRule>
  </conditionalFormatting>
  <conditionalFormatting sqref="Y138">
    <cfRule type="cellIs" dxfId="1812" priority="2018" operator="equal">
      <formula>"OPORTUNIDADE"</formula>
    </cfRule>
  </conditionalFormatting>
  <conditionalFormatting sqref="Y138">
    <cfRule type="cellIs" dxfId="1811" priority="2016" operator="equal">
      <formula>"NÃO"</formula>
    </cfRule>
    <cfRule type="cellIs" dxfId="1810" priority="2017" operator="equal">
      <formula>"SIM"</formula>
    </cfRule>
  </conditionalFormatting>
  <conditionalFormatting sqref="Y138">
    <cfRule type="cellIs" dxfId="1809" priority="2015" operator="equal">
      <formula>"OPORTUNIDADE"</formula>
    </cfRule>
  </conditionalFormatting>
  <conditionalFormatting sqref="Y138">
    <cfRule type="cellIs" dxfId="1808" priority="2013" operator="equal">
      <formula>"NÃO"</formula>
    </cfRule>
    <cfRule type="cellIs" dxfId="1807" priority="2014" operator="equal">
      <formula>"SIM"</formula>
    </cfRule>
  </conditionalFormatting>
  <conditionalFormatting sqref="Z138">
    <cfRule type="cellIs" dxfId="1806" priority="2012" operator="equal">
      <formula>"OPORTUNIDADE"</formula>
    </cfRule>
  </conditionalFormatting>
  <conditionalFormatting sqref="Z138">
    <cfRule type="cellIs" dxfId="1805" priority="2010" operator="equal">
      <formula>"NÃO"</formula>
    </cfRule>
    <cfRule type="cellIs" dxfId="1804" priority="2011" operator="equal">
      <formula>"SIM"</formula>
    </cfRule>
  </conditionalFormatting>
  <conditionalFormatting sqref="Z138">
    <cfRule type="cellIs" dxfId="1803" priority="2009" operator="equal">
      <formula>"OPORTUNIDADE"</formula>
    </cfRule>
  </conditionalFormatting>
  <conditionalFormatting sqref="Z138">
    <cfRule type="cellIs" dxfId="1802" priority="2007" operator="equal">
      <formula>"NÃO"</formula>
    </cfRule>
    <cfRule type="cellIs" dxfId="1801" priority="2008" operator="equal">
      <formula>"SIM"</formula>
    </cfRule>
  </conditionalFormatting>
  <conditionalFormatting sqref="Y138">
    <cfRule type="cellIs" dxfId="1800" priority="2006" operator="equal">
      <formula>"OPORTUNIDADE"</formula>
    </cfRule>
  </conditionalFormatting>
  <conditionalFormatting sqref="Y138">
    <cfRule type="cellIs" dxfId="1799" priority="2004" operator="equal">
      <formula>"NÃO"</formula>
    </cfRule>
    <cfRule type="cellIs" dxfId="1798" priority="2005" operator="equal">
      <formula>"SIM"</formula>
    </cfRule>
  </conditionalFormatting>
  <conditionalFormatting sqref="Y138">
    <cfRule type="cellIs" dxfId="1797" priority="2003" operator="equal">
      <formula>"OPORTUNIDADE"</formula>
    </cfRule>
  </conditionalFormatting>
  <conditionalFormatting sqref="Y138">
    <cfRule type="cellIs" dxfId="1796" priority="2001" operator="equal">
      <formula>"NÃO"</formula>
    </cfRule>
    <cfRule type="cellIs" dxfId="1795" priority="2002" operator="equal">
      <formula>"SIM"</formula>
    </cfRule>
  </conditionalFormatting>
  <conditionalFormatting sqref="Z138">
    <cfRule type="cellIs" dxfId="1794" priority="2000" operator="equal">
      <formula>"OPORTUNIDADE"</formula>
    </cfRule>
  </conditionalFormatting>
  <conditionalFormatting sqref="Z138">
    <cfRule type="cellIs" dxfId="1793" priority="1998" operator="equal">
      <formula>"NÃO"</formula>
    </cfRule>
    <cfRule type="cellIs" dxfId="1792" priority="1999" operator="equal">
      <formula>"SIM"</formula>
    </cfRule>
  </conditionalFormatting>
  <conditionalFormatting sqref="Z138">
    <cfRule type="cellIs" dxfId="1791" priority="1997" operator="equal">
      <formula>"OPORTUNIDADE"</formula>
    </cfRule>
  </conditionalFormatting>
  <conditionalFormatting sqref="Z138">
    <cfRule type="cellIs" dxfId="1790" priority="1995" operator="equal">
      <formula>"NÃO"</formula>
    </cfRule>
    <cfRule type="cellIs" dxfId="1789" priority="1996" operator="equal">
      <formula>"SIM"</formula>
    </cfRule>
  </conditionalFormatting>
  <conditionalFormatting sqref="Z138">
    <cfRule type="cellIs" dxfId="1788" priority="1994" operator="equal">
      <formula>"OPORTUNIDADE"</formula>
    </cfRule>
  </conditionalFormatting>
  <conditionalFormatting sqref="Z138">
    <cfRule type="cellIs" dxfId="1787" priority="1992" operator="equal">
      <formula>"NÃO"</formula>
    </cfRule>
    <cfRule type="cellIs" dxfId="1786" priority="1993" operator="equal">
      <formula>"SIM"</formula>
    </cfRule>
  </conditionalFormatting>
  <conditionalFormatting sqref="Z138">
    <cfRule type="cellIs" dxfId="1785" priority="1991" operator="equal">
      <formula>"OPORTUNIDADE"</formula>
    </cfRule>
  </conditionalFormatting>
  <conditionalFormatting sqref="Z138">
    <cfRule type="cellIs" dxfId="1784" priority="1989" operator="equal">
      <formula>"NÃO"</formula>
    </cfRule>
    <cfRule type="cellIs" dxfId="1783" priority="1990" operator="equal">
      <formula>"SIM"</formula>
    </cfRule>
  </conditionalFormatting>
  <conditionalFormatting sqref="Y138">
    <cfRule type="cellIs" dxfId="1782" priority="1988" operator="equal">
      <formula>"OPORTUNIDADE"</formula>
    </cfRule>
  </conditionalFormatting>
  <conditionalFormatting sqref="Y138">
    <cfRule type="cellIs" dxfId="1781" priority="1986" operator="equal">
      <formula>"NÃO"</formula>
    </cfRule>
    <cfRule type="cellIs" dxfId="1780" priority="1987" operator="equal">
      <formula>"SIM"</formula>
    </cfRule>
  </conditionalFormatting>
  <conditionalFormatting sqref="Y138">
    <cfRule type="cellIs" dxfId="1779" priority="1985" operator="equal">
      <formula>"OPORTUNIDADE"</formula>
    </cfRule>
  </conditionalFormatting>
  <conditionalFormatting sqref="Y138">
    <cfRule type="cellIs" dxfId="1778" priority="1983" operator="equal">
      <formula>"NÃO"</formula>
    </cfRule>
    <cfRule type="cellIs" dxfId="1777" priority="1984" operator="equal">
      <formula>"SIM"</formula>
    </cfRule>
  </conditionalFormatting>
  <conditionalFormatting sqref="Y138">
    <cfRule type="cellIs" dxfId="1776" priority="1982" operator="equal">
      <formula>"OPORTUNIDADE"</formula>
    </cfRule>
  </conditionalFormatting>
  <conditionalFormatting sqref="Y138">
    <cfRule type="cellIs" dxfId="1775" priority="1980" operator="equal">
      <formula>"NÃO"</formula>
    </cfRule>
    <cfRule type="cellIs" dxfId="1774" priority="1981" operator="equal">
      <formula>"SIM"</formula>
    </cfRule>
  </conditionalFormatting>
  <conditionalFormatting sqref="Y138">
    <cfRule type="cellIs" dxfId="1773" priority="1979" operator="equal">
      <formula>"OPORTUNIDADE"</formula>
    </cfRule>
  </conditionalFormatting>
  <conditionalFormatting sqref="Y138">
    <cfRule type="cellIs" dxfId="1772" priority="1977" operator="equal">
      <formula>"NÃO"</formula>
    </cfRule>
    <cfRule type="cellIs" dxfId="1771" priority="1978" operator="equal">
      <formula>"SIM"</formula>
    </cfRule>
  </conditionalFormatting>
  <conditionalFormatting sqref="Y138">
    <cfRule type="cellIs" dxfId="1770" priority="1976" operator="equal">
      <formula>"OPORTUNIDADE"</formula>
    </cfRule>
  </conditionalFormatting>
  <conditionalFormatting sqref="Y138">
    <cfRule type="cellIs" dxfId="1769" priority="1974" operator="equal">
      <formula>"NÃO"</formula>
    </cfRule>
    <cfRule type="cellIs" dxfId="1768" priority="1975" operator="equal">
      <formula>"SIM"</formula>
    </cfRule>
  </conditionalFormatting>
  <conditionalFormatting sqref="Y138">
    <cfRule type="cellIs" dxfId="1767" priority="1973" operator="equal">
      <formula>"OPORTUNIDADE"</formula>
    </cfRule>
  </conditionalFormatting>
  <conditionalFormatting sqref="Y138">
    <cfRule type="cellIs" dxfId="1766" priority="1971" operator="equal">
      <formula>"NÃO"</formula>
    </cfRule>
    <cfRule type="cellIs" dxfId="1765" priority="1972" operator="equal">
      <formula>"SIM"</formula>
    </cfRule>
  </conditionalFormatting>
  <conditionalFormatting sqref="Y135:Y136">
    <cfRule type="cellIs" dxfId="1764" priority="1970" operator="equal">
      <formula>"OPORTUNIDADE"</formula>
    </cfRule>
  </conditionalFormatting>
  <conditionalFormatting sqref="Y135:Y136">
    <cfRule type="cellIs" dxfId="1763" priority="1968" operator="equal">
      <formula>"NÃO"</formula>
    </cfRule>
    <cfRule type="cellIs" dxfId="1762" priority="1969" operator="equal">
      <formula>"SIM"</formula>
    </cfRule>
  </conditionalFormatting>
  <conditionalFormatting sqref="Y135:Y136">
    <cfRule type="cellIs" dxfId="1761" priority="1967" operator="equal">
      <formula>"OPORTUNIDADE"</formula>
    </cfRule>
  </conditionalFormatting>
  <conditionalFormatting sqref="Y135:Y136">
    <cfRule type="cellIs" dxfId="1760" priority="1965" operator="equal">
      <formula>"NÃO"</formula>
    </cfRule>
    <cfRule type="cellIs" dxfId="1759" priority="1966" operator="equal">
      <formula>"SIM"</formula>
    </cfRule>
  </conditionalFormatting>
  <conditionalFormatting sqref="Y135:Y136">
    <cfRule type="cellIs" dxfId="1758" priority="1964" operator="equal">
      <formula>"OPORTUNIDADE"</formula>
    </cfRule>
  </conditionalFormatting>
  <conditionalFormatting sqref="Y135:Y136">
    <cfRule type="cellIs" dxfId="1757" priority="1962" operator="equal">
      <formula>"NÃO"</formula>
    </cfRule>
    <cfRule type="cellIs" dxfId="1756" priority="1963" operator="equal">
      <formula>"SIM"</formula>
    </cfRule>
  </conditionalFormatting>
  <conditionalFormatting sqref="Y135:Y136">
    <cfRule type="cellIs" dxfId="1755" priority="1961" operator="equal">
      <formula>"OPORTUNIDADE"</formula>
    </cfRule>
  </conditionalFormatting>
  <conditionalFormatting sqref="Y135:Y136">
    <cfRule type="cellIs" dxfId="1754" priority="1959" operator="equal">
      <formula>"NÃO"</formula>
    </cfRule>
    <cfRule type="cellIs" dxfId="1753" priority="1960" operator="equal">
      <formula>"SIM"</formula>
    </cfRule>
  </conditionalFormatting>
  <conditionalFormatting sqref="Y135:Y136">
    <cfRule type="cellIs" dxfId="1752" priority="1958" operator="equal">
      <formula>"OPORTUNIDADE"</formula>
    </cfRule>
  </conditionalFormatting>
  <conditionalFormatting sqref="Y135:Y136">
    <cfRule type="cellIs" dxfId="1751" priority="1956" operator="equal">
      <formula>"NÃO"</formula>
    </cfRule>
    <cfRule type="cellIs" dxfId="1750" priority="1957" operator="equal">
      <formula>"SIM"</formula>
    </cfRule>
  </conditionalFormatting>
  <conditionalFormatting sqref="Y135:Y136">
    <cfRule type="cellIs" dxfId="1749" priority="1955" operator="equal">
      <formula>"OPORTUNIDADE"</formula>
    </cfRule>
  </conditionalFormatting>
  <conditionalFormatting sqref="Y135:Y136">
    <cfRule type="cellIs" dxfId="1748" priority="1953" operator="equal">
      <formula>"NÃO"</formula>
    </cfRule>
    <cfRule type="cellIs" dxfId="1747" priority="1954" operator="equal">
      <formula>"SIM"</formula>
    </cfRule>
  </conditionalFormatting>
  <conditionalFormatting sqref="Y135:Y136">
    <cfRule type="cellIs" dxfId="1746" priority="1952" operator="equal">
      <formula>"OPORTUNIDADE"</formula>
    </cfRule>
  </conditionalFormatting>
  <conditionalFormatting sqref="Y135:Y136">
    <cfRule type="cellIs" dxfId="1745" priority="1950" operator="equal">
      <formula>"NÃO"</formula>
    </cfRule>
    <cfRule type="cellIs" dxfId="1744" priority="1951" operator="equal">
      <formula>"SIM"</formula>
    </cfRule>
  </conditionalFormatting>
  <conditionalFormatting sqref="Y135:Y136">
    <cfRule type="cellIs" dxfId="1743" priority="1949" operator="equal">
      <formula>"OPORTUNIDADE"</formula>
    </cfRule>
  </conditionalFormatting>
  <conditionalFormatting sqref="Y135:Y136">
    <cfRule type="cellIs" dxfId="1742" priority="1947" operator="equal">
      <formula>"NÃO"</formula>
    </cfRule>
    <cfRule type="cellIs" dxfId="1741" priority="1948" operator="equal">
      <formula>"SIM"</formula>
    </cfRule>
  </conditionalFormatting>
  <conditionalFormatting sqref="Y135:Y136">
    <cfRule type="cellIs" dxfId="1740" priority="1946" operator="equal">
      <formula>"OPORTUNIDADE"</formula>
    </cfRule>
  </conditionalFormatting>
  <conditionalFormatting sqref="Y135:Y136">
    <cfRule type="cellIs" dxfId="1739" priority="1944" operator="equal">
      <formula>"NÃO"</formula>
    </cfRule>
    <cfRule type="cellIs" dxfId="1738" priority="1945" operator="equal">
      <formula>"SIM"</formula>
    </cfRule>
  </conditionalFormatting>
  <conditionalFormatting sqref="Y135:Y136">
    <cfRule type="cellIs" dxfId="1737" priority="1943" operator="equal">
      <formula>"OPORTUNIDADE"</formula>
    </cfRule>
  </conditionalFormatting>
  <conditionalFormatting sqref="Y135:Y136">
    <cfRule type="cellIs" dxfId="1736" priority="1941" operator="equal">
      <formula>"NÃO"</formula>
    </cfRule>
    <cfRule type="cellIs" dxfId="1735" priority="1942" operator="equal">
      <formula>"SIM"</formula>
    </cfRule>
  </conditionalFormatting>
  <conditionalFormatting sqref="Z135">
    <cfRule type="cellIs" dxfId="1734" priority="1940" operator="equal">
      <formula>"OPORTUNIDADE"</formula>
    </cfRule>
  </conditionalFormatting>
  <conditionalFormatting sqref="Z135">
    <cfRule type="cellIs" dxfId="1733" priority="1938" operator="equal">
      <formula>"NÃO"</formula>
    </cfRule>
    <cfRule type="cellIs" dxfId="1732" priority="1939" operator="equal">
      <formula>"SIM"</formula>
    </cfRule>
  </conditionalFormatting>
  <conditionalFormatting sqref="Y135:Y136">
    <cfRule type="cellIs" dxfId="1731" priority="1937" operator="equal">
      <formula>"OPORTUNIDADE"</formula>
    </cfRule>
  </conditionalFormatting>
  <conditionalFormatting sqref="Y135:Y136">
    <cfRule type="cellIs" dxfId="1730" priority="1935" operator="equal">
      <formula>"NÃO"</formula>
    </cfRule>
    <cfRule type="cellIs" dxfId="1729" priority="1936" operator="equal">
      <formula>"SIM"</formula>
    </cfRule>
  </conditionalFormatting>
  <conditionalFormatting sqref="Y135:Y136">
    <cfRule type="cellIs" dxfId="1728" priority="1934" operator="equal">
      <formula>"OPORTUNIDADE"</formula>
    </cfRule>
  </conditionalFormatting>
  <conditionalFormatting sqref="Y135:Y136">
    <cfRule type="cellIs" dxfId="1727" priority="1932" operator="equal">
      <formula>"NÃO"</formula>
    </cfRule>
    <cfRule type="cellIs" dxfId="1726" priority="1933" operator="equal">
      <formula>"SIM"</formula>
    </cfRule>
  </conditionalFormatting>
  <conditionalFormatting sqref="Y135:Y136">
    <cfRule type="cellIs" dxfId="1725" priority="1931" operator="equal">
      <formula>"OPORTUNIDADE"</formula>
    </cfRule>
  </conditionalFormatting>
  <conditionalFormatting sqref="Y135:Y136">
    <cfRule type="cellIs" dxfId="1724" priority="1929" operator="equal">
      <formula>"NÃO"</formula>
    </cfRule>
    <cfRule type="cellIs" dxfId="1723" priority="1930" operator="equal">
      <formula>"SIM"</formula>
    </cfRule>
  </conditionalFormatting>
  <conditionalFormatting sqref="Y135:Y136">
    <cfRule type="cellIs" dxfId="1722" priority="1928" operator="equal">
      <formula>"OPORTUNIDADE"</formula>
    </cfRule>
  </conditionalFormatting>
  <conditionalFormatting sqref="Y135:Y136">
    <cfRule type="cellIs" dxfId="1721" priority="1926" operator="equal">
      <formula>"NÃO"</formula>
    </cfRule>
    <cfRule type="cellIs" dxfId="1720" priority="1927" operator="equal">
      <formula>"SIM"</formula>
    </cfRule>
  </conditionalFormatting>
  <conditionalFormatting sqref="Y135:Y136">
    <cfRule type="cellIs" dxfId="1719" priority="1925" operator="equal">
      <formula>"OPORTUNIDADE"</formula>
    </cfRule>
  </conditionalFormatting>
  <conditionalFormatting sqref="Y135:Y136">
    <cfRule type="cellIs" dxfId="1718" priority="1923" operator="equal">
      <formula>"NÃO"</formula>
    </cfRule>
    <cfRule type="cellIs" dxfId="1717" priority="1924" operator="equal">
      <formula>"SIM"</formula>
    </cfRule>
  </conditionalFormatting>
  <conditionalFormatting sqref="Y135:Y136">
    <cfRule type="cellIs" dxfId="1716" priority="1922" operator="equal">
      <formula>"OPORTUNIDADE"</formula>
    </cfRule>
  </conditionalFormatting>
  <conditionalFormatting sqref="Y135:Y136">
    <cfRule type="cellIs" dxfId="1715" priority="1920" operator="equal">
      <formula>"NÃO"</formula>
    </cfRule>
    <cfRule type="cellIs" dxfId="1714" priority="1921" operator="equal">
      <formula>"SIM"</formula>
    </cfRule>
  </conditionalFormatting>
  <conditionalFormatting sqref="Y140">
    <cfRule type="cellIs" dxfId="1713" priority="1919" operator="equal">
      <formula>"OPORTUNIDADE"</formula>
    </cfRule>
  </conditionalFormatting>
  <conditionalFormatting sqref="Y140">
    <cfRule type="cellIs" dxfId="1712" priority="1917" operator="equal">
      <formula>"NÃO"</formula>
    </cfRule>
    <cfRule type="cellIs" dxfId="1711" priority="1918" operator="equal">
      <formula>"SIM"</formula>
    </cfRule>
  </conditionalFormatting>
  <conditionalFormatting sqref="Y140">
    <cfRule type="cellIs" dxfId="1710" priority="1916" operator="equal">
      <formula>"OPORTUNIDADE"</formula>
    </cfRule>
  </conditionalFormatting>
  <conditionalFormatting sqref="Y140">
    <cfRule type="cellIs" dxfId="1709" priority="1914" operator="equal">
      <formula>"NÃO"</formula>
    </cfRule>
    <cfRule type="cellIs" dxfId="1708" priority="1915" operator="equal">
      <formula>"SIM"</formula>
    </cfRule>
  </conditionalFormatting>
  <conditionalFormatting sqref="Y140">
    <cfRule type="cellIs" dxfId="1707" priority="1913" operator="equal">
      <formula>"OPORTUNIDADE"</formula>
    </cfRule>
  </conditionalFormatting>
  <conditionalFormatting sqref="Y140">
    <cfRule type="cellIs" dxfId="1706" priority="1911" operator="equal">
      <formula>"NÃO"</formula>
    </cfRule>
    <cfRule type="cellIs" dxfId="1705" priority="1912" operator="equal">
      <formula>"SIM"</formula>
    </cfRule>
  </conditionalFormatting>
  <conditionalFormatting sqref="Y140">
    <cfRule type="cellIs" dxfId="1704" priority="1910" operator="equal">
      <formula>"OPORTUNIDADE"</formula>
    </cfRule>
  </conditionalFormatting>
  <conditionalFormatting sqref="Y140">
    <cfRule type="cellIs" dxfId="1703" priority="1908" operator="equal">
      <formula>"NÃO"</formula>
    </cfRule>
    <cfRule type="cellIs" dxfId="1702" priority="1909" operator="equal">
      <formula>"SIM"</formula>
    </cfRule>
  </conditionalFormatting>
  <conditionalFormatting sqref="Y140">
    <cfRule type="cellIs" dxfId="1701" priority="1907" operator="equal">
      <formula>"OPORTUNIDADE"</formula>
    </cfRule>
  </conditionalFormatting>
  <conditionalFormatting sqref="Y140">
    <cfRule type="cellIs" dxfId="1700" priority="1905" operator="equal">
      <formula>"NÃO"</formula>
    </cfRule>
    <cfRule type="cellIs" dxfId="1699" priority="1906" operator="equal">
      <formula>"SIM"</formula>
    </cfRule>
  </conditionalFormatting>
  <conditionalFormatting sqref="Y140">
    <cfRule type="cellIs" dxfId="1698" priority="1904" operator="equal">
      <formula>"OPORTUNIDADE"</formula>
    </cfRule>
  </conditionalFormatting>
  <conditionalFormatting sqref="Y140">
    <cfRule type="cellIs" dxfId="1697" priority="1902" operator="equal">
      <formula>"NÃO"</formula>
    </cfRule>
    <cfRule type="cellIs" dxfId="1696" priority="1903" operator="equal">
      <formula>"SIM"</formula>
    </cfRule>
  </conditionalFormatting>
  <conditionalFormatting sqref="Y140">
    <cfRule type="cellIs" dxfId="1695" priority="1901" operator="equal">
      <formula>"OPORTUNIDADE"</formula>
    </cfRule>
  </conditionalFormatting>
  <conditionalFormatting sqref="Y140">
    <cfRule type="cellIs" dxfId="1694" priority="1899" operator="equal">
      <formula>"NÃO"</formula>
    </cfRule>
    <cfRule type="cellIs" dxfId="1693" priority="1900" operator="equal">
      <formula>"SIM"</formula>
    </cfRule>
  </conditionalFormatting>
  <conditionalFormatting sqref="Y140">
    <cfRule type="cellIs" dxfId="1692" priority="1898" operator="equal">
      <formula>"OPORTUNIDADE"</formula>
    </cfRule>
  </conditionalFormatting>
  <conditionalFormatting sqref="Y140">
    <cfRule type="cellIs" dxfId="1691" priority="1896" operator="equal">
      <formula>"NÃO"</formula>
    </cfRule>
    <cfRule type="cellIs" dxfId="1690" priority="1897" operator="equal">
      <formula>"SIM"</formula>
    </cfRule>
  </conditionalFormatting>
  <conditionalFormatting sqref="Y140">
    <cfRule type="cellIs" dxfId="1689" priority="1895" operator="equal">
      <formula>"OPORTUNIDADE"</formula>
    </cfRule>
  </conditionalFormatting>
  <conditionalFormatting sqref="Y140">
    <cfRule type="cellIs" dxfId="1688" priority="1893" operator="equal">
      <formula>"NÃO"</formula>
    </cfRule>
    <cfRule type="cellIs" dxfId="1687" priority="1894" operator="equal">
      <formula>"SIM"</formula>
    </cfRule>
  </conditionalFormatting>
  <conditionalFormatting sqref="Y140">
    <cfRule type="cellIs" dxfId="1686" priority="1892" operator="equal">
      <formula>"OPORTUNIDADE"</formula>
    </cfRule>
  </conditionalFormatting>
  <conditionalFormatting sqref="Y140">
    <cfRule type="cellIs" dxfId="1685" priority="1890" operator="equal">
      <formula>"NÃO"</formula>
    </cfRule>
    <cfRule type="cellIs" dxfId="1684" priority="1891" operator="equal">
      <formula>"SIM"</formula>
    </cfRule>
  </conditionalFormatting>
  <conditionalFormatting sqref="Z140">
    <cfRule type="cellIs" dxfId="1683" priority="1889" operator="equal">
      <formula>"OPORTUNIDADE"</formula>
    </cfRule>
  </conditionalFormatting>
  <conditionalFormatting sqref="Z140">
    <cfRule type="cellIs" dxfId="1682" priority="1887" operator="equal">
      <formula>"NÃO"</formula>
    </cfRule>
    <cfRule type="cellIs" dxfId="1681" priority="1888" operator="equal">
      <formula>"SIM"</formula>
    </cfRule>
  </conditionalFormatting>
  <conditionalFormatting sqref="Y140">
    <cfRule type="cellIs" dxfId="1680" priority="1886" operator="equal">
      <formula>"OPORTUNIDADE"</formula>
    </cfRule>
  </conditionalFormatting>
  <conditionalFormatting sqref="Y140">
    <cfRule type="cellIs" dxfId="1679" priority="1884" operator="equal">
      <formula>"NÃO"</formula>
    </cfRule>
    <cfRule type="cellIs" dxfId="1678" priority="1885" operator="equal">
      <formula>"SIM"</formula>
    </cfRule>
  </conditionalFormatting>
  <conditionalFormatting sqref="Y140">
    <cfRule type="cellIs" dxfId="1677" priority="1883" operator="equal">
      <formula>"OPORTUNIDADE"</formula>
    </cfRule>
  </conditionalFormatting>
  <conditionalFormatting sqref="Y140">
    <cfRule type="cellIs" dxfId="1676" priority="1881" operator="equal">
      <formula>"NÃO"</formula>
    </cfRule>
    <cfRule type="cellIs" dxfId="1675" priority="1882" operator="equal">
      <formula>"SIM"</formula>
    </cfRule>
  </conditionalFormatting>
  <conditionalFormatting sqref="Y140">
    <cfRule type="cellIs" dxfId="1674" priority="1880" operator="equal">
      <formula>"OPORTUNIDADE"</formula>
    </cfRule>
  </conditionalFormatting>
  <conditionalFormatting sqref="Y140">
    <cfRule type="cellIs" dxfId="1673" priority="1878" operator="equal">
      <formula>"NÃO"</formula>
    </cfRule>
    <cfRule type="cellIs" dxfId="1672" priority="1879" operator="equal">
      <formula>"SIM"</formula>
    </cfRule>
  </conditionalFormatting>
  <conditionalFormatting sqref="Y140">
    <cfRule type="cellIs" dxfId="1671" priority="1877" operator="equal">
      <formula>"OPORTUNIDADE"</formula>
    </cfRule>
  </conditionalFormatting>
  <conditionalFormatting sqref="Y140">
    <cfRule type="cellIs" dxfId="1670" priority="1875" operator="equal">
      <formula>"NÃO"</formula>
    </cfRule>
    <cfRule type="cellIs" dxfId="1669" priority="1876" operator="equal">
      <formula>"SIM"</formula>
    </cfRule>
  </conditionalFormatting>
  <conditionalFormatting sqref="Y140">
    <cfRule type="cellIs" dxfId="1668" priority="1874" operator="equal">
      <formula>"OPORTUNIDADE"</formula>
    </cfRule>
  </conditionalFormatting>
  <conditionalFormatting sqref="Y140">
    <cfRule type="cellIs" dxfId="1667" priority="1872" operator="equal">
      <formula>"NÃO"</formula>
    </cfRule>
    <cfRule type="cellIs" dxfId="1666" priority="1873" operator="equal">
      <formula>"SIM"</formula>
    </cfRule>
  </conditionalFormatting>
  <conditionalFormatting sqref="Y140">
    <cfRule type="cellIs" dxfId="1665" priority="1871" operator="equal">
      <formula>"OPORTUNIDADE"</formula>
    </cfRule>
  </conditionalFormatting>
  <conditionalFormatting sqref="Y140">
    <cfRule type="cellIs" dxfId="1664" priority="1869" operator="equal">
      <formula>"NÃO"</formula>
    </cfRule>
    <cfRule type="cellIs" dxfId="1663" priority="1870" operator="equal">
      <formula>"SIM"</formula>
    </cfRule>
  </conditionalFormatting>
  <conditionalFormatting sqref="Y135:Y136">
    <cfRule type="cellIs" dxfId="1662" priority="1868" operator="equal">
      <formula>"OPORTUNIDADE"</formula>
    </cfRule>
  </conditionalFormatting>
  <conditionalFormatting sqref="Y135:Y136">
    <cfRule type="cellIs" dxfId="1661" priority="1866" operator="equal">
      <formula>"NÃO"</formula>
    </cfRule>
    <cfRule type="cellIs" dxfId="1660" priority="1867" operator="equal">
      <formula>"SIM"</formula>
    </cfRule>
  </conditionalFormatting>
  <conditionalFormatting sqref="Y136">
    <cfRule type="cellIs" dxfId="1659" priority="1865" operator="equal">
      <formula>"OPORTUNIDADE"</formula>
    </cfRule>
  </conditionalFormatting>
  <conditionalFormatting sqref="Y136">
    <cfRule type="cellIs" dxfId="1658" priority="1863" operator="equal">
      <formula>"NÃO"</formula>
    </cfRule>
    <cfRule type="cellIs" dxfId="1657" priority="1864" operator="equal">
      <formula>"SIM"</formula>
    </cfRule>
  </conditionalFormatting>
  <conditionalFormatting sqref="Y136">
    <cfRule type="cellIs" dxfId="1656" priority="1862" operator="equal">
      <formula>"OPORTUNIDADE"</formula>
    </cfRule>
  </conditionalFormatting>
  <conditionalFormatting sqref="Y136">
    <cfRule type="cellIs" dxfId="1655" priority="1860" operator="equal">
      <formula>"NÃO"</formula>
    </cfRule>
    <cfRule type="cellIs" dxfId="1654" priority="1861" operator="equal">
      <formula>"SIM"</formula>
    </cfRule>
  </conditionalFormatting>
  <conditionalFormatting sqref="Y136">
    <cfRule type="cellIs" dxfId="1653" priority="1859" operator="equal">
      <formula>"OPORTUNIDADE"</formula>
    </cfRule>
  </conditionalFormatting>
  <conditionalFormatting sqref="Y136">
    <cfRule type="cellIs" dxfId="1652" priority="1857" operator="equal">
      <formula>"NÃO"</formula>
    </cfRule>
    <cfRule type="cellIs" dxfId="1651" priority="1858" operator="equal">
      <formula>"SIM"</formula>
    </cfRule>
  </conditionalFormatting>
  <conditionalFormatting sqref="Y136">
    <cfRule type="cellIs" dxfId="1650" priority="1856" operator="equal">
      <formula>"OPORTUNIDADE"</formula>
    </cfRule>
  </conditionalFormatting>
  <conditionalFormatting sqref="Y136">
    <cfRule type="cellIs" dxfId="1649" priority="1854" operator="equal">
      <formula>"NÃO"</formula>
    </cfRule>
    <cfRule type="cellIs" dxfId="1648" priority="1855" operator="equal">
      <formula>"SIM"</formula>
    </cfRule>
  </conditionalFormatting>
  <conditionalFormatting sqref="Y136">
    <cfRule type="cellIs" dxfId="1647" priority="1853" operator="equal">
      <formula>"OPORTUNIDADE"</formula>
    </cfRule>
  </conditionalFormatting>
  <conditionalFormatting sqref="Y136">
    <cfRule type="cellIs" dxfId="1646" priority="1851" operator="equal">
      <formula>"NÃO"</formula>
    </cfRule>
    <cfRule type="cellIs" dxfId="1645" priority="1852" operator="equal">
      <formula>"SIM"</formula>
    </cfRule>
  </conditionalFormatting>
  <conditionalFormatting sqref="Y136">
    <cfRule type="cellIs" dxfId="1644" priority="1850" operator="equal">
      <formula>"OPORTUNIDADE"</formula>
    </cfRule>
  </conditionalFormatting>
  <conditionalFormatting sqref="Y136">
    <cfRule type="cellIs" dxfId="1643" priority="1848" operator="equal">
      <formula>"NÃO"</formula>
    </cfRule>
    <cfRule type="cellIs" dxfId="1642" priority="1849" operator="equal">
      <formula>"SIM"</formula>
    </cfRule>
  </conditionalFormatting>
  <conditionalFormatting sqref="Y136">
    <cfRule type="cellIs" dxfId="1641" priority="1847" operator="equal">
      <formula>"OPORTUNIDADE"</formula>
    </cfRule>
  </conditionalFormatting>
  <conditionalFormatting sqref="Y136">
    <cfRule type="cellIs" dxfId="1640" priority="1845" operator="equal">
      <formula>"NÃO"</formula>
    </cfRule>
    <cfRule type="cellIs" dxfId="1639" priority="1846" operator="equal">
      <formula>"SIM"</formula>
    </cfRule>
  </conditionalFormatting>
  <conditionalFormatting sqref="Y136">
    <cfRule type="cellIs" dxfId="1638" priority="1844" operator="equal">
      <formula>"OPORTUNIDADE"</formula>
    </cfRule>
  </conditionalFormatting>
  <conditionalFormatting sqref="Y136">
    <cfRule type="cellIs" dxfId="1637" priority="1842" operator="equal">
      <formula>"NÃO"</formula>
    </cfRule>
    <cfRule type="cellIs" dxfId="1636" priority="1843" operator="equal">
      <formula>"SIM"</formula>
    </cfRule>
  </conditionalFormatting>
  <conditionalFormatting sqref="Y136">
    <cfRule type="cellIs" dxfId="1635" priority="1841" operator="equal">
      <formula>"OPORTUNIDADE"</formula>
    </cfRule>
  </conditionalFormatting>
  <conditionalFormatting sqref="Y136">
    <cfRule type="cellIs" dxfId="1634" priority="1839" operator="equal">
      <formula>"NÃO"</formula>
    </cfRule>
    <cfRule type="cellIs" dxfId="1633" priority="1840" operator="equal">
      <formula>"SIM"</formula>
    </cfRule>
  </conditionalFormatting>
  <conditionalFormatting sqref="Y136">
    <cfRule type="cellIs" dxfId="1632" priority="1838" operator="equal">
      <formula>"OPORTUNIDADE"</formula>
    </cfRule>
  </conditionalFormatting>
  <conditionalFormatting sqref="Y136">
    <cfRule type="cellIs" dxfId="1631" priority="1836" operator="equal">
      <formula>"NÃO"</formula>
    </cfRule>
    <cfRule type="cellIs" dxfId="1630" priority="1837" operator="equal">
      <formula>"SIM"</formula>
    </cfRule>
  </conditionalFormatting>
  <conditionalFormatting sqref="Y136">
    <cfRule type="cellIs" dxfId="1629" priority="1835" operator="equal">
      <formula>"OPORTUNIDADE"</formula>
    </cfRule>
  </conditionalFormatting>
  <conditionalFormatting sqref="Y136">
    <cfRule type="cellIs" dxfId="1628" priority="1833" operator="equal">
      <formula>"NÃO"</formula>
    </cfRule>
    <cfRule type="cellIs" dxfId="1627" priority="1834" operator="equal">
      <formula>"SIM"</formula>
    </cfRule>
  </conditionalFormatting>
  <conditionalFormatting sqref="Y136">
    <cfRule type="cellIs" dxfId="1626" priority="1832" operator="equal">
      <formula>"OPORTUNIDADE"</formula>
    </cfRule>
  </conditionalFormatting>
  <conditionalFormatting sqref="Y136">
    <cfRule type="cellIs" dxfId="1625" priority="1830" operator="equal">
      <formula>"NÃO"</formula>
    </cfRule>
    <cfRule type="cellIs" dxfId="1624" priority="1831" operator="equal">
      <formula>"SIM"</formula>
    </cfRule>
  </conditionalFormatting>
  <conditionalFormatting sqref="Y136">
    <cfRule type="cellIs" dxfId="1623" priority="1829" operator="equal">
      <formula>"OPORTUNIDADE"</formula>
    </cfRule>
  </conditionalFormatting>
  <conditionalFormatting sqref="Y136">
    <cfRule type="cellIs" dxfId="1622" priority="1827" operator="equal">
      <formula>"NÃO"</formula>
    </cfRule>
    <cfRule type="cellIs" dxfId="1621" priority="1828" operator="equal">
      <formula>"SIM"</formula>
    </cfRule>
  </conditionalFormatting>
  <conditionalFormatting sqref="Y136">
    <cfRule type="cellIs" dxfId="1620" priority="1826" operator="equal">
      <formula>"OPORTUNIDADE"</formula>
    </cfRule>
  </conditionalFormatting>
  <conditionalFormatting sqref="Y136">
    <cfRule type="cellIs" dxfId="1619" priority="1824" operator="equal">
      <formula>"NÃO"</formula>
    </cfRule>
    <cfRule type="cellIs" dxfId="1618" priority="1825" operator="equal">
      <formula>"SIM"</formula>
    </cfRule>
  </conditionalFormatting>
  <conditionalFormatting sqref="Y136">
    <cfRule type="cellIs" dxfId="1617" priority="1823" operator="equal">
      <formula>"OPORTUNIDADE"</formula>
    </cfRule>
  </conditionalFormatting>
  <conditionalFormatting sqref="Y136">
    <cfRule type="cellIs" dxfId="1616" priority="1821" operator="equal">
      <formula>"NÃO"</formula>
    </cfRule>
    <cfRule type="cellIs" dxfId="1615" priority="1822" operator="equal">
      <formula>"SIM"</formula>
    </cfRule>
  </conditionalFormatting>
  <conditionalFormatting sqref="Y136">
    <cfRule type="cellIs" dxfId="1614" priority="1820" operator="equal">
      <formula>"OPORTUNIDADE"</formula>
    </cfRule>
  </conditionalFormatting>
  <conditionalFormatting sqref="Y136">
    <cfRule type="cellIs" dxfId="1613" priority="1818" operator="equal">
      <formula>"NÃO"</formula>
    </cfRule>
    <cfRule type="cellIs" dxfId="1612" priority="1819" operator="equal">
      <formula>"SIM"</formula>
    </cfRule>
  </conditionalFormatting>
  <conditionalFormatting sqref="Y141">
    <cfRule type="cellIs" dxfId="1611" priority="1817" operator="equal">
      <formula>"OPORTUNIDADE"</formula>
    </cfRule>
  </conditionalFormatting>
  <conditionalFormatting sqref="Y141">
    <cfRule type="cellIs" dxfId="1610" priority="1815" operator="equal">
      <formula>"NÃO"</formula>
    </cfRule>
    <cfRule type="cellIs" dxfId="1609" priority="1816" operator="equal">
      <formula>"SIM"</formula>
    </cfRule>
  </conditionalFormatting>
  <conditionalFormatting sqref="Y141">
    <cfRule type="cellIs" dxfId="1608" priority="1814" operator="equal">
      <formula>"OPORTUNIDADE"</formula>
    </cfRule>
  </conditionalFormatting>
  <conditionalFormatting sqref="Y141">
    <cfRule type="cellIs" dxfId="1607" priority="1812" operator="equal">
      <formula>"NÃO"</formula>
    </cfRule>
    <cfRule type="cellIs" dxfId="1606" priority="1813" operator="equal">
      <formula>"SIM"</formula>
    </cfRule>
  </conditionalFormatting>
  <conditionalFormatting sqref="Y141">
    <cfRule type="cellIs" dxfId="1605" priority="1811" operator="equal">
      <formula>"OPORTUNIDADE"</formula>
    </cfRule>
  </conditionalFormatting>
  <conditionalFormatting sqref="Y141">
    <cfRule type="cellIs" dxfId="1604" priority="1809" operator="equal">
      <formula>"NÃO"</formula>
    </cfRule>
    <cfRule type="cellIs" dxfId="1603" priority="1810" operator="equal">
      <formula>"SIM"</formula>
    </cfRule>
  </conditionalFormatting>
  <conditionalFormatting sqref="Y141">
    <cfRule type="cellIs" dxfId="1602" priority="1808" operator="equal">
      <formula>"OPORTUNIDADE"</formula>
    </cfRule>
  </conditionalFormatting>
  <conditionalFormatting sqref="Y141">
    <cfRule type="cellIs" dxfId="1601" priority="1806" operator="equal">
      <formula>"NÃO"</formula>
    </cfRule>
    <cfRule type="cellIs" dxfId="1600" priority="1807" operator="equal">
      <formula>"SIM"</formula>
    </cfRule>
  </conditionalFormatting>
  <conditionalFormatting sqref="Y141">
    <cfRule type="cellIs" dxfId="1599" priority="1805" operator="equal">
      <formula>"OPORTUNIDADE"</formula>
    </cfRule>
  </conditionalFormatting>
  <conditionalFormatting sqref="Y141">
    <cfRule type="cellIs" dxfId="1598" priority="1803" operator="equal">
      <formula>"NÃO"</formula>
    </cfRule>
    <cfRule type="cellIs" dxfId="1597" priority="1804" operator="equal">
      <formula>"SIM"</formula>
    </cfRule>
  </conditionalFormatting>
  <conditionalFormatting sqref="Y141">
    <cfRule type="cellIs" dxfId="1596" priority="1802" operator="equal">
      <formula>"OPORTUNIDADE"</formula>
    </cfRule>
  </conditionalFormatting>
  <conditionalFormatting sqref="Y141">
    <cfRule type="cellIs" dxfId="1595" priority="1800" operator="equal">
      <formula>"NÃO"</formula>
    </cfRule>
    <cfRule type="cellIs" dxfId="1594" priority="1801" operator="equal">
      <formula>"SIM"</formula>
    </cfRule>
  </conditionalFormatting>
  <conditionalFormatting sqref="Y141">
    <cfRule type="cellIs" dxfId="1593" priority="1799" operator="equal">
      <formula>"OPORTUNIDADE"</formula>
    </cfRule>
  </conditionalFormatting>
  <conditionalFormatting sqref="Y141">
    <cfRule type="cellIs" dxfId="1592" priority="1797" operator="equal">
      <formula>"NÃO"</formula>
    </cfRule>
    <cfRule type="cellIs" dxfId="1591" priority="1798" operator="equal">
      <formula>"SIM"</formula>
    </cfRule>
  </conditionalFormatting>
  <conditionalFormatting sqref="Y141">
    <cfRule type="cellIs" dxfId="1590" priority="1796" operator="equal">
      <formula>"OPORTUNIDADE"</formula>
    </cfRule>
  </conditionalFormatting>
  <conditionalFormatting sqref="Y141">
    <cfRule type="cellIs" dxfId="1589" priority="1794" operator="equal">
      <formula>"NÃO"</formula>
    </cfRule>
    <cfRule type="cellIs" dxfId="1588" priority="1795" operator="equal">
      <formula>"SIM"</formula>
    </cfRule>
  </conditionalFormatting>
  <conditionalFormatting sqref="Y141">
    <cfRule type="cellIs" dxfId="1587" priority="1793" operator="equal">
      <formula>"OPORTUNIDADE"</formula>
    </cfRule>
  </conditionalFormatting>
  <conditionalFormatting sqref="Y141">
    <cfRule type="cellIs" dxfId="1586" priority="1791" operator="equal">
      <formula>"NÃO"</formula>
    </cfRule>
    <cfRule type="cellIs" dxfId="1585" priority="1792" operator="equal">
      <formula>"SIM"</formula>
    </cfRule>
  </conditionalFormatting>
  <conditionalFormatting sqref="Y141">
    <cfRule type="cellIs" dxfId="1584" priority="1790" operator="equal">
      <formula>"OPORTUNIDADE"</formula>
    </cfRule>
  </conditionalFormatting>
  <conditionalFormatting sqref="Y141">
    <cfRule type="cellIs" dxfId="1583" priority="1788" operator="equal">
      <formula>"NÃO"</formula>
    </cfRule>
    <cfRule type="cellIs" dxfId="1582" priority="1789" operator="equal">
      <formula>"SIM"</formula>
    </cfRule>
  </conditionalFormatting>
  <conditionalFormatting sqref="Y141">
    <cfRule type="cellIs" dxfId="1581" priority="1787" operator="equal">
      <formula>"OPORTUNIDADE"</formula>
    </cfRule>
  </conditionalFormatting>
  <conditionalFormatting sqref="Y141">
    <cfRule type="cellIs" dxfId="1580" priority="1785" operator="equal">
      <formula>"NÃO"</formula>
    </cfRule>
    <cfRule type="cellIs" dxfId="1579" priority="1786" operator="equal">
      <formula>"SIM"</formula>
    </cfRule>
  </conditionalFormatting>
  <conditionalFormatting sqref="Y141">
    <cfRule type="cellIs" dxfId="1578" priority="1784" operator="equal">
      <formula>"OPORTUNIDADE"</formula>
    </cfRule>
  </conditionalFormatting>
  <conditionalFormatting sqref="Y141">
    <cfRule type="cellIs" dxfId="1577" priority="1782" operator="equal">
      <formula>"NÃO"</formula>
    </cfRule>
    <cfRule type="cellIs" dxfId="1576" priority="1783" operator="equal">
      <formula>"SIM"</formula>
    </cfRule>
  </conditionalFormatting>
  <conditionalFormatting sqref="Y141">
    <cfRule type="cellIs" dxfId="1575" priority="1781" operator="equal">
      <formula>"OPORTUNIDADE"</formula>
    </cfRule>
  </conditionalFormatting>
  <conditionalFormatting sqref="Y141">
    <cfRule type="cellIs" dxfId="1574" priority="1779" operator="equal">
      <formula>"NÃO"</formula>
    </cfRule>
    <cfRule type="cellIs" dxfId="1573" priority="1780" operator="equal">
      <formula>"SIM"</formula>
    </cfRule>
  </conditionalFormatting>
  <conditionalFormatting sqref="Y141">
    <cfRule type="cellIs" dxfId="1572" priority="1778" operator="equal">
      <formula>"OPORTUNIDADE"</formula>
    </cfRule>
  </conditionalFormatting>
  <conditionalFormatting sqref="Y141">
    <cfRule type="cellIs" dxfId="1571" priority="1776" operator="equal">
      <formula>"NÃO"</formula>
    </cfRule>
    <cfRule type="cellIs" dxfId="1570" priority="1777" operator="equal">
      <formula>"SIM"</formula>
    </cfRule>
  </conditionalFormatting>
  <conditionalFormatting sqref="Y141">
    <cfRule type="cellIs" dxfId="1569" priority="1775" operator="equal">
      <formula>"OPORTUNIDADE"</formula>
    </cfRule>
  </conditionalFormatting>
  <conditionalFormatting sqref="Y141">
    <cfRule type="cellIs" dxfId="1568" priority="1773" operator="equal">
      <formula>"NÃO"</formula>
    </cfRule>
    <cfRule type="cellIs" dxfId="1567" priority="1774" operator="equal">
      <formula>"SIM"</formula>
    </cfRule>
  </conditionalFormatting>
  <conditionalFormatting sqref="Y141">
    <cfRule type="cellIs" dxfId="1566" priority="1772" operator="equal">
      <formula>"OPORTUNIDADE"</formula>
    </cfRule>
  </conditionalFormatting>
  <conditionalFormatting sqref="Y141">
    <cfRule type="cellIs" dxfId="1565" priority="1770" operator="equal">
      <formula>"NÃO"</formula>
    </cfRule>
    <cfRule type="cellIs" dxfId="1564" priority="1771" operator="equal">
      <formula>"SIM"</formula>
    </cfRule>
  </conditionalFormatting>
  <conditionalFormatting sqref="Y141">
    <cfRule type="cellIs" dxfId="1563" priority="1769" operator="equal">
      <formula>"OPORTUNIDADE"</formula>
    </cfRule>
  </conditionalFormatting>
  <conditionalFormatting sqref="Y141">
    <cfRule type="cellIs" dxfId="1562" priority="1767" operator="equal">
      <formula>"NÃO"</formula>
    </cfRule>
    <cfRule type="cellIs" dxfId="1561" priority="1768" operator="equal">
      <formula>"SIM"</formula>
    </cfRule>
  </conditionalFormatting>
  <conditionalFormatting sqref="Y141">
    <cfRule type="cellIs" dxfId="1560" priority="1766" operator="equal">
      <formula>"OPORTUNIDADE"</formula>
    </cfRule>
  </conditionalFormatting>
  <conditionalFormatting sqref="Y141">
    <cfRule type="cellIs" dxfId="1559" priority="1764" operator="equal">
      <formula>"NÃO"</formula>
    </cfRule>
    <cfRule type="cellIs" dxfId="1558" priority="1765" operator="equal">
      <formula>"SIM"</formula>
    </cfRule>
  </conditionalFormatting>
  <conditionalFormatting sqref="Y141">
    <cfRule type="cellIs" dxfId="1557" priority="1763" operator="equal">
      <formula>"OPORTUNIDADE"</formula>
    </cfRule>
  </conditionalFormatting>
  <conditionalFormatting sqref="Y141">
    <cfRule type="cellIs" dxfId="1556" priority="1761" operator="equal">
      <formula>"NÃO"</formula>
    </cfRule>
    <cfRule type="cellIs" dxfId="1555" priority="1762" operator="equal">
      <formula>"SIM"</formula>
    </cfRule>
  </conditionalFormatting>
  <conditionalFormatting sqref="Y141">
    <cfRule type="cellIs" dxfId="1554" priority="1760" operator="equal">
      <formula>"OPORTUNIDADE"</formula>
    </cfRule>
  </conditionalFormatting>
  <conditionalFormatting sqref="Y141">
    <cfRule type="cellIs" dxfId="1553" priority="1758" operator="equal">
      <formula>"NÃO"</formula>
    </cfRule>
    <cfRule type="cellIs" dxfId="1552" priority="1759" operator="equal">
      <formula>"SIM"</formula>
    </cfRule>
  </conditionalFormatting>
  <conditionalFormatting sqref="Y141">
    <cfRule type="cellIs" dxfId="1551" priority="1757" operator="equal">
      <formula>"OPORTUNIDADE"</formula>
    </cfRule>
  </conditionalFormatting>
  <conditionalFormatting sqref="Y141">
    <cfRule type="cellIs" dxfId="1550" priority="1755" operator="equal">
      <formula>"NÃO"</formula>
    </cfRule>
    <cfRule type="cellIs" dxfId="1549" priority="1756" operator="equal">
      <formula>"SIM"</formula>
    </cfRule>
  </conditionalFormatting>
  <conditionalFormatting sqref="Y141">
    <cfRule type="cellIs" dxfId="1548" priority="1754" operator="equal">
      <formula>"OPORTUNIDADE"</formula>
    </cfRule>
  </conditionalFormatting>
  <conditionalFormatting sqref="Y141">
    <cfRule type="cellIs" dxfId="1547" priority="1752" operator="equal">
      <formula>"NÃO"</formula>
    </cfRule>
    <cfRule type="cellIs" dxfId="1546" priority="1753" operator="equal">
      <formula>"SIM"</formula>
    </cfRule>
  </conditionalFormatting>
  <conditionalFormatting sqref="Y141">
    <cfRule type="cellIs" dxfId="1545" priority="1751" operator="equal">
      <formula>"OPORTUNIDADE"</formula>
    </cfRule>
  </conditionalFormatting>
  <conditionalFormatting sqref="Y141">
    <cfRule type="cellIs" dxfId="1544" priority="1749" operator="equal">
      <formula>"NÃO"</formula>
    </cfRule>
    <cfRule type="cellIs" dxfId="1543" priority="1750" operator="equal">
      <formula>"SIM"</formula>
    </cfRule>
  </conditionalFormatting>
  <conditionalFormatting sqref="Y141">
    <cfRule type="cellIs" dxfId="1542" priority="1748" operator="equal">
      <formula>"OPORTUNIDADE"</formula>
    </cfRule>
  </conditionalFormatting>
  <conditionalFormatting sqref="Y141">
    <cfRule type="cellIs" dxfId="1541" priority="1746" operator="equal">
      <formula>"NÃO"</formula>
    </cfRule>
    <cfRule type="cellIs" dxfId="1540" priority="1747" operator="equal">
      <formula>"SIM"</formula>
    </cfRule>
  </conditionalFormatting>
  <conditionalFormatting sqref="Y141">
    <cfRule type="cellIs" dxfId="1539" priority="1745" operator="equal">
      <formula>"OPORTUNIDADE"</formula>
    </cfRule>
  </conditionalFormatting>
  <conditionalFormatting sqref="Y141">
    <cfRule type="cellIs" dxfId="1538" priority="1743" operator="equal">
      <formula>"NÃO"</formula>
    </cfRule>
    <cfRule type="cellIs" dxfId="1537" priority="1744" operator="equal">
      <formula>"SIM"</formula>
    </cfRule>
  </conditionalFormatting>
  <conditionalFormatting sqref="Y141">
    <cfRule type="cellIs" dxfId="1536" priority="1742" operator="equal">
      <formula>"OPORTUNIDADE"</formula>
    </cfRule>
  </conditionalFormatting>
  <conditionalFormatting sqref="Y141">
    <cfRule type="cellIs" dxfId="1535" priority="1740" operator="equal">
      <formula>"NÃO"</formula>
    </cfRule>
    <cfRule type="cellIs" dxfId="1534" priority="1741" operator="equal">
      <formula>"SIM"</formula>
    </cfRule>
  </conditionalFormatting>
  <conditionalFormatting sqref="Y141">
    <cfRule type="cellIs" dxfId="1533" priority="1739" operator="equal">
      <formula>"OPORTUNIDADE"</formula>
    </cfRule>
  </conditionalFormatting>
  <conditionalFormatting sqref="Y141">
    <cfRule type="cellIs" dxfId="1532" priority="1737" operator="equal">
      <formula>"NÃO"</formula>
    </cfRule>
    <cfRule type="cellIs" dxfId="1531" priority="1738" operator="equal">
      <formula>"SIM"</formula>
    </cfRule>
  </conditionalFormatting>
  <conditionalFormatting sqref="Y141">
    <cfRule type="cellIs" dxfId="1530" priority="1736" operator="equal">
      <formula>"OPORTUNIDADE"</formula>
    </cfRule>
  </conditionalFormatting>
  <conditionalFormatting sqref="Y141">
    <cfRule type="cellIs" dxfId="1529" priority="1734" operator="equal">
      <formula>"NÃO"</formula>
    </cfRule>
    <cfRule type="cellIs" dxfId="1528" priority="1735" operator="equal">
      <formula>"SIM"</formula>
    </cfRule>
  </conditionalFormatting>
  <conditionalFormatting sqref="Y141">
    <cfRule type="cellIs" dxfId="1527" priority="1733" operator="equal">
      <formula>"OPORTUNIDADE"</formula>
    </cfRule>
  </conditionalFormatting>
  <conditionalFormatting sqref="Y141">
    <cfRule type="cellIs" dxfId="1526" priority="1731" operator="equal">
      <formula>"NÃO"</formula>
    </cfRule>
    <cfRule type="cellIs" dxfId="1525" priority="1732" operator="equal">
      <formula>"SIM"</formula>
    </cfRule>
  </conditionalFormatting>
  <conditionalFormatting sqref="Y141">
    <cfRule type="cellIs" dxfId="1524" priority="1730" operator="equal">
      <formula>"OPORTUNIDADE"</formula>
    </cfRule>
  </conditionalFormatting>
  <conditionalFormatting sqref="Y141">
    <cfRule type="cellIs" dxfId="1523" priority="1728" operator="equal">
      <formula>"NÃO"</formula>
    </cfRule>
    <cfRule type="cellIs" dxfId="1522" priority="1729" operator="equal">
      <formula>"SIM"</formula>
    </cfRule>
  </conditionalFormatting>
  <conditionalFormatting sqref="Y141">
    <cfRule type="cellIs" dxfId="1521" priority="1727" operator="equal">
      <formula>"OPORTUNIDADE"</formula>
    </cfRule>
  </conditionalFormatting>
  <conditionalFormatting sqref="Y141">
    <cfRule type="cellIs" dxfId="1520" priority="1725" operator="equal">
      <formula>"NÃO"</formula>
    </cfRule>
    <cfRule type="cellIs" dxfId="1519" priority="1726" operator="equal">
      <formula>"SIM"</formula>
    </cfRule>
  </conditionalFormatting>
  <conditionalFormatting sqref="Y141">
    <cfRule type="cellIs" dxfId="1518" priority="1724" operator="equal">
      <formula>"OPORTUNIDADE"</formula>
    </cfRule>
  </conditionalFormatting>
  <conditionalFormatting sqref="Y141">
    <cfRule type="cellIs" dxfId="1517" priority="1722" operator="equal">
      <formula>"NÃO"</formula>
    </cfRule>
    <cfRule type="cellIs" dxfId="1516" priority="1723" operator="equal">
      <formula>"SIM"</formula>
    </cfRule>
  </conditionalFormatting>
  <conditionalFormatting sqref="Y141">
    <cfRule type="cellIs" dxfId="1515" priority="1721" operator="equal">
      <formula>"OPORTUNIDADE"</formula>
    </cfRule>
  </conditionalFormatting>
  <conditionalFormatting sqref="Y141">
    <cfRule type="cellIs" dxfId="1514" priority="1719" operator="equal">
      <formula>"NÃO"</formula>
    </cfRule>
    <cfRule type="cellIs" dxfId="1513" priority="1720" operator="equal">
      <formula>"SIM"</formula>
    </cfRule>
  </conditionalFormatting>
  <conditionalFormatting sqref="Y129:Y136">
    <cfRule type="cellIs" dxfId="1512" priority="1718" operator="equal">
      <formula>"OPORTUNIDADE"</formula>
    </cfRule>
  </conditionalFormatting>
  <conditionalFormatting sqref="Y129:Y136">
    <cfRule type="cellIs" dxfId="1511" priority="1716" operator="equal">
      <formula>"NÃO"</formula>
    </cfRule>
    <cfRule type="cellIs" dxfId="1510" priority="1717" operator="equal">
      <formula>"SIM"</formula>
    </cfRule>
  </conditionalFormatting>
  <conditionalFormatting sqref="Y129:Y136">
    <cfRule type="cellIs" dxfId="1509" priority="1715" operator="equal">
      <formula>"OPORTUNIDADE"</formula>
    </cfRule>
  </conditionalFormatting>
  <conditionalFormatting sqref="Y129:Y136">
    <cfRule type="cellIs" dxfId="1508" priority="1713" operator="equal">
      <formula>"NÃO"</formula>
    </cfRule>
    <cfRule type="cellIs" dxfId="1507" priority="1714" operator="equal">
      <formula>"SIM"</formula>
    </cfRule>
  </conditionalFormatting>
  <conditionalFormatting sqref="Z129">
    <cfRule type="cellIs" dxfId="1506" priority="1712" operator="equal">
      <formula>"OPORTUNIDADE"</formula>
    </cfRule>
  </conditionalFormatting>
  <conditionalFormatting sqref="Z129">
    <cfRule type="cellIs" dxfId="1505" priority="1710" operator="equal">
      <formula>"NÃO"</formula>
    </cfRule>
    <cfRule type="cellIs" dxfId="1504" priority="1711" operator="equal">
      <formula>"SIM"</formula>
    </cfRule>
  </conditionalFormatting>
  <conditionalFormatting sqref="Y129:Y136">
    <cfRule type="cellIs" dxfId="1503" priority="1709" operator="equal">
      <formula>"OPORTUNIDADE"</formula>
    </cfRule>
  </conditionalFormatting>
  <conditionalFormatting sqref="Y129:Y136">
    <cfRule type="cellIs" dxfId="1502" priority="1707" operator="equal">
      <formula>"NÃO"</formula>
    </cfRule>
    <cfRule type="cellIs" dxfId="1501" priority="1708" operator="equal">
      <formula>"SIM"</formula>
    </cfRule>
  </conditionalFormatting>
  <conditionalFormatting sqref="Z129">
    <cfRule type="cellIs" dxfId="1500" priority="1706" operator="equal">
      <formula>"OPORTUNIDADE"</formula>
    </cfRule>
  </conditionalFormatting>
  <conditionalFormatting sqref="Z129">
    <cfRule type="cellIs" dxfId="1499" priority="1704" operator="equal">
      <formula>"NÃO"</formula>
    </cfRule>
    <cfRule type="cellIs" dxfId="1498" priority="1705" operator="equal">
      <formula>"SIM"</formula>
    </cfRule>
  </conditionalFormatting>
  <conditionalFormatting sqref="Z129">
    <cfRule type="cellIs" dxfId="1497" priority="1703" operator="equal">
      <formula>"OPORTUNIDADE"</formula>
    </cfRule>
  </conditionalFormatting>
  <conditionalFormatting sqref="Z129">
    <cfRule type="cellIs" dxfId="1496" priority="1701" operator="equal">
      <formula>"NÃO"</formula>
    </cfRule>
    <cfRule type="cellIs" dxfId="1495" priority="1702" operator="equal">
      <formula>"SIM"</formula>
    </cfRule>
  </conditionalFormatting>
  <conditionalFormatting sqref="Y129:Y136">
    <cfRule type="cellIs" dxfId="1494" priority="1700" operator="equal">
      <formula>"OPORTUNIDADE"</formula>
    </cfRule>
  </conditionalFormatting>
  <conditionalFormatting sqref="Y129:Y136">
    <cfRule type="cellIs" dxfId="1493" priority="1698" operator="equal">
      <formula>"NÃO"</formula>
    </cfRule>
    <cfRule type="cellIs" dxfId="1492" priority="1699" operator="equal">
      <formula>"SIM"</formula>
    </cfRule>
  </conditionalFormatting>
  <conditionalFormatting sqref="Y137">
    <cfRule type="cellIs" dxfId="1491" priority="1697" operator="equal">
      <formula>"OPORTUNIDADE"</formula>
    </cfRule>
  </conditionalFormatting>
  <conditionalFormatting sqref="Y137">
    <cfRule type="cellIs" dxfId="1490" priority="1695" operator="equal">
      <formula>"NÃO"</formula>
    </cfRule>
    <cfRule type="cellIs" dxfId="1489" priority="1696" operator="equal">
      <formula>"SIM"</formula>
    </cfRule>
  </conditionalFormatting>
  <conditionalFormatting sqref="Y137">
    <cfRule type="cellIs" dxfId="1488" priority="1694" operator="equal">
      <formula>"OPORTUNIDADE"</formula>
    </cfRule>
  </conditionalFormatting>
  <conditionalFormatting sqref="Y137">
    <cfRule type="cellIs" dxfId="1487" priority="1692" operator="equal">
      <formula>"NÃO"</formula>
    </cfRule>
    <cfRule type="cellIs" dxfId="1486" priority="1693" operator="equal">
      <formula>"SIM"</formula>
    </cfRule>
  </conditionalFormatting>
  <conditionalFormatting sqref="Z137">
    <cfRule type="cellIs" dxfId="1485" priority="1691" operator="equal">
      <formula>"OPORTUNIDADE"</formula>
    </cfRule>
  </conditionalFormatting>
  <conditionalFormatting sqref="Z137">
    <cfRule type="cellIs" dxfId="1484" priority="1689" operator="equal">
      <formula>"NÃO"</formula>
    </cfRule>
    <cfRule type="cellIs" dxfId="1483" priority="1690" operator="equal">
      <formula>"SIM"</formula>
    </cfRule>
  </conditionalFormatting>
  <conditionalFormatting sqref="Y137">
    <cfRule type="cellIs" dxfId="1482" priority="1688" operator="equal">
      <formula>"OPORTUNIDADE"</formula>
    </cfRule>
  </conditionalFormatting>
  <conditionalFormatting sqref="Y137">
    <cfRule type="cellIs" dxfId="1481" priority="1686" operator="equal">
      <formula>"NÃO"</formula>
    </cfRule>
    <cfRule type="cellIs" dxfId="1480" priority="1687" operator="equal">
      <formula>"SIM"</formula>
    </cfRule>
  </conditionalFormatting>
  <conditionalFormatting sqref="Z137">
    <cfRule type="cellIs" dxfId="1479" priority="1685" operator="equal">
      <formula>"OPORTUNIDADE"</formula>
    </cfRule>
  </conditionalFormatting>
  <conditionalFormatting sqref="Z137">
    <cfRule type="cellIs" dxfId="1478" priority="1683" operator="equal">
      <formula>"NÃO"</formula>
    </cfRule>
    <cfRule type="cellIs" dxfId="1477" priority="1684" operator="equal">
      <formula>"SIM"</formula>
    </cfRule>
  </conditionalFormatting>
  <conditionalFormatting sqref="Z137">
    <cfRule type="cellIs" dxfId="1476" priority="1682" operator="equal">
      <formula>"OPORTUNIDADE"</formula>
    </cfRule>
  </conditionalFormatting>
  <conditionalFormatting sqref="Z137">
    <cfRule type="cellIs" dxfId="1475" priority="1680" operator="equal">
      <formula>"NÃO"</formula>
    </cfRule>
    <cfRule type="cellIs" dxfId="1474" priority="1681" operator="equal">
      <formula>"SIM"</formula>
    </cfRule>
  </conditionalFormatting>
  <conditionalFormatting sqref="Y137">
    <cfRule type="cellIs" dxfId="1473" priority="1679" operator="equal">
      <formula>"OPORTUNIDADE"</formula>
    </cfRule>
  </conditionalFormatting>
  <conditionalFormatting sqref="Y137">
    <cfRule type="cellIs" dxfId="1472" priority="1677" operator="equal">
      <formula>"NÃO"</formula>
    </cfRule>
    <cfRule type="cellIs" dxfId="1471" priority="1678" operator="equal">
      <formula>"SIM"</formula>
    </cfRule>
  </conditionalFormatting>
  <conditionalFormatting sqref="BK117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75" operator="equal">
      <formula>"OPORTUNIDADE"</formula>
    </cfRule>
  </conditionalFormatting>
  <conditionalFormatting sqref="Z141">
    <cfRule type="cellIs" dxfId="1469" priority="1673" operator="equal">
      <formula>"NÃO"</formula>
    </cfRule>
    <cfRule type="cellIs" dxfId="1468" priority="1674" operator="equal">
      <formula>"SIM"</formula>
    </cfRule>
  </conditionalFormatting>
  <conditionalFormatting sqref="Y140">
    <cfRule type="cellIs" dxfId="1467" priority="1672" operator="equal">
      <formula>"OPORTUNIDADE"</formula>
    </cfRule>
  </conditionalFormatting>
  <conditionalFormatting sqref="Y140">
    <cfRule type="cellIs" dxfId="1466" priority="1670" operator="equal">
      <formula>"NÃO"</formula>
    </cfRule>
    <cfRule type="cellIs" dxfId="1465" priority="1671" operator="equal">
      <formula>"SIM"</formula>
    </cfRule>
  </conditionalFormatting>
  <conditionalFormatting sqref="Y140">
    <cfRule type="cellIs" dxfId="1464" priority="1669" operator="equal">
      <formula>"OPORTUNIDADE"</formula>
    </cfRule>
  </conditionalFormatting>
  <conditionalFormatting sqref="Y140">
    <cfRule type="cellIs" dxfId="1463" priority="1667" operator="equal">
      <formula>"NÃO"</formula>
    </cfRule>
    <cfRule type="cellIs" dxfId="1462" priority="1668" operator="equal">
      <formula>"SIM"</formula>
    </cfRule>
  </conditionalFormatting>
  <conditionalFormatting sqref="Y140">
    <cfRule type="cellIs" dxfId="1461" priority="1666" operator="equal">
      <formula>"OPORTUNIDADE"</formula>
    </cfRule>
  </conditionalFormatting>
  <conditionalFormatting sqref="Y140">
    <cfRule type="cellIs" dxfId="1460" priority="1664" operator="equal">
      <formula>"NÃO"</formula>
    </cfRule>
    <cfRule type="cellIs" dxfId="1459" priority="1665" operator="equal">
      <formula>"SIM"</formula>
    </cfRule>
  </conditionalFormatting>
  <conditionalFormatting sqref="Y140">
    <cfRule type="cellIs" dxfId="1458" priority="1663" operator="equal">
      <formula>"OPORTUNIDADE"</formula>
    </cfRule>
  </conditionalFormatting>
  <conditionalFormatting sqref="Y140">
    <cfRule type="cellIs" dxfId="1457" priority="1661" operator="equal">
      <formula>"NÃO"</formula>
    </cfRule>
    <cfRule type="cellIs" dxfId="1456" priority="1662" operator="equal">
      <formula>"SIM"</formula>
    </cfRule>
  </conditionalFormatting>
  <conditionalFormatting sqref="Y140">
    <cfRule type="cellIs" dxfId="1455" priority="1660" operator="equal">
      <formula>"OPORTUNIDADE"</formula>
    </cfRule>
  </conditionalFormatting>
  <conditionalFormatting sqref="Y140">
    <cfRule type="cellIs" dxfId="1454" priority="1658" operator="equal">
      <formula>"NÃO"</formula>
    </cfRule>
    <cfRule type="cellIs" dxfId="1453" priority="1659" operator="equal">
      <formula>"SIM"</formula>
    </cfRule>
  </conditionalFormatting>
  <conditionalFormatting sqref="Y140">
    <cfRule type="cellIs" dxfId="1452" priority="1657" operator="equal">
      <formula>"OPORTUNIDADE"</formula>
    </cfRule>
  </conditionalFormatting>
  <conditionalFormatting sqref="Y140">
    <cfRule type="cellIs" dxfId="1451" priority="1655" operator="equal">
      <formula>"NÃO"</formula>
    </cfRule>
    <cfRule type="cellIs" dxfId="1450" priority="1656" operator="equal">
      <formula>"SIM"</formula>
    </cfRule>
  </conditionalFormatting>
  <conditionalFormatting sqref="Y140">
    <cfRule type="cellIs" dxfId="1449" priority="1654" operator="equal">
      <formula>"OPORTUNIDADE"</formula>
    </cfRule>
  </conditionalFormatting>
  <conditionalFormatting sqref="Y140">
    <cfRule type="cellIs" dxfId="1448" priority="1652" operator="equal">
      <formula>"NÃO"</formula>
    </cfRule>
    <cfRule type="cellIs" dxfId="1447" priority="1653" operator="equal">
      <formula>"SIM"</formula>
    </cfRule>
  </conditionalFormatting>
  <conditionalFormatting sqref="Y140">
    <cfRule type="cellIs" dxfId="1446" priority="1651" operator="equal">
      <formula>"OPORTUNIDADE"</formula>
    </cfRule>
  </conditionalFormatting>
  <conditionalFormatting sqref="Y140">
    <cfRule type="cellIs" dxfId="1445" priority="1649" operator="equal">
      <formula>"NÃO"</formula>
    </cfRule>
    <cfRule type="cellIs" dxfId="1444" priority="1650" operator="equal">
      <formula>"SIM"</formula>
    </cfRule>
  </conditionalFormatting>
  <conditionalFormatting sqref="Y140">
    <cfRule type="cellIs" dxfId="1443" priority="1648" operator="equal">
      <formula>"OPORTUNIDADE"</formula>
    </cfRule>
  </conditionalFormatting>
  <conditionalFormatting sqref="Y140">
    <cfRule type="cellIs" dxfId="1442" priority="1646" operator="equal">
      <formula>"NÃO"</formula>
    </cfRule>
    <cfRule type="cellIs" dxfId="1441" priority="1647" operator="equal">
      <formula>"SIM"</formula>
    </cfRule>
  </conditionalFormatting>
  <conditionalFormatting sqref="Y140">
    <cfRule type="cellIs" dxfId="1440" priority="1645" operator="equal">
      <formula>"OPORTUNIDADE"</formula>
    </cfRule>
  </conditionalFormatting>
  <conditionalFormatting sqref="Y140">
    <cfRule type="cellIs" dxfId="1439" priority="1643" operator="equal">
      <formula>"NÃO"</formula>
    </cfRule>
    <cfRule type="cellIs" dxfId="1438" priority="1644" operator="equal">
      <formula>"SIM"</formula>
    </cfRule>
  </conditionalFormatting>
  <conditionalFormatting sqref="Y140">
    <cfRule type="cellIs" dxfId="1437" priority="1642" operator="equal">
      <formula>"OPORTUNIDADE"</formula>
    </cfRule>
  </conditionalFormatting>
  <conditionalFormatting sqref="Y140">
    <cfRule type="cellIs" dxfId="1436" priority="1640" operator="equal">
      <formula>"NÃO"</formula>
    </cfRule>
    <cfRule type="cellIs" dxfId="1435" priority="1641" operator="equal">
      <formula>"SIM"</formula>
    </cfRule>
  </conditionalFormatting>
  <conditionalFormatting sqref="Y140">
    <cfRule type="cellIs" dxfId="1434" priority="1639" operator="equal">
      <formula>"OPORTUNIDADE"</formula>
    </cfRule>
  </conditionalFormatting>
  <conditionalFormatting sqref="Y140">
    <cfRule type="cellIs" dxfId="1433" priority="1637" operator="equal">
      <formula>"NÃO"</formula>
    </cfRule>
    <cfRule type="cellIs" dxfId="1432" priority="1638" operator="equal">
      <formula>"SIM"</formula>
    </cfRule>
  </conditionalFormatting>
  <conditionalFormatting sqref="Y140">
    <cfRule type="cellIs" dxfId="1431" priority="1636" operator="equal">
      <formula>"OPORTUNIDADE"</formula>
    </cfRule>
  </conditionalFormatting>
  <conditionalFormatting sqref="Y140">
    <cfRule type="cellIs" dxfId="1430" priority="1634" operator="equal">
      <formula>"NÃO"</formula>
    </cfRule>
    <cfRule type="cellIs" dxfId="1429" priority="1635" operator="equal">
      <formula>"SIM"</formula>
    </cfRule>
  </conditionalFormatting>
  <conditionalFormatting sqref="Y140">
    <cfRule type="cellIs" dxfId="1428" priority="1633" operator="equal">
      <formula>"OPORTUNIDADE"</formula>
    </cfRule>
  </conditionalFormatting>
  <conditionalFormatting sqref="Y140">
    <cfRule type="cellIs" dxfId="1427" priority="1631" operator="equal">
      <formula>"NÃO"</formula>
    </cfRule>
    <cfRule type="cellIs" dxfId="1426" priority="1632" operator="equal">
      <formula>"SIM"</formula>
    </cfRule>
  </conditionalFormatting>
  <conditionalFormatting sqref="Z140">
    <cfRule type="cellIs" dxfId="1425" priority="1630" operator="equal">
      <formula>"OPORTUNIDADE"</formula>
    </cfRule>
  </conditionalFormatting>
  <conditionalFormatting sqref="Z140">
    <cfRule type="cellIs" dxfId="1424" priority="1628" operator="equal">
      <formula>"NÃO"</formula>
    </cfRule>
    <cfRule type="cellIs" dxfId="1423" priority="1629" operator="equal">
      <formula>"SIM"</formula>
    </cfRule>
  </conditionalFormatting>
  <conditionalFormatting sqref="Z140">
    <cfRule type="cellIs" dxfId="1422" priority="1627" operator="equal">
      <formula>"OPORTUNIDADE"</formula>
    </cfRule>
  </conditionalFormatting>
  <conditionalFormatting sqref="Z140">
    <cfRule type="cellIs" dxfId="1421" priority="1625" operator="equal">
      <formula>"NÃO"</formula>
    </cfRule>
    <cfRule type="cellIs" dxfId="1420" priority="1626" operator="equal">
      <formula>"SIM"</formula>
    </cfRule>
  </conditionalFormatting>
  <conditionalFormatting sqref="Y140">
    <cfRule type="cellIs" dxfId="1419" priority="1624" operator="equal">
      <formula>"OPORTUNIDADE"</formula>
    </cfRule>
  </conditionalFormatting>
  <conditionalFormatting sqref="Y140">
    <cfRule type="cellIs" dxfId="1418" priority="1622" operator="equal">
      <formula>"NÃO"</formula>
    </cfRule>
    <cfRule type="cellIs" dxfId="1417" priority="1623" operator="equal">
      <formula>"SIM"</formula>
    </cfRule>
  </conditionalFormatting>
  <conditionalFormatting sqref="Y140">
    <cfRule type="cellIs" dxfId="1416" priority="1621" operator="equal">
      <formula>"OPORTUNIDADE"</formula>
    </cfRule>
  </conditionalFormatting>
  <conditionalFormatting sqref="Y140">
    <cfRule type="cellIs" dxfId="1415" priority="1619" operator="equal">
      <formula>"NÃO"</formula>
    </cfRule>
    <cfRule type="cellIs" dxfId="1414" priority="1620" operator="equal">
      <formula>"SIM"</formula>
    </cfRule>
  </conditionalFormatting>
  <conditionalFormatting sqref="Z140">
    <cfRule type="cellIs" dxfId="1413" priority="1618" operator="equal">
      <formula>"OPORTUNIDADE"</formula>
    </cfRule>
  </conditionalFormatting>
  <conditionalFormatting sqref="Z140">
    <cfRule type="cellIs" dxfId="1412" priority="1616" operator="equal">
      <formula>"NÃO"</formula>
    </cfRule>
    <cfRule type="cellIs" dxfId="1411" priority="1617" operator="equal">
      <formula>"SIM"</formula>
    </cfRule>
  </conditionalFormatting>
  <conditionalFormatting sqref="Z140">
    <cfRule type="cellIs" dxfId="1410" priority="1615" operator="equal">
      <formula>"OPORTUNIDADE"</formula>
    </cfRule>
  </conditionalFormatting>
  <conditionalFormatting sqref="Z140">
    <cfRule type="cellIs" dxfId="1409" priority="1613" operator="equal">
      <formula>"NÃO"</formula>
    </cfRule>
    <cfRule type="cellIs" dxfId="1408" priority="1614" operator="equal">
      <formula>"SIM"</formula>
    </cfRule>
  </conditionalFormatting>
  <conditionalFormatting sqref="Z140">
    <cfRule type="cellIs" dxfId="1407" priority="1612" operator="equal">
      <formula>"OPORTUNIDADE"</formula>
    </cfRule>
  </conditionalFormatting>
  <conditionalFormatting sqref="Z140">
    <cfRule type="cellIs" dxfId="1406" priority="1610" operator="equal">
      <formula>"NÃO"</formula>
    </cfRule>
    <cfRule type="cellIs" dxfId="1405" priority="1611" operator="equal">
      <formula>"SIM"</formula>
    </cfRule>
  </conditionalFormatting>
  <conditionalFormatting sqref="Z140">
    <cfRule type="cellIs" dxfId="1404" priority="1609" operator="equal">
      <formula>"OPORTUNIDADE"</formula>
    </cfRule>
  </conditionalFormatting>
  <conditionalFormatting sqref="Z140">
    <cfRule type="cellIs" dxfId="1403" priority="1607" operator="equal">
      <formula>"NÃO"</formula>
    </cfRule>
    <cfRule type="cellIs" dxfId="1402" priority="1608" operator="equal">
      <formula>"SIM"</formula>
    </cfRule>
  </conditionalFormatting>
  <conditionalFormatting sqref="Y140">
    <cfRule type="cellIs" dxfId="1401" priority="1606" operator="equal">
      <formula>"OPORTUNIDADE"</formula>
    </cfRule>
  </conditionalFormatting>
  <conditionalFormatting sqref="Y140">
    <cfRule type="cellIs" dxfId="1400" priority="1604" operator="equal">
      <formula>"NÃO"</formula>
    </cfRule>
    <cfRule type="cellIs" dxfId="1399" priority="1605" operator="equal">
      <formula>"SIM"</formula>
    </cfRule>
  </conditionalFormatting>
  <conditionalFormatting sqref="Y140">
    <cfRule type="cellIs" dxfId="1398" priority="1603" operator="equal">
      <formula>"OPORTUNIDADE"</formula>
    </cfRule>
  </conditionalFormatting>
  <conditionalFormatting sqref="Y140">
    <cfRule type="cellIs" dxfId="1397" priority="1601" operator="equal">
      <formula>"NÃO"</formula>
    </cfRule>
    <cfRule type="cellIs" dxfId="1396" priority="1602" operator="equal">
      <formula>"SIM"</formula>
    </cfRule>
  </conditionalFormatting>
  <conditionalFormatting sqref="Y140">
    <cfRule type="cellIs" dxfId="1395" priority="1600" operator="equal">
      <formula>"OPORTUNIDADE"</formula>
    </cfRule>
  </conditionalFormatting>
  <conditionalFormatting sqref="Y140">
    <cfRule type="cellIs" dxfId="1394" priority="1598" operator="equal">
      <formula>"NÃO"</formula>
    </cfRule>
    <cfRule type="cellIs" dxfId="1393" priority="1599" operator="equal">
      <formula>"SIM"</formula>
    </cfRule>
  </conditionalFormatting>
  <conditionalFormatting sqref="Y140">
    <cfRule type="cellIs" dxfId="1392" priority="1597" operator="equal">
      <formula>"OPORTUNIDADE"</formula>
    </cfRule>
  </conditionalFormatting>
  <conditionalFormatting sqref="Y140">
    <cfRule type="cellIs" dxfId="1391" priority="1595" operator="equal">
      <formula>"NÃO"</formula>
    </cfRule>
    <cfRule type="cellIs" dxfId="1390" priority="1596" operator="equal">
      <formula>"SIM"</formula>
    </cfRule>
  </conditionalFormatting>
  <conditionalFormatting sqref="Y140">
    <cfRule type="cellIs" dxfId="1389" priority="1594" operator="equal">
      <formula>"OPORTUNIDADE"</formula>
    </cfRule>
  </conditionalFormatting>
  <conditionalFormatting sqref="Y140">
    <cfRule type="cellIs" dxfId="1388" priority="1592" operator="equal">
      <formula>"NÃO"</formula>
    </cfRule>
    <cfRule type="cellIs" dxfId="1387" priority="1593" operator="equal">
      <formula>"SIM"</formula>
    </cfRule>
  </conditionalFormatting>
  <conditionalFormatting sqref="Y140">
    <cfRule type="cellIs" dxfId="1386" priority="1591" operator="equal">
      <formula>"OPORTUNIDADE"</formula>
    </cfRule>
  </conditionalFormatting>
  <conditionalFormatting sqref="Y140">
    <cfRule type="cellIs" dxfId="1385" priority="1589" operator="equal">
      <formula>"NÃO"</formula>
    </cfRule>
    <cfRule type="cellIs" dxfId="1384" priority="1590" operator="equal">
      <formula>"SIM"</formula>
    </cfRule>
  </conditionalFormatting>
  <conditionalFormatting sqref="Y142">
    <cfRule type="cellIs" dxfId="1383" priority="1588" operator="equal">
      <formula>"OPORTUNIDADE"</formula>
    </cfRule>
  </conditionalFormatting>
  <conditionalFormatting sqref="Y142">
    <cfRule type="cellIs" dxfId="1382" priority="1586" operator="equal">
      <formula>"NÃO"</formula>
    </cfRule>
    <cfRule type="cellIs" dxfId="1381" priority="1587" operator="equal">
      <formula>"SIM"</formula>
    </cfRule>
  </conditionalFormatting>
  <conditionalFormatting sqref="Y142">
    <cfRule type="cellIs" dxfId="1380" priority="1585" operator="equal">
      <formula>"OPORTUNIDADE"</formula>
    </cfRule>
  </conditionalFormatting>
  <conditionalFormatting sqref="Y142">
    <cfRule type="cellIs" dxfId="1379" priority="1583" operator="equal">
      <formula>"NÃO"</formula>
    </cfRule>
    <cfRule type="cellIs" dxfId="1378" priority="1584" operator="equal">
      <formula>"SIM"</formula>
    </cfRule>
  </conditionalFormatting>
  <conditionalFormatting sqref="Y142">
    <cfRule type="cellIs" dxfId="1377" priority="1582" operator="equal">
      <formula>"OPORTUNIDADE"</formula>
    </cfRule>
  </conditionalFormatting>
  <conditionalFormatting sqref="Y142">
    <cfRule type="cellIs" dxfId="1376" priority="1580" operator="equal">
      <formula>"NÃO"</formula>
    </cfRule>
    <cfRule type="cellIs" dxfId="1375" priority="1581" operator="equal">
      <formula>"SIM"</formula>
    </cfRule>
  </conditionalFormatting>
  <conditionalFormatting sqref="Y142">
    <cfRule type="cellIs" dxfId="1374" priority="1579" operator="equal">
      <formula>"OPORTUNIDADE"</formula>
    </cfRule>
  </conditionalFormatting>
  <conditionalFormatting sqref="Y142">
    <cfRule type="cellIs" dxfId="1373" priority="1577" operator="equal">
      <formula>"NÃO"</formula>
    </cfRule>
    <cfRule type="cellIs" dxfId="1372" priority="1578" operator="equal">
      <formula>"SIM"</formula>
    </cfRule>
  </conditionalFormatting>
  <conditionalFormatting sqref="Y142">
    <cfRule type="cellIs" dxfId="1371" priority="1576" operator="equal">
      <formula>"OPORTUNIDADE"</formula>
    </cfRule>
  </conditionalFormatting>
  <conditionalFormatting sqref="Y142">
    <cfRule type="cellIs" dxfId="1370" priority="1574" operator="equal">
      <formula>"NÃO"</formula>
    </cfRule>
    <cfRule type="cellIs" dxfId="1369" priority="1575" operator="equal">
      <formula>"SIM"</formula>
    </cfRule>
  </conditionalFormatting>
  <conditionalFormatting sqref="Y142">
    <cfRule type="cellIs" dxfId="1368" priority="1573" operator="equal">
      <formula>"OPORTUNIDADE"</formula>
    </cfRule>
  </conditionalFormatting>
  <conditionalFormatting sqref="Y142">
    <cfRule type="cellIs" dxfId="1367" priority="1571" operator="equal">
      <formula>"NÃO"</formula>
    </cfRule>
    <cfRule type="cellIs" dxfId="1366" priority="1572" operator="equal">
      <formula>"SIM"</formula>
    </cfRule>
  </conditionalFormatting>
  <conditionalFormatting sqref="Y142">
    <cfRule type="cellIs" dxfId="1365" priority="1570" operator="equal">
      <formula>"OPORTUNIDADE"</formula>
    </cfRule>
  </conditionalFormatting>
  <conditionalFormatting sqref="Y142">
    <cfRule type="cellIs" dxfId="1364" priority="1568" operator="equal">
      <formula>"NÃO"</formula>
    </cfRule>
    <cfRule type="cellIs" dxfId="1363" priority="1569" operator="equal">
      <formula>"SIM"</formula>
    </cfRule>
  </conditionalFormatting>
  <conditionalFormatting sqref="Y142">
    <cfRule type="cellIs" dxfId="1362" priority="1567" operator="equal">
      <formula>"OPORTUNIDADE"</formula>
    </cfRule>
  </conditionalFormatting>
  <conditionalFormatting sqref="Y142">
    <cfRule type="cellIs" dxfId="1361" priority="1565" operator="equal">
      <formula>"NÃO"</formula>
    </cfRule>
    <cfRule type="cellIs" dxfId="1360" priority="1566" operator="equal">
      <formula>"SIM"</formula>
    </cfRule>
  </conditionalFormatting>
  <conditionalFormatting sqref="Y142">
    <cfRule type="cellIs" dxfId="1359" priority="1564" operator="equal">
      <formula>"OPORTUNIDADE"</formula>
    </cfRule>
  </conditionalFormatting>
  <conditionalFormatting sqref="Y142">
    <cfRule type="cellIs" dxfId="1358" priority="1562" operator="equal">
      <formula>"NÃO"</formula>
    </cfRule>
    <cfRule type="cellIs" dxfId="1357" priority="1563" operator="equal">
      <formula>"SIM"</formula>
    </cfRule>
  </conditionalFormatting>
  <conditionalFormatting sqref="Y142">
    <cfRule type="cellIs" dxfId="1356" priority="1561" operator="equal">
      <formula>"OPORTUNIDADE"</formula>
    </cfRule>
  </conditionalFormatting>
  <conditionalFormatting sqref="Y142">
    <cfRule type="cellIs" dxfId="1355" priority="1559" operator="equal">
      <formula>"NÃO"</formula>
    </cfRule>
    <cfRule type="cellIs" dxfId="1354" priority="1560" operator="equal">
      <formula>"SIM"</formula>
    </cfRule>
  </conditionalFormatting>
  <conditionalFormatting sqref="Z142">
    <cfRule type="cellIs" dxfId="1353" priority="1558" operator="equal">
      <formula>"OPORTUNIDADE"</formula>
    </cfRule>
  </conditionalFormatting>
  <conditionalFormatting sqref="Z142">
    <cfRule type="cellIs" dxfId="1352" priority="1556" operator="equal">
      <formula>"NÃO"</formula>
    </cfRule>
    <cfRule type="cellIs" dxfId="1351" priority="1557" operator="equal">
      <formula>"SIM"</formula>
    </cfRule>
  </conditionalFormatting>
  <conditionalFormatting sqref="Y142">
    <cfRule type="cellIs" dxfId="1350" priority="1555" operator="equal">
      <formula>"OPORTUNIDADE"</formula>
    </cfRule>
  </conditionalFormatting>
  <conditionalFormatting sqref="Y142">
    <cfRule type="cellIs" dxfId="1349" priority="1553" operator="equal">
      <formula>"NÃO"</formula>
    </cfRule>
    <cfRule type="cellIs" dxfId="1348" priority="1554" operator="equal">
      <formula>"SIM"</formula>
    </cfRule>
  </conditionalFormatting>
  <conditionalFormatting sqref="Y142">
    <cfRule type="cellIs" dxfId="1347" priority="1552" operator="equal">
      <formula>"OPORTUNIDADE"</formula>
    </cfRule>
  </conditionalFormatting>
  <conditionalFormatting sqref="Y142">
    <cfRule type="cellIs" dxfId="1346" priority="1550" operator="equal">
      <formula>"NÃO"</formula>
    </cfRule>
    <cfRule type="cellIs" dxfId="1345" priority="1551" operator="equal">
      <formula>"SIM"</formula>
    </cfRule>
  </conditionalFormatting>
  <conditionalFormatting sqref="Y142">
    <cfRule type="cellIs" dxfId="1344" priority="1549" operator="equal">
      <formula>"OPORTUNIDADE"</formula>
    </cfRule>
  </conditionalFormatting>
  <conditionalFormatting sqref="Y142">
    <cfRule type="cellIs" dxfId="1343" priority="1547" operator="equal">
      <formula>"NÃO"</formula>
    </cfRule>
    <cfRule type="cellIs" dxfId="1342" priority="1548" operator="equal">
      <formula>"SIM"</formula>
    </cfRule>
  </conditionalFormatting>
  <conditionalFormatting sqref="Y142">
    <cfRule type="cellIs" dxfId="1341" priority="1546" operator="equal">
      <formula>"OPORTUNIDADE"</formula>
    </cfRule>
  </conditionalFormatting>
  <conditionalFormatting sqref="Y142">
    <cfRule type="cellIs" dxfId="1340" priority="1544" operator="equal">
      <formula>"NÃO"</formula>
    </cfRule>
    <cfRule type="cellIs" dxfId="1339" priority="1545" operator="equal">
      <formula>"SIM"</formula>
    </cfRule>
  </conditionalFormatting>
  <conditionalFormatting sqref="Y142">
    <cfRule type="cellIs" dxfId="1338" priority="1543" operator="equal">
      <formula>"OPORTUNIDADE"</formula>
    </cfRule>
  </conditionalFormatting>
  <conditionalFormatting sqref="Y142">
    <cfRule type="cellIs" dxfId="1337" priority="1541" operator="equal">
      <formula>"NÃO"</formula>
    </cfRule>
    <cfRule type="cellIs" dxfId="1336" priority="1542" operator="equal">
      <formula>"SIM"</formula>
    </cfRule>
  </conditionalFormatting>
  <conditionalFormatting sqref="Y142">
    <cfRule type="cellIs" dxfId="1335" priority="1540" operator="equal">
      <formula>"OPORTUNIDADE"</formula>
    </cfRule>
  </conditionalFormatting>
  <conditionalFormatting sqref="Y142">
    <cfRule type="cellIs" dxfId="1334" priority="1538" operator="equal">
      <formula>"NÃO"</formula>
    </cfRule>
    <cfRule type="cellIs" dxfId="1333" priority="1539" operator="equal">
      <formula>"SIM"</formula>
    </cfRule>
  </conditionalFormatting>
  <conditionalFormatting sqref="Y143">
    <cfRule type="cellIs" dxfId="1332" priority="1537" operator="equal">
      <formula>"OPORTUNIDADE"</formula>
    </cfRule>
  </conditionalFormatting>
  <conditionalFormatting sqref="Y143">
    <cfRule type="cellIs" dxfId="1331" priority="1535" operator="equal">
      <formula>"NÃO"</formula>
    </cfRule>
    <cfRule type="cellIs" dxfId="1330" priority="1536" operator="equal">
      <formula>"SIM"</formula>
    </cfRule>
  </conditionalFormatting>
  <conditionalFormatting sqref="Y143">
    <cfRule type="cellIs" dxfId="1329" priority="1534" operator="equal">
      <formula>"OPORTUNIDADE"</formula>
    </cfRule>
  </conditionalFormatting>
  <conditionalFormatting sqref="Y143">
    <cfRule type="cellIs" dxfId="1328" priority="1532" operator="equal">
      <formula>"NÃO"</formula>
    </cfRule>
    <cfRule type="cellIs" dxfId="1327" priority="1533" operator="equal">
      <formula>"SIM"</formula>
    </cfRule>
  </conditionalFormatting>
  <conditionalFormatting sqref="Y143">
    <cfRule type="cellIs" dxfId="1326" priority="1531" operator="equal">
      <formula>"OPORTUNIDADE"</formula>
    </cfRule>
  </conditionalFormatting>
  <conditionalFormatting sqref="Y143">
    <cfRule type="cellIs" dxfId="1325" priority="1529" operator="equal">
      <formula>"NÃO"</formula>
    </cfRule>
    <cfRule type="cellIs" dxfId="1324" priority="1530" operator="equal">
      <formula>"SIM"</formula>
    </cfRule>
  </conditionalFormatting>
  <conditionalFormatting sqref="Y143">
    <cfRule type="cellIs" dxfId="1323" priority="1528" operator="equal">
      <formula>"OPORTUNIDADE"</formula>
    </cfRule>
  </conditionalFormatting>
  <conditionalFormatting sqref="Y143">
    <cfRule type="cellIs" dxfId="1322" priority="1526" operator="equal">
      <formula>"NÃO"</formula>
    </cfRule>
    <cfRule type="cellIs" dxfId="1321" priority="1527" operator="equal">
      <formula>"SIM"</formula>
    </cfRule>
  </conditionalFormatting>
  <conditionalFormatting sqref="Y143">
    <cfRule type="cellIs" dxfId="1320" priority="1525" operator="equal">
      <formula>"OPORTUNIDADE"</formula>
    </cfRule>
  </conditionalFormatting>
  <conditionalFormatting sqref="Y143">
    <cfRule type="cellIs" dxfId="1319" priority="1523" operator="equal">
      <formula>"NÃO"</formula>
    </cfRule>
    <cfRule type="cellIs" dxfId="1318" priority="1524" operator="equal">
      <formula>"SIM"</formula>
    </cfRule>
  </conditionalFormatting>
  <conditionalFormatting sqref="Y143">
    <cfRule type="cellIs" dxfId="1317" priority="1522" operator="equal">
      <formula>"OPORTUNIDADE"</formula>
    </cfRule>
  </conditionalFormatting>
  <conditionalFormatting sqref="Y143">
    <cfRule type="cellIs" dxfId="1316" priority="1520" operator="equal">
      <formula>"NÃO"</formula>
    </cfRule>
    <cfRule type="cellIs" dxfId="1315" priority="1521" operator="equal">
      <formula>"SIM"</formula>
    </cfRule>
  </conditionalFormatting>
  <conditionalFormatting sqref="Y143">
    <cfRule type="cellIs" dxfId="1314" priority="1519" operator="equal">
      <formula>"OPORTUNIDADE"</formula>
    </cfRule>
  </conditionalFormatting>
  <conditionalFormatting sqref="Y143">
    <cfRule type="cellIs" dxfId="1313" priority="1517" operator="equal">
      <formula>"NÃO"</formula>
    </cfRule>
    <cfRule type="cellIs" dxfId="1312" priority="1518" operator="equal">
      <formula>"SIM"</formula>
    </cfRule>
  </conditionalFormatting>
  <conditionalFormatting sqref="Y143">
    <cfRule type="cellIs" dxfId="1311" priority="1516" operator="equal">
      <formula>"OPORTUNIDADE"</formula>
    </cfRule>
  </conditionalFormatting>
  <conditionalFormatting sqref="Y143">
    <cfRule type="cellIs" dxfId="1310" priority="1514" operator="equal">
      <formula>"NÃO"</formula>
    </cfRule>
    <cfRule type="cellIs" dxfId="1309" priority="1515" operator="equal">
      <formula>"SIM"</formula>
    </cfRule>
  </conditionalFormatting>
  <conditionalFormatting sqref="Y143">
    <cfRule type="cellIs" dxfId="1308" priority="1513" operator="equal">
      <formula>"OPORTUNIDADE"</formula>
    </cfRule>
  </conditionalFormatting>
  <conditionalFormatting sqref="Y143">
    <cfRule type="cellIs" dxfId="1307" priority="1511" operator="equal">
      <formula>"NÃO"</formula>
    </cfRule>
    <cfRule type="cellIs" dxfId="1306" priority="1512" operator="equal">
      <formula>"SIM"</formula>
    </cfRule>
  </conditionalFormatting>
  <conditionalFormatting sqref="Y143">
    <cfRule type="cellIs" dxfId="1305" priority="1510" operator="equal">
      <formula>"OPORTUNIDADE"</formula>
    </cfRule>
  </conditionalFormatting>
  <conditionalFormatting sqref="Y143">
    <cfRule type="cellIs" dxfId="1304" priority="1508" operator="equal">
      <formula>"NÃO"</formula>
    </cfRule>
    <cfRule type="cellIs" dxfId="1303" priority="1509" operator="equal">
      <formula>"SIM"</formula>
    </cfRule>
  </conditionalFormatting>
  <conditionalFormatting sqref="Y143">
    <cfRule type="cellIs" dxfId="1302" priority="1507" operator="equal">
      <formula>"OPORTUNIDADE"</formula>
    </cfRule>
  </conditionalFormatting>
  <conditionalFormatting sqref="Y143">
    <cfRule type="cellIs" dxfId="1301" priority="1505" operator="equal">
      <formula>"NÃO"</formula>
    </cfRule>
    <cfRule type="cellIs" dxfId="1300" priority="1506" operator="equal">
      <formula>"SIM"</formula>
    </cfRule>
  </conditionalFormatting>
  <conditionalFormatting sqref="Y143">
    <cfRule type="cellIs" dxfId="1299" priority="1504" operator="equal">
      <formula>"OPORTUNIDADE"</formula>
    </cfRule>
  </conditionalFormatting>
  <conditionalFormatting sqref="Y143">
    <cfRule type="cellIs" dxfId="1298" priority="1502" operator="equal">
      <formula>"NÃO"</formula>
    </cfRule>
    <cfRule type="cellIs" dxfId="1297" priority="1503" operator="equal">
      <formula>"SIM"</formula>
    </cfRule>
  </conditionalFormatting>
  <conditionalFormatting sqref="Y143">
    <cfRule type="cellIs" dxfId="1296" priority="1501" operator="equal">
      <formula>"OPORTUNIDADE"</formula>
    </cfRule>
  </conditionalFormatting>
  <conditionalFormatting sqref="Y143">
    <cfRule type="cellIs" dxfId="1295" priority="1499" operator="equal">
      <formula>"NÃO"</formula>
    </cfRule>
    <cfRule type="cellIs" dxfId="1294" priority="1500" operator="equal">
      <formula>"SIM"</formula>
    </cfRule>
  </conditionalFormatting>
  <conditionalFormatting sqref="Y143">
    <cfRule type="cellIs" dxfId="1293" priority="1498" operator="equal">
      <formula>"OPORTUNIDADE"</formula>
    </cfRule>
  </conditionalFormatting>
  <conditionalFormatting sqref="Y143">
    <cfRule type="cellIs" dxfId="1292" priority="1496" operator="equal">
      <formula>"NÃO"</formula>
    </cfRule>
    <cfRule type="cellIs" dxfId="1291" priority="1497" operator="equal">
      <formula>"SIM"</formula>
    </cfRule>
  </conditionalFormatting>
  <conditionalFormatting sqref="Y143">
    <cfRule type="cellIs" dxfId="1290" priority="1495" operator="equal">
      <formula>"OPORTUNIDADE"</formula>
    </cfRule>
  </conditionalFormatting>
  <conditionalFormatting sqref="Y143">
    <cfRule type="cellIs" dxfId="1289" priority="1493" operator="equal">
      <formula>"NÃO"</formula>
    </cfRule>
    <cfRule type="cellIs" dxfId="1288" priority="1494" operator="equal">
      <formula>"SIM"</formula>
    </cfRule>
  </conditionalFormatting>
  <conditionalFormatting sqref="Y143">
    <cfRule type="cellIs" dxfId="1287" priority="1492" operator="equal">
      <formula>"OPORTUNIDADE"</formula>
    </cfRule>
  </conditionalFormatting>
  <conditionalFormatting sqref="Y143">
    <cfRule type="cellIs" dxfId="1286" priority="1490" operator="equal">
      <formula>"NÃO"</formula>
    </cfRule>
    <cfRule type="cellIs" dxfId="1285" priority="1491" operator="equal">
      <formula>"SIM"</formula>
    </cfRule>
  </conditionalFormatting>
  <conditionalFormatting sqref="Y143">
    <cfRule type="cellIs" dxfId="1284" priority="1489" operator="equal">
      <formula>"OPORTUNIDADE"</formula>
    </cfRule>
  </conditionalFormatting>
  <conditionalFormatting sqref="Y143">
    <cfRule type="cellIs" dxfId="1283" priority="1487" operator="equal">
      <formula>"NÃO"</formula>
    </cfRule>
    <cfRule type="cellIs" dxfId="1282" priority="1488" operator="equal">
      <formula>"SIM"</formula>
    </cfRule>
  </conditionalFormatting>
  <conditionalFormatting sqref="Y143">
    <cfRule type="cellIs" dxfId="1281" priority="1486" operator="equal">
      <formula>"OPORTUNIDADE"</formula>
    </cfRule>
  </conditionalFormatting>
  <conditionalFormatting sqref="Y143">
    <cfRule type="cellIs" dxfId="1280" priority="1484" operator="equal">
      <formula>"NÃO"</formula>
    </cfRule>
    <cfRule type="cellIs" dxfId="1279" priority="1485" operator="equal">
      <formula>"SIM"</formula>
    </cfRule>
  </conditionalFormatting>
  <conditionalFormatting sqref="Y143">
    <cfRule type="cellIs" dxfId="1278" priority="1483" operator="equal">
      <formula>"OPORTUNIDADE"</formula>
    </cfRule>
  </conditionalFormatting>
  <conditionalFormatting sqref="Y143">
    <cfRule type="cellIs" dxfId="1277" priority="1481" operator="equal">
      <formula>"NÃO"</formula>
    </cfRule>
    <cfRule type="cellIs" dxfId="1276" priority="1482" operator="equal">
      <formula>"SIM"</formula>
    </cfRule>
  </conditionalFormatting>
  <conditionalFormatting sqref="Y143">
    <cfRule type="cellIs" dxfId="1275" priority="1480" operator="equal">
      <formula>"OPORTUNIDADE"</formula>
    </cfRule>
  </conditionalFormatting>
  <conditionalFormatting sqref="Y143">
    <cfRule type="cellIs" dxfId="1274" priority="1478" operator="equal">
      <formula>"NÃO"</formula>
    </cfRule>
    <cfRule type="cellIs" dxfId="1273" priority="1479" operator="equal">
      <formula>"SIM"</formula>
    </cfRule>
  </conditionalFormatting>
  <conditionalFormatting sqref="Y143">
    <cfRule type="cellIs" dxfId="1272" priority="1477" operator="equal">
      <formula>"OPORTUNIDADE"</formula>
    </cfRule>
  </conditionalFormatting>
  <conditionalFormatting sqref="Y143">
    <cfRule type="cellIs" dxfId="1271" priority="1475" operator="equal">
      <formula>"NÃO"</formula>
    </cfRule>
    <cfRule type="cellIs" dxfId="1270" priority="1476" operator="equal">
      <formula>"SIM"</formula>
    </cfRule>
  </conditionalFormatting>
  <conditionalFormatting sqref="Y143">
    <cfRule type="cellIs" dxfId="1269" priority="1474" operator="equal">
      <formula>"OPORTUNIDADE"</formula>
    </cfRule>
  </conditionalFormatting>
  <conditionalFormatting sqref="Y143">
    <cfRule type="cellIs" dxfId="1268" priority="1472" operator="equal">
      <formula>"NÃO"</formula>
    </cfRule>
    <cfRule type="cellIs" dxfId="1267" priority="1473" operator="equal">
      <formula>"SIM"</formula>
    </cfRule>
  </conditionalFormatting>
  <conditionalFormatting sqref="Y143">
    <cfRule type="cellIs" dxfId="1266" priority="1471" operator="equal">
      <formula>"OPORTUNIDADE"</formula>
    </cfRule>
  </conditionalFormatting>
  <conditionalFormatting sqref="Y143">
    <cfRule type="cellIs" dxfId="1265" priority="1469" operator="equal">
      <formula>"NÃO"</formula>
    </cfRule>
    <cfRule type="cellIs" dxfId="1264" priority="1470" operator="equal">
      <formula>"SIM"</formula>
    </cfRule>
  </conditionalFormatting>
  <conditionalFormatting sqref="Y143">
    <cfRule type="cellIs" dxfId="1263" priority="1468" operator="equal">
      <formula>"OPORTUNIDADE"</formula>
    </cfRule>
  </conditionalFormatting>
  <conditionalFormatting sqref="Y143">
    <cfRule type="cellIs" dxfId="1262" priority="1466" operator="equal">
      <formula>"NÃO"</formula>
    </cfRule>
    <cfRule type="cellIs" dxfId="1261" priority="1467" operator="equal">
      <formula>"SIM"</formula>
    </cfRule>
  </conditionalFormatting>
  <conditionalFormatting sqref="Y143">
    <cfRule type="cellIs" dxfId="1260" priority="1465" operator="equal">
      <formula>"OPORTUNIDADE"</formula>
    </cfRule>
  </conditionalFormatting>
  <conditionalFormatting sqref="Y143">
    <cfRule type="cellIs" dxfId="1259" priority="1463" operator="equal">
      <formula>"NÃO"</formula>
    </cfRule>
    <cfRule type="cellIs" dxfId="1258" priority="1464" operator="equal">
      <formula>"SIM"</formula>
    </cfRule>
  </conditionalFormatting>
  <conditionalFormatting sqref="Y143">
    <cfRule type="cellIs" dxfId="1257" priority="1462" operator="equal">
      <formula>"OPORTUNIDADE"</formula>
    </cfRule>
  </conditionalFormatting>
  <conditionalFormatting sqref="Y143">
    <cfRule type="cellIs" dxfId="1256" priority="1460" operator="equal">
      <formula>"NÃO"</formula>
    </cfRule>
    <cfRule type="cellIs" dxfId="1255" priority="1461" operator="equal">
      <formula>"SIM"</formula>
    </cfRule>
  </conditionalFormatting>
  <conditionalFormatting sqref="Y143">
    <cfRule type="cellIs" dxfId="1254" priority="1459" operator="equal">
      <formula>"OPORTUNIDADE"</formula>
    </cfRule>
  </conditionalFormatting>
  <conditionalFormatting sqref="Y143">
    <cfRule type="cellIs" dxfId="1253" priority="1457" operator="equal">
      <formula>"NÃO"</formula>
    </cfRule>
    <cfRule type="cellIs" dxfId="1252" priority="1458" operator="equal">
      <formula>"SIM"</formula>
    </cfRule>
  </conditionalFormatting>
  <conditionalFormatting sqref="Y143">
    <cfRule type="cellIs" dxfId="1251" priority="1456" operator="equal">
      <formula>"OPORTUNIDADE"</formula>
    </cfRule>
  </conditionalFormatting>
  <conditionalFormatting sqref="Y143">
    <cfRule type="cellIs" dxfId="1250" priority="1454" operator="equal">
      <formula>"NÃO"</formula>
    </cfRule>
    <cfRule type="cellIs" dxfId="1249" priority="1455" operator="equal">
      <formula>"SIM"</formula>
    </cfRule>
  </conditionalFormatting>
  <conditionalFormatting sqref="Y143">
    <cfRule type="cellIs" dxfId="1248" priority="1453" operator="equal">
      <formula>"OPORTUNIDADE"</formula>
    </cfRule>
  </conditionalFormatting>
  <conditionalFormatting sqref="Y143">
    <cfRule type="cellIs" dxfId="1247" priority="1451" operator="equal">
      <formula>"NÃO"</formula>
    </cfRule>
    <cfRule type="cellIs" dxfId="1246" priority="1452" operator="equal">
      <formula>"SIM"</formula>
    </cfRule>
  </conditionalFormatting>
  <conditionalFormatting sqref="Y143">
    <cfRule type="cellIs" dxfId="1245" priority="1450" operator="equal">
      <formula>"OPORTUNIDADE"</formula>
    </cfRule>
  </conditionalFormatting>
  <conditionalFormatting sqref="Y143">
    <cfRule type="cellIs" dxfId="1244" priority="1448" operator="equal">
      <formula>"NÃO"</formula>
    </cfRule>
    <cfRule type="cellIs" dxfId="1243" priority="1449" operator="equal">
      <formula>"SIM"</formula>
    </cfRule>
  </conditionalFormatting>
  <conditionalFormatting sqref="Y143">
    <cfRule type="cellIs" dxfId="1242" priority="1447" operator="equal">
      <formula>"OPORTUNIDADE"</formula>
    </cfRule>
  </conditionalFormatting>
  <conditionalFormatting sqref="Y143">
    <cfRule type="cellIs" dxfId="1241" priority="1445" operator="equal">
      <formula>"NÃO"</formula>
    </cfRule>
    <cfRule type="cellIs" dxfId="1240" priority="1446" operator="equal">
      <formula>"SIM"</formula>
    </cfRule>
  </conditionalFormatting>
  <conditionalFormatting sqref="Y143">
    <cfRule type="cellIs" dxfId="1239" priority="1444" operator="equal">
      <formula>"OPORTUNIDADE"</formula>
    </cfRule>
  </conditionalFormatting>
  <conditionalFormatting sqref="Y143">
    <cfRule type="cellIs" dxfId="1238" priority="1442" operator="equal">
      <formula>"NÃO"</formula>
    </cfRule>
    <cfRule type="cellIs" dxfId="1237" priority="1443" operator="equal">
      <formula>"SIM"</formula>
    </cfRule>
  </conditionalFormatting>
  <conditionalFormatting sqref="Y143">
    <cfRule type="cellIs" dxfId="1236" priority="1441" operator="equal">
      <formula>"OPORTUNIDADE"</formula>
    </cfRule>
  </conditionalFormatting>
  <conditionalFormatting sqref="Y143">
    <cfRule type="cellIs" dxfId="1235" priority="1439" operator="equal">
      <formula>"NÃO"</formula>
    </cfRule>
    <cfRule type="cellIs" dxfId="1234" priority="1440" operator="equal">
      <formula>"SIM"</formula>
    </cfRule>
  </conditionalFormatting>
  <conditionalFormatting sqref="Y139">
    <cfRule type="cellIs" dxfId="1233" priority="1438" operator="equal">
      <formula>"OPORTUNIDADE"</formula>
    </cfRule>
  </conditionalFormatting>
  <conditionalFormatting sqref="Y139">
    <cfRule type="cellIs" dxfId="1232" priority="1436" operator="equal">
      <formula>"NÃO"</formula>
    </cfRule>
    <cfRule type="cellIs" dxfId="1231" priority="1437" operator="equal">
      <formula>"SIM"</formula>
    </cfRule>
  </conditionalFormatting>
  <conditionalFormatting sqref="Y139">
    <cfRule type="cellIs" dxfId="1230" priority="1435" operator="equal">
      <formula>"OPORTUNIDADE"</formula>
    </cfRule>
  </conditionalFormatting>
  <conditionalFormatting sqref="Y139">
    <cfRule type="cellIs" dxfId="1229" priority="1433" operator="equal">
      <formula>"NÃO"</formula>
    </cfRule>
    <cfRule type="cellIs" dxfId="1228" priority="1434" operator="equal">
      <formula>"SIM"</formula>
    </cfRule>
  </conditionalFormatting>
  <conditionalFormatting sqref="Z139">
    <cfRule type="cellIs" dxfId="1227" priority="1432" operator="equal">
      <formula>"OPORTUNIDADE"</formula>
    </cfRule>
  </conditionalFormatting>
  <conditionalFormatting sqref="Z139">
    <cfRule type="cellIs" dxfId="1226" priority="1430" operator="equal">
      <formula>"NÃO"</formula>
    </cfRule>
    <cfRule type="cellIs" dxfId="1225" priority="1431" operator="equal">
      <formula>"SIM"</formula>
    </cfRule>
  </conditionalFormatting>
  <conditionalFormatting sqref="Y139">
    <cfRule type="cellIs" dxfId="1224" priority="1429" operator="equal">
      <formula>"OPORTUNIDADE"</formula>
    </cfRule>
  </conditionalFormatting>
  <conditionalFormatting sqref="Y139">
    <cfRule type="cellIs" dxfId="1223" priority="1427" operator="equal">
      <formula>"NÃO"</formula>
    </cfRule>
    <cfRule type="cellIs" dxfId="1222" priority="1428" operator="equal">
      <formula>"SIM"</formula>
    </cfRule>
  </conditionalFormatting>
  <conditionalFormatting sqref="Z139">
    <cfRule type="cellIs" dxfId="1221" priority="1426" operator="equal">
      <formula>"OPORTUNIDADE"</formula>
    </cfRule>
  </conditionalFormatting>
  <conditionalFormatting sqref="Z139">
    <cfRule type="cellIs" dxfId="1220" priority="1424" operator="equal">
      <formula>"NÃO"</formula>
    </cfRule>
    <cfRule type="cellIs" dxfId="1219" priority="1425" operator="equal">
      <formula>"SIM"</formula>
    </cfRule>
  </conditionalFormatting>
  <conditionalFormatting sqref="Z139">
    <cfRule type="cellIs" dxfId="1218" priority="1423" operator="equal">
      <formula>"OPORTUNIDADE"</formula>
    </cfRule>
  </conditionalFormatting>
  <conditionalFormatting sqref="Z139">
    <cfRule type="cellIs" dxfId="1217" priority="1421" operator="equal">
      <formula>"NÃO"</formula>
    </cfRule>
    <cfRule type="cellIs" dxfId="1216" priority="1422" operator="equal">
      <formula>"SIM"</formula>
    </cfRule>
  </conditionalFormatting>
  <conditionalFormatting sqref="Y139">
    <cfRule type="cellIs" dxfId="1215" priority="1420" operator="equal">
      <formula>"OPORTUNIDADE"</formula>
    </cfRule>
  </conditionalFormatting>
  <conditionalFormatting sqref="Y139">
    <cfRule type="cellIs" dxfId="1214" priority="1418" operator="equal">
      <formula>"NÃO"</formula>
    </cfRule>
    <cfRule type="cellIs" dxfId="1213" priority="1419" operator="equal">
      <formula>"SIM"</formula>
    </cfRule>
  </conditionalFormatting>
  <conditionalFormatting sqref="Y145">
    <cfRule type="cellIs" dxfId="1212" priority="1417" operator="equal">
      <formula>"OPORTUNIDADE"</formula>
    </cfRule>
  </conditionalFormatting>
  <conditionalFormatting sqref="Y145">
    <cfRule type="cellIs" dxfId="1211" priority="1415" operator="equal">
      <formula>"NÃO"</formula>
    </cfRule>
    <cfRule type="cellIs" dxfId="1210" priority="1416" operator="equal">
      <formula>"SIM"</formula>
    </cfRule>
  </conditionalFormatting>
  <conditionalFormatting sqref="Y145">
    <cfRule type="cellIs" dxfId="1209" priority="1414" operator="equal">
      <formula>"OPORTUNIDADE"</formula>
    </cfRule>
  </conditionalFormatting>
  <conditionalFormatting sqref="Y145">
    <cfRule type="cellIs" dxfId="1208" priority="1412" operator="equal">
      <formula>"NÃO"</formula>
    </cfRule>
    <cfRule type="cellIs" dxfId="1207" priority="1413" operator="equal">
      <formula>"SIM"</formula>
    </cfRule>
  </conditionalFormatting>
  <conditionalFormatting sqref="Y145">
    <cfRule type="cellIs" dxfId="1206" priority="1411" operator="equal">
      <formula>"OPORTUNIDADE"</formula>
    </cfRule>
  </conditionalFormatting>
  <conditionalFormatting sqref="Y145">
    <cfRule type="cellIs" dxfId="1205" priority="1409" operator="equal">
      <formula>"NÃO"</formula>
    </cfRule>
    <cfRule type="cellIs" dxfId="1204" priority="1410" operator="equal">
      <formula>"SIM"</formula>
    </cfRule>
  </conditionalFormatting>
  <conditionalFormatting sqref="Y145">
    <cfRule type="cellIs" dxfId="1203" priority="1408" operator="equal">
      <formula>"OPORTUNIDADE"</formula>
    </cfRule>
  </conditionalFormatting>
  <conditionalFormatting sqref="Y145">
    <cfRule type="cellIs" dxfId="1202" priority="1406" operator="equal">
      <formula>"NÃO"</formula>
    </cfRule>
    <cfRule type="cellIs" dxfId="1201" priority="1407" operator="equal">
      <formula>"SIM"</formula>
    </cfRule>
  </conditionalFormatting>
  <conditionalFormatting sqref="Z145">
    <cfRule type="cellIs" dxfId="1200" priority="1405" operator="equal">
      <formula>"OPORTUNIDADE"</formula>
    </cfRule>
  </conditionalFormatting>
  <conditionalFormatting sqref="Z145">
    <cfRule type="cellIs" dxfId="1199" priority="1403" operator="equal">
      <formula>"NÃO"</formula>
    </cfRule>
    <cfRule type="cellIs" dxfId="1198" priority="1404" operator="equal">
      <formula>"SIM"</formula>
    </cfRule>
  </conditionalFormatting>
  <conditionalFormatting sqref="Z145">
    <cfRule type="cellIs" dxfId="1197" priority="1402" operator="equal">
      <formula>"OPORTUNIDADE"</formula>
    </cfRule>
  </conditionalFormatting>
  <conditionalFormatting sqref="Z145">
    <cfRule type="cellIs" dxfId="1196" priority="1400" operator="equal">
      <formula>"NÃO"</formula>
    </cfRule>
    <cfRule type="cellIs" dxfId="1195" priority="1401" operator="equal">
      <formula>"SIM"</formula>
    </cfRule>
  </conditionalFormatting>
  <conditionalFormatting sqref="Y145">
    <cfRule type="cellIs" dxfId="1194" priority="1399" operator="equal">
      <formula>"OPORTUNIDADE"</formula>
    </cfRule>
  </conditionalFormatting>
  <conditionalFormatting sqref="Y145">
    <cfRule type="cellIs" dxfId="1193" priority="1397" operator="equal">
      <formula>"NÃO"</formula>
    </cfRule>
    <cfRule type="cellIs" dxfId="1192" priority="1398" operator="equal">
      <formula>"SIM"</formula>
    </cfRule>
  </conditionalFormatting>
  <conditionalFormatting sqref="Z145">
    <cfRule type="cellIs" dxfId="1191" priority="1396" operator="equal">
      <formula>"OPORTUNIDADE"</formula>
    </cfRule>
  </conditionalFormatting>
  <conditionalFormatting sqref="Z145">
    <cfRule type="cellIs" dxfId="1190" priority="1394" operator="equal">
      <formula>"NÃO"</formula>
    </cfRule>
    <cfRule type="cellIs" dxfId="1189" priority="1395" operator="equal">
      <formula>"SIM"</formula>
    </cfRule>
  </conditionalFormatting>
  <conditionalFormatting sqref="Y145">
    <cfRule type="cellIs" dxfId="1188" priority="1393" operator="equal">
      <formula>"OPORTUNIDADE"</formula>
    </cfRule>
  </conditionalFormatting>
  <conditionalFormatting sqref="Y145">
    <cfRule type="cellIs" dxfId="1187" priority="1391" operator="equal">
      <formula>"NÃO"</formula>
    </cfRule>
    <cfRule type="cellIs" dxfId="1186" priority="1392" operator="equal">
      <formula>"SIM"</formula>
    </cfRule>
  </conditionalFormatting>
  <conditionalFormatting sqref="Z145">
    <cfRule type="cellIs" dxfId="1185" priority="1390" operator="equal">
      <formula>"OPORTUNIDADE"</formula>
    </cfRule>
  </conditionalFormatting>
  <conditionalFormatting sqref="Z145">
    <cfRule type="cellIs" dxfId="1184" priority="1388" operator="equal">
      <formula>"NÃO"</formula>
    </cfRule>
    <cfRule type="cellIs" dxfId="1183" priority="1389" operator="equal">
      <formula>"SIM"</formula>
    </cfRule>
  </conditionalFormatting>
  <conditionalFormatting sqref="Z145">
    <cfRule type="cellIs" dxfId="1182" priority="1387" operator="equal">
      <formula>"OPORTUNIDADE"</formula>
    </cfRule>
  </conditionalFormatting>
  <conditionalFormatting sqref="Z145">
    <cfRule type="cellIs" dxfId="1181" priority="1385" operator="equal">
      <formula>"NÃO"</formula>
    </cfRule>
    <cfRule type="cellIs" dxfId="1180" priority="1386" operator="equal">
      <formula>"SIM"</formula>
    </cfRule>
  </conditionalFormatting>
  <conditionalFormatting sqref="Z145">
    <cfRule type="cellIs" dxfId="1179" priority="1384" operator="equal">
      <formula>"OPORTUNIDADE"</formula>
    </cfRule>
  </conditionalFormatting>
  <conditionalFormatting sqref="Z145">
    <cfRule type="cellIs" dxfId="1178" priority="1382" operator="equal">
      <formula>"NÃO"</formula>
    </cfRule>
    <cfRule type="cellIs" dxfId="1177" priority="1383" operator="equal">
      <formula>"SIM"</formula>
    </cfRule>
  </conditionalFormatting>
  <conditionalFormatting sqref="Z145">
    <cfRule type="cellIs" dxfId="1176" priority="1381" operator="equal">
      <formula>"OPORTUNIDADE"</formula>
    </cfRule>
  </conditionalFormatting>
  <conditionalFormatting sqref="Z145">
    <cfRule type="cellIs" dxfId="1175" priority="1379" operator="equal">
      <formula>"NÃO"</formula>
    </cfRule>
    <cfRule type="cellIs" dxfId="1174" priority="1380" operator="equal">
      <formula>"SIM"</formula>
    </cfRule>
  </conditionalFormatting>
  <conditionalFormatting sqref="Y145">
    <cfRule type="cellIs" dxfId="1173" priority="1378" operator="equal">
      <formula>"OPORTUNIDADE"</formula>
    </cfRule>
  </conditionalFormatting>
  <conditionalFormatting sqref="Y145">
    <cfRule type="cellIs" dxfId="1172" priority="1376" operator="equal">
      <formula>"NÃO"</formula>
    </cfRule>
    <cfRule type="cellIs" dxfId="1171" priority="1377" operator="equal">
      <formula>"SIM"</formula>
    </cfRule>
  </conditionalFormatting>
  <conditionalFormatting sqref="Y145">
    <cfRule type="cellIs" dxfId="1170" priority="1375" operator="equal">
      <formula>"OPORTUNIDADE"</formula>
    </cfRule>
  </conditionalFormatting>
  <conditionalFormatting sqref="Y145">
    <cfRule type="cellIs" dxfId="1169" priority="1373" operator="equal">
      <formula>"NÃO"</formula>
    </cfRule>
    <cfRule type="cellIs" dxfId="1168" priority="1374" operator="equal">
      <formula>"SIM"</formula>
    </cfRule>
  </conditionalFormatting>
  <conditionalFormatting sqref="Y145">
    <cfRule type="cellIs" dxfId="1167" priority="1372" operator="equal">
      <formula>"OPORTUNIDADE"</formula>
    </cfRule>
  </conditionalFormatting>
  <conditionalFormatting sqref="Y145">
    <cfRule type="cellIs" dxfId="1166" priority="1370" operator="equal">
      <formula>"NÃO"</formula>
    </cfRule>
    <cfRule type="cellIs" dxfId="1165" priority="1371" operator="equal">
      <formula>"SIM"</formula>
    </cfRule>
  </conditionalFormatting>
  <conditionalFormatting sqref="Y145">
    <cfRule type="cellIs" dxfId="1164" priority="1369" operator="equal">
      <formula>"OPORTUNIDADE"</formula>
    </cfRule>
  </conditionalFormatting>
  <conditionalFormatting sqref="Y145">
    <cfRule type="cellIs" dxfId="1163" priority="1367" operator="equal">
      <formula>"NÃO"</formula>
    </cfRule>
    <cfRule type="cellIs" dxfId="1162" priority="1368" operator="equal">
      <formula>"SIM"</formula>
    </cfRule>
  </conditionalFormatting>
  <conditionalFormatting sqref="BK62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65" operator="equal">
      <formula>"OPORTUNIDADE"</formula>
    </cfRule>
  </conditionalFormatting>
  <conditionalFormatting sqref="Y150">
    <cfRule type="cellIs" dxfId="1160" priority="1363" operator="equal">
      <formula>"NÃO"</formula>
    </cfRule>
    <cfRule type="cellIs" dxfId="1159" priority="1364" operator="equal">
      <formula>"SIM"</formula>
    </cfRule>
  </conditionalFormatting>
  <conditionalFormatting sqref="Y150">
    <cfRule type="cellIs" dxfId="1158" priority="1362" operator="equal">
      <formula>"OPORTUNIDADE"</formula>
    </cfRule>
  </conditionalFormatting>
  <conditionalFormatting sqref="Y150">
    <cfRule type="cellIs" dxfId="1157" priority="1360" operator="equal">
      <formula>"NÃO"</formula>
    </cfRule>
    <cfRule type="cellIs" dxfId="1156" priority="1361" operator="equal">
      <formula>"SIM"</formula>
    </cfRule>
  </conditionalFormatting>
  <conditionalFormatting sqref="Y150">
    <cfRule type="cellIs" dxfId="1155" priority="1359" operator="equal">
      <formula>"OPORTUNIDADE"</formula>
    </cfRule>
  </conditionalFormatting>
  <conditionalFormatting sqref="Y150">
    <cfRule type="cellIs" dxfId="1154" priority="1357" operator="equal">
      <formula>"NÃO"</formula>
    </cfRule>
    <cfRule type="cellIs" dxfId="1153" priority="1358" operator="equal">
      <formula>"SIM"</formula>
    </cfRule>
  </conditionalFormatting>
  <conditionalFormatting sqref="Y150">
    <cfRule type="cellIs" dxfId="1152" priority="1356" operator="equal">
      <formula>"OPORTUNIDADE"</formula>
    </cfRule>
  </conditionalFormatting>
  <conditionalFormatting sqref="Y150">
    <cfRule type="cellIs" dxfId="1151" priority="1354" operator="equal">
      <formula>"NÃO"</formula>
    </cfRule>
    <cfRule type="cellIs" dxfId="1150" priority="1355" operator="equal">
      <formula>"SIM"</formula>
    </cfRule>
  </conditionalFormatting>
  <conditionalFormatting sqref="Y150">
    <cfRule type="cellIs" dxfId="1149" priority="1353" operator="equal">
      <formula>"OPORTUNIDADE"</formula>
    </cfRule>
  </conditionalFormatting>
  <conditionalFormatting sqref="Y150">
    <cfRule type="cellIs" dxfId="1148" priority="1351" operator="equal">
      <formula>"NÃO"</formula>
    </cfRule>
    <cfRule type="cellIs" dxfId="1147" priority="1352" operator="equal">
      <formula>"SIM"</formula>
    </cfRule>
  </conditionalFormatting>
  <conditionalFormatting sqref="Y150">
    <cfRule type="cellIs" dxfId="1146" priority="1350" operator="equal">
      <formula>"OPORTUNIDADE"</formula>
    </cfRule>
  </conditionalFormatting>
  <conditionalFormatting sqref="Y150">
    <cfRule type="cellIs" dxfId="1145" priority="1348" operator="equal">
      <formula>"NÃO"</formula>
    </cfRule>
    <cfRule type="cellIs" dxfId="1144" priority="1349" operator="equal">
      <formula>"SIM"</formula>
    </cfRule>
  </conditionalFormatting>
  <conditionalFormatting sqref="Y150">
    <cfRule type="cellIs" dxfId="1143" priority="1347" operator="equal">
      <formula>"OPORTUNIDADE"</formula>
    </cfRule>
  </conditionalFormatting>
  <conditionalFormatting sqref="Y150">
    <cfRule type="cellIs" dxfId="1142" priority="1345" operator="equal">
      <formula>"NÃO"</formula>
    </cfRule>
    <cfRule type="cellIs" dxfId="1141" priority="1346" operator="equal">
      <formula>"SIM"</formula>
    </cfRule>
  </conditionalFormatting>
  <conditionalFormatting sqref="Y150">
    <cfRule type="cellIs" dxfId="1140" priority="1344" operator="equal">
      <formula>"OPORTUNIDADE"</formula>
    </cfRule>
  </conditionalFormatting>
  <conditionalFormatting sqref="Y150">
    <cfRule type="cellIs" dxfId="1139" priority="1342" operator="equal">
      <formula>"NÃO"</formula>
    </cfRule>
    <cfRule type="cellIs" dxfId="1138" priority="1343" operator="equal">
      <formula>"SIM"</formula>
    </cfRule>
  </conditionalFormatting>
  <conditionalFormatting sqref="Y150">
    <cfRule type="cellIs" dxfId="1137" priority="1341" operator="equal">
      <formula>"OPORTUNIDADE"</formula>
    </cfRule>
  </conditionalFormatting>
  <conditionalFormatting sqref="Y150">
    <cfRule type="cellIs" dxfId="1136" priority="1339" operator="equal">
      <formula>"NÃO"</formula>
    </cfRule>
    <cfRule type="cellIs" dxfId="1135" priority="1340" operator="equal">
      <formula>"SIM"</formula>
    </cfRule>
  </conditionalFormatting>
  <conditionalFormatting sqref="Y150">
    <cfRule type="cellIs" dxfId="1134" priority="1338" operator="equal">
      <formula>"OPORTUNIDADE"</formula>
    </cfRule>
  </conditionalFormatting>
  <conditionalFormatting sqref="Y150">
    <cfRule type="cellIs" dxfId="1133" priority="1336" operator="equal">
      <formula>"NÃO"</formula>
    </cfRule>
    <cfRule type="cellIs" dxfId="1132" priority="1337" operator="equal">
      <formula>"SIM"</formula>
    </cfRule>
  </conditionalFormatting>
  <conditionalFormatting sqref="Y150">
    <cfRule type="cellIs" dxfId="1131" priority="1335" operator="equal">
      <formula>"OPORTUNIDADE"</formula>
    </cfRule>
  </conditionalFormatting>
  <conditionalFormatting sqref="Y150">
    <cfRule type="cellIs" dxfId="1130" priority="1333" operator="equal">
      <formula>"NÃO"</formula>
    </cfRule>
    <cfRule type="cellIs" dxfId="1129" priority="1334" operator="equal">
      <formula>"SIM"</formula>
    </cfRule>
  </conditionalFormatting>
  <conditionalFormatting sqref="Y150">
    <cfRule type="cellIs" dxfId="1128" priority="1332" operator="equal">
      <formula>"OPORTUNIDADE"</formula>
    </cfRule>
  </conditionalFormatting>
  <conditionalFormatting sqref="Y150">
    <cfRule type="cellIs" dxfId="1127" priority="1330" operator="equal">
      <formula>"NÃO"</formula>
    </cfRule>
    <cfRule type="cellIs" dxfId="1126" priority="1331" operator="equal">
      <formula>"SIM"</formula>
    </cfRule>
  </conditionalFormatting>
  <conditionalFormatting sqref="Y150">
    <cfRule type="cellIs" dxfId="1125" priority="1329" operator="equal">
      <formula>"OPORTUNIDADE"</formula>
    </cfRule>
  </conditionalFormatting>
  <conditionalFormatting sqref="Y150">
    <cfRule type="cellIs" dxfId="1124" priority="1327" operator="equal">
      <formula>"NÃO"</formula>
    </cfRule>
    <cfRule type="cellIs" dxfId="1123" priority="1328" operator="equal">
      <formula>"SIM"</formula>
    </cfRule>
  </conditionalFormatting>
  <conditionalFormatting sqref="Y150">
    <cfRule type="cellIs" dxfId="1122" priority="1326" operator="equal">
      <formula>"OPORTUNIDADE"</formula>
    </cfRule>
  </conditionalFormatting>
  <conditionalFormatting sqref="Y150">
    <cfRule type="cellIs" dxfId="1121" priority="1324" operator="equal">
      <formula>"NÃO"</formula>
    </cfRule>
    <cfRule type="cellIs" dxfId="1120" priority="1325" operator="equal">
      <formula>"SIM"</formula>
    </cfRule>
  </conditionalFormatting>
  <conditionalFormatting sqref="Y150">
    <cfRule type="cellIs" dxfId="1119" priority="1323" operator="equal">
      <formula>"OPORTUNIDADE"</formula>
    </cfRule>
  </conditionalFormatting>
  <conditionalFormatting sqref="Y150">
    <cfRule type="cellIs" dxfId="1118" priority="1321" operator="equal">
      <formula>"NÃO"</formula>
    </cfRule>
    <cfRule type="cellIs" dxfId="1117" priority="1322" operator="equal">
      <formula>"SIM"</formula>
    </cfRule>
  </conditionalFormatting>
  <conditionalFormatting sqref="Y150">
    <cfRule type="cellIs" dxfId="1116" priority="1320" operator="equal">
      <formula>"OPORTUNIDADE"</formula>
    </cfRule>
  </conditionalFormatting>
  <conditionalFormatting sqref="Y150">
    <cfRule type="cellIs" dxfId="1115" priority="1318" operator="equal">
      <formula>"NÃO"</formula>
    </cfRule>
    <cfRule type="cellIs" dxfId="1114" priority="1319" operator="equal">
      <formula>"SIM"</formula>
    </cfRule>
  </conditionalFormatting>
  <conditionalFormatting sqref="Y150">
    <cfRule type="cellIs" dxfId="1113" priority="1317" operator="equal">
      <formula>"OPORTUNIDADE"</formula>
    </cfRule>
  </conditionalFormatting>
  <conditionalFormatting sqref="Y150">
    <cfRule type="cellIs" dxfId="1112" priority="1315" operator="equal">
      <formula>"NÃO"</formula>
    </cfRule>
    <cfRule type="cellIs" dxfId="1111" priority="1316" operator="equal">
      <formula>"SIM"</formula>
    </cfRule>
  </conditionalFormatting>
  <conditionalFormatting sqref="Y150">
    <cfRule type="cellIs" dxfId="1110" priority="1314" operator="equal">
      <formula>"OPORTUNIDADE"</formula>
    </cfRule>
  </conditionalFormatting>
  <conditionalFormatting sqref="Y150">
    <cfRule type="cellIs" dxfId="1109" priority="1312" operator="equal">
      <formula>"NÃO"</formula>
    </cfRule>
    <cfRule type="cellIs" dxfId="1108" priority="1313" operator="equal">
      <formula>"SIM"</formula>
    </cfRule>
  </conditionalFormatting>
  <conditionalFormatting sqref="Y150">
    <cfRule type="cellIs" dxfId="1107" priority="1311" operator="equal">
      <formula>"OPORTUNIDADE"</formula>
    </cfRule>
  </conditionalFormatting>
  <conditionalFormatting sqref="Y150">
    <cfRule type="cellIs" dxfId="1106" priority="1309" operator="equal">
      <formula>"NÃO"</formula>
    </cfRule>
    <cfRule type="cellIs" dxfId="1105" priority="1310" operator="equal">
      <formula>"SIM"</formula>
    </cfRule>
  </conditionalFormatting>
  <conditionalFormatting sqref="Y150">
    <cfRule type="cellIs" dxfId="1104" priority="1308" operator="equal">
      <formula>"OPORTUNIDADE"</formula>
    </cfRule>
  </conditionalFormatting>
  <conditionalFormatting sqref="Y150">
    <cfRule type="cellIs" dxfId="1103" priority="1306" operator="equal">
      <formula>"NÃO"</formula>
    </cfRule>
    <cfRule type="cellIs" dxfId="1102" priority="1307" operator="equal">
      <formula>"SIM"</formula>
    </cfRule>
  </conditionalFormatting>
  <conditionalFormatting sqref="Y150">
    <cfRule type="cellIs" dxfId="1101" priority="1305" operator="equal">
      <formula>"OPORTUNIDADE"</formula>
    </cfRule>
  </conditionalFormatting>
  <conditionalFormatting sqref="Y150">
    <cfRule type="cellIs" dxfId="1100" priority="1303" operator="equal">
      <formula>"NÃO"</formula>
    </cfRule>
    <cfRule type="cellIs" dxfId="1099" priority="1304" operator="equal">
      <formula>"SIM"</formula>
    </cfRule>
  </conditionalFormatting>
  <conditionalFormatting sqref="Y150">
    <cfRule type="cellIs" dxfId="1098" priority="1302" operator="equal">
      <formula>"OPORTUNIDADE"</formula>
    </cfRule>
  </conditionalFormatting>
  <conditionalFormatting sqref="Y150">
    <cfRule type="cellIs" dxfId="1097" priority="1300" operator="equal">
      <formula>"NÃO"</formula>
    </cfRule>
    <cfRule type="cellIs" dxfId="1096" priority="1301" operator="equal">
      <formula>"SIM"</formula>
    </cfRule>
  </conditionalFormatting>
  <conditionalFormatting sqref="Y150">
    <cfRule type="cellIs" dxfId="1095" priority="1299" operator="equal">
      <formula>"OPORTUNIDADE"</formula>
    </cfRule>
  </conditionalFormatting>
  <conditionalFormatting sqref="Y150">
    <cfRule type="cellIs" dxfId="1094" priority="1297" operator="equal">
      <formula>"NÃO"</formula>
    </cfRule>
    <cfRule type="cellIs" dxfId="1093" priority="1298" operator="equal">
      <formula>"SIM"</formula>
    </cfRule>
  </conditionalFormatting>
  <conditionalFormatting sqref="Y150">
    <cfRule type="cellIs" dxfId="1092" priority="1296" operator="equal">
      <formula>"OPORTUNIDADE"</formula>
    </cfRule>
  </conditionalFormatting>
  <conditionalFormatting sqref="Y150">
    <cfRule type="cellIs" dxfId="1091" priority="1294" operator="equal">
      <formula>"NÃO"</formula>
    </cfRule>
    <cfRule type="cellIs" dxfId="1090" priority="1295" operator="equal">
      <formula>"SIM"</formula>
    </cfRule>
  </conditionalFormatting>
  <conditionalFormatting sqref="Y150">
    <cfRule type="cellIs" dxfId="1089" priority="1293" operator="equal">
      <formula>"OPORTUNIDADE"</formula>
    </cfRule>
  </conditionalFormatting>
  <conditionalFormatting sqref="Y150">
    <cfRule type="cellIs" dxfId="1088" priority="1291" operator="equal">
      <formula>"NÃO"</formula>
    </cfRule>
    <cfRule type="cellIs" dxfId="1087" priority="1292" operator="equal">
      <formula>"SIM"</formula>
    </cfRule>
  </conditionalFormatting>
  <conditionalFormatting sqref="Y150">
    <cfRule type="cellIs" dxfId="1086" priority="1290" operator="equal">
      <formula>"OPORTUNIDADE"</formula>
    </cfRule>
  </conditionalFormatting>
  <conditionalFormatting sqref="Y150">
    <cfRule type="cellIs" dxfId="1085" priority="1288" operator="equal">
      <formula>"NÃO"</formula>
    </cfRule>
    <cfRule type="cellIs" dxfId="1084" priority="1289" operator="equal">
      <formula>"SIM"</formula>
    </cfRule>
  </conditionalFormatting>
  <conditionalFormatting sqref="Y150">
    <cfRule type="cellIs" dxfId="1083" priority="1287" operator="equal">
      <formula>"OPORTUNIDADE"</formula>
    </cfRule>
  </conditionalFormatting>
  <conditionalFormatting sqref="Y150">
    <cfRule type="cellIs" dxfId="1082" priority="1285" operator="equal">
      <formula>"NÃO"</formula>
    </cfRule>
    <cfRule type="cellIs" dxfId="1081" priority="1286" operator="equal">
      <formula>"SIM"</formula>
    </cfRule>
  </conditionalFormatting>
  <conditionalFormatting sqref="Y150">
    <cfRule type="cellIs" dxfId="1080" priority="1284" operator="equal">
      <formula>"OPORTUNIDADE"</formula>
    </cfRule>
  </conditionalFormatting>
  <conditionalFormatting sqref="Y150">
    <cfRule type="cellIs" dxfId="1079" priority="1282" operator="equal">
      <formula>"NÃO"</formula>
    </cfRule>
    <cfRule type="cellIs" dxfId="1078" priority="1283" operator="equal">
      <formula>"SIM"</formula>
    </cfRule>
  </conditionalFormatting>
  <conditionalFormatting sqref="Y150">
    <cfRule type="cellIs" dxfId="1077" priority="1281" operator="equal">
      <formula>"OPORTUNIDADE"</formula>
    </cfRule>
  </conditionalFormatting>
  <conditionalFormatting sqref="Y150">
    <cfRule type="cellIs" dxfId="1076" priority="1279" operator="equal">
      <formula>"NÃO"</formula>
    </cfRule>
    <cfRule type="cellIs" dxfId="1075" priority="1280" operator="equal">
      <formula>"SIM"</formula>
    </cfRule>
  </conditionalFormatting>
  <conditionalFormatting sqref="Y150">
    <cfRule type="cellIs" dxfId="1074" priority="1278" operator="equal">
      <formula>"OPORTUNIDADE"</formula>
    </cfRule>
  </conditionalFormatting>
  <conditionalFormatting sqref="Y150">
    <cfRule type="cellIs" dxfId="1073" priority="1276" operator="equal">
      <formula>"NÃO"</formula>
    </cfRule>
    <cfRule type="cellIs" dxfId="1072" priority="1277" operator="equal">
      <formula>"SIM"</formula>
    </cfRule>
  </conditionalFormatting>
  <conditionalFormatting sqref="Y150">
    <cfRule type="cellIs" dxfId="1071" priority="1275" operator="equal">
      <formula>"OPORTUNIDADE"</formula>
    </cfRule>
  </conditionalFormatting>
  <conditionalFormatting sqref="Y150">
    <cfRule type="cellIs" dxfId="1070" priority="1273" operator="equal">
      <formula>"NÃO"</formula>
    </cfRule>
    <cfRule type="cellIs" dxfId="1069" priority="1274" operator="equal">
      <formula>"SIM"</formula>
    </cfRule>
  </conditionalFormatting>
  <conditionalFormatting sqref="Y150">
    <cfRule type="cellIs" dxfId="1068" priority="1272" operator="equal">
      <formula>"OPORTUNIDADE"</formula>
    </cfRule>
  </conditionalFormatting>
  <conditionalFormatting sqref="Y150">
    <cfRule type="cellIs" dxfId="1067" priority="1270" operator="equal">
      <formula>"NÃO"</formula>
    </cfRule>
    <cfRule type="cellIs" dxfId="1066" priority="1271" operator="equal">
      <formula>"SIM"</formula>
    </cfRule>
  </conditionalFormatting>
  <conditionalFormatting sqref="Y150">
    <cfRule type="cellIs" dxfId="1065" priority="1269" operator="equal">
      <formula>"OPORTUNIDADE"</formula>
    </cfRule>
  </conditionalFormatting>
  <conditionalFormatting sqref="Y150">
    <cfRule type="cellIs" dxfId="1064" priority="1267" operator="equal">
      <formula>"NÃO"</formula>
    </cfRule>
    <cfRule type="cellIs" dxfId="1063" priority="1268" operator="equal">
      <formula>"SIM"</formula>
    </cfRule>
  </conditionalFormatting>
  <conditionalFormatting sqref="Y150">
    <cfRule type="cellIs" dxfId="1062" priority="1266" operator="equal">
      <formula>"OPORTUNIDADE"</formula>
    </cfRule>
  </conditionalFormatting>
  <conditionalFormatting sqref="Y150">
    <cfRule type="cellIs" dxfId="1061" priority="1264" operator="equal">
      <formula>"NÃO"</formula>
    </cfRule>
    <cfRule type="cellIs" dxfId="1060" priority="1265" operator="equal">
      <formula>"SIM"</formula>
    </cfRule>
  </conditionalFormatting>
  <conditionalFormatting sqref="Z150">
    <cfRule type="cellIs" dxfId="1059" priority="1263" operator="equal">
      <formula>"OPORTUNIDADE"</formula>
    </cfRule>
  </conditionalFormatting>
  <conditionalFormatting sqref="Z150">
    <cfRule type="cellIs" dxfId="1058" priority="1261" operator="equal">
      <formula>"NÃO"</formula>
    </cfRule>
    <cfRule type="cellIs" dxfId="1057" priority="1262" operator="equal">
      <formula>"SIM"</formula>
    </cfRule>
  </conditionalFormatting>
  <conditionalFormatting sqref="BK68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59" operator="equal">
      <formula>"OPORTUNIDADE"</formula>
    </cfRule>
  </conditionalFormatting>
  <conditionalFormatting sqref="Y151">
    <cfRule type="cellIs" dxfId="1055" priority="1257" operator="equal">
      <formula>"NÃO"</formula>
    </cfRule>
    <cfRule type="cellIs" dxfId="1054" priority="1258" operator="equal">
      <formula>"SIM"</formula>
    </cfRule>
  </conditionalFormatting>
  <conditionalFormatting sqref="Y151">
    <cfRule type="cellIs" dxfId="1053" priority="1256" operator="equal">
      <formula>"OPORTUNIDADE"</formula>
    </cfRule>
  </conditionalFormatting>
  <conditionalFormatting sqref="Y151">
    <cfRule type="cellIs" dxfId="1052" priority="1254" operator="equal">
      <formula>"NÃO"</formula>
    </cfRule>
    <cfRule type="cellIs" dxfId="1051" priority="1255" operator="equal">
      <formula>"SIM"</formula>
    </cfRule>
  </conditionalFormatting>
  <conditionalFormatting sqref="Y151">
    <cfRule type="cellIs" dxfId="1050" priority="1253" operator="equal">
      <formula>"OPORTUNIDADE"</formula>
    </cfRule>
  </conditionalFormatting>
  <conditionalFormatting sqref="Y151">
    <cfRule type="cellIs" dxfId="1049" priority="1251" operator="equal">
      <formula>"NÃO"</formula>
    </cfRule>
    <cfRule type="cellIs" dxfId="1048" priority="1252" operator="equal">
      <formula>"SIM"</formula>
    </cfRule>
  </conditionalFormatting>
  <conditionalFormatting sqref="Y151">
    <cfRule type="cellIs" dxfId="1047" priority="1250" operator="equal">
      <formula>"OPORTUNIDADE"</formula>
    </cfRule>
  </conditionalFormatting>
  <conditionalFormatting sqref="Y151">
    <cfRule type="cellIs" dxfId="1046" priority="1248" operator="equal">
      <formula>"NÃO"</formula>
    </cfRule>
    <cfRule type="cellIs" dxfId="1045" priority="1249" operator="equal">
      <formula>"SIM"</formula>
    </cfRule>
  </conditionalFormatting>
  <conditionalFormatting sqref="Y151">
    <cfRule type="cellIs" dxfId="1044" priority="1247" operator="equal">
      <formula>"OPORTUNIDADE"</formula>
    </cfRule>
  </conditionalFormatting>
  <conditionalFormatting sqref="Y151">
    <cfRule type="cellIs" dxfId="1043" priority="1245" operator="equal">
      <formula>"NÃO"</formula>
    </cfRule>
    <cfRule type="cellIs" dxfId="1042" priority="1246" operator="equal">
      <formula>"SIM"</formula>
    </cfRule>
  </conditionalFormatting>
  <conditionalFormatting sqref="Y151">
    <cfRule type="cellIs" dxfId="1041" priority="1244" operator="equal">
      <formula>"OPORTUNIDADE"</formula>
    </cfRule>
  </conditionalFormatting>
  <conditionalFormatting sqref="Y151">
    <cfRule type="cellIs" dxfId="1040" priority="1242" operator="equal">
      <formula>"NÃO"</formula>
    </cfRule>
    <cfRule type="cellIs" dxfId="1039" priority="1243" operator="equal">
      <formula>"SIM"</formula>
    </cfRule>
  </conditionalFormatting>
  <conditionalFormatting sqref="Y151">
    <cfRule type="cellIs" dxfId="1038" priority="1241" operator="equal">
      <formula>"OPORTUNIDADE"</formula>
    </cfRule>
  </conditionalFormatting>
  <conditionalFormatting sqref="Y151">
    <cfRule type="cellIs" dxfId="1037" priority="1239" operator="equal">
      <formula>"NÃO"</formula>
    </cfRule>
    <cfRule type="cellIs" dxfId="1036" priority="1240" operator="equal">
      <formula>"SIM"</formula>
    </cfRule>
  </conditionalFormatting>
  <conditionalFormatting sqref="Y151">
    <cfRule type="cellIs" dxfId="1035" priority="1238" operator="equal">
      <formula>"OPORTUNIDADE"</formula>
    </cfRule>
  </conditionalFormatting>
  <conditionalFormatting sqref="Y151">
    <cfRule type="cellIs" dxfId="1034" priority="1236" operator="equal">
      <formula>"NÃO"</formula>
    </cfRule>
    <cfRule type="cellIs" dxfId="1033" priority="1237" operator="equal">
      <formula>"SIM"</formula>
    </cfRule>
  </conditionalFormatting>
  <conditionalFormatting sqref="Y151">
    <cfRule type="cellIs" dxfId="1032" priority="1235" operator="equal">
      <formula>"OPORTUNIDADE"</formula>
    </cfRule>
  </conditionalFormatting>
  <conditionalFormatting sqref="Y151">
    <cfRule type="cellIs" dxfId="1031" priority="1233" operator="equal">
      <formula>"NÃO"</formula>
    </cfRule>
    <cfRule type="cellIs" dxfId="1030" priority="1234" operator="equal">
      <formula>"SIM"</formula>
    </cfRule>
  </conditionalFormatting>
  <conditionalFormatting sqref="Y151">
    <cfRule type="cellIs" dxfId="1029" priority="1232" operator="equal">
      <formula>"OPORTUNIDADE"</formula>
    </cfRule>
  </conditionalFormatting>
  <conditionalFormatting sqref="Y151">
    <cfRule type="cellIs" dxfId="1028" priority="1230" operator="equal">
      <formula>"NÃO"</formula>
    </cfRule>
    <cfRule type="cellIs" dxfId="1027" priority="1231" operator="equal">
      <formula>"SIM"</formula>
    </cfRule>
  </conditionalFormatting>
  <conditionalFormatting sqref="Z151">
    <cfRule type="cellIs" dxfId="1026" priority="1229" operator="equal">
      <formula>"OPORTUNIDADE"</formula>
    </cfRule>
  </conditionalFormatting>
  <conditionalFormatting sqref="Z151">
    <cfRule type="cellIs" dxfId="1025" priority="1227" operator="equal">
      <formula>"NÃO"</formula>
    </cfRule>
    <cfRule type="cellIs" dxfId="1024" priority="1228" operator="equal">
      <formula>"SIM"</formula>
    </cfRule>
  </conditionalFormatting>
  <conditionalFormatting sqref="Y151">
    <cfRule type="cellIs" dxfId="1023" priority="1226" operator="equal">
      <formula>"OPORTUNIDADE"</formula>
    </cfRule>
  </conditionalFormatting>
  <conditionalFormatting sqref="Y151">
    <cfRule type="cellIs" dxfId="1022" priority="1224" operator="equal">
      <formula>"NÃO"</formula>
    </cfRule>
    <cfRule type="cellIs" dxfId="1021" priority="1225" operator="equal">
      <formula>"SIM"</formula>
    </cfRule>
  </conditionalFormatting>
  <conditionalFormatting sqref="Y151">
    <cfRule type="cellIs" dxfId="1020" priority="1223" operator="equal">
      <formula>"OPORTUNIDADE"</formula>
    </cfRule>
  </conditionalFormatting>
  <conditionalFormatting sqref="Y151">
    <cfRule type="cellIs" dxfId="1019" priority="1221" operator="equal">
      <formula>"NÃO"</formula>
    </cfRule>
    <cfRule type="cellIs" dxfId="1018" priority="1222" operator="equal">
      <formula>"SIM"</formula>
    </cfRule>
  </conditionalFormatting>
  <conditionalFormatting sqref="Y151">
    <cfRule type="cellIs" dxfId="1017" priority="1220" operator="equal">
      <formula>"OPORTUNIDADE"</formula>
    </cfRule>
  </conditionalFormatting>
  <conditionalFormatting sqref="Y151">
    <cfRule type="cellIs" dxfId="1016" priority="1218" operator="equal">
      <formula>"NÃO"</formula>
    </cfRule>
    <cfRule type="cellIs" dxfId="1015" priority="1219" operator="equal">
      <formula>"SIM"</formula>
    </cfRule>
  </conditionalFormatting>
  <conditionalFormatting sqref="Y151">
    <cfRule type="cellIs" dxfId="1014" priority="1217" operator="equal">
      <formula>"OPORTUNIDADE"</formula>
    </cfRule>
  </conditionalFormatting>
  <conditionalFormatting sqref="Y151">
    <cfRule type="cellIs" dxfId="1013" priority="1215" operator="equal">
      <formula>"NÃO"</formula>
    </cfRule>
    <cfRule type="cellIs" dxfId="1012" priority="1216" operator="equal">
      <formula>"SIM"</formula>
    </cfRule>
  </conditionalFormatting>
  <conditionalFormatting sqref="Y149">
    <cfRule type="cellIs" dxfId="1011" priority="1214" operator="equal">
      <formula>"OPORTUNIDADE"</formula>
    </cfRule>
  </conditionalFormatting>
  <conditionalFormatting sqref="Y149">
    <cfRule type="cellIs" dxfId="1010" priority="1212" operator="equal">
      <formula>"NÃO"</formula>
    </cfRule>
    <cfRule type="cellIs" dxfId="1009" priority="1213" operator="equal">
      <formula>"SIM"</formula>
    </cfRule>
  </conditionalFormatting>
  <conditionalFormatting sqref="Z149">
    <cfRule type="cellIs" dxfId="1008" priority="1211" operator="equal">
      <formula>"OPORTUNIDADE"</formula>
    </cfRule>
  </conditionalFormatting>
  <conditionalFormatting sqref="Z149">
    <cfRule type="cellIs" dxfId="1007" priority="1209" operator="equal">
      <formula>"NÃO"</formula>
    </cfRule>
    <cfRule type="cellIs" dxfId="1006" priority="1210" operator="equal">
      <formula>"SIM"</formula>
    </cfRule>
  </conditionalFormatting>
  <conditionalFormatting sqref="Y149">
    <cfRule type="cellIs" dxfId="1005" priority="1208" operator="equal">
      <formula>"OPORTUNIDADE"</formula>
    </cfRule>
  </conditionalFormatting>
  <conditionalFormatting sqref="Y149">
    <cfRule type="cellIs" dxfId="1004" priority="1206" operator="equal">
      <formula>"NÃO"</formula>
    </cfRule>
    <cfRule type="cellIs" dxfId="1003" priority="1207" operator="equal">
      <formula>"SIM"</formula>
    </cfRule>
  </conditionalFormatting>
  <conditionalFormatting sqref="Z149">
    <cfRule type="cellIs" dxfId="1002" priority="1205" operator="equal">
      <formula>"OPORTUNIDADE"</formula>
    </cfRule>
  </conditionalFormatting>
  <conditionalFormatting sqref="Z149">
    <cfRule type="cellIs" dxfId="1001" priority="1203" operator="equal">
      <formula>"NÃO"</formula>
    </cfRule>
    <cfRule type="cellIs" dxfId="1000" priority="1204" operator="equal">
      <formula>"SIM"</formula>
    </cfRule>
  </conditionalFormatting>
  <conditionalFormatting sqref="Y146:Y150">
    <cfRule type="cellIs" dxfId="999" priority="1202" operator="equal">
      <formula>"OPORTUNIDADE"</formula>
    </cfRule>
  </conditionalFormatting>
  <conditionalFormatting sqref="Y146:Y150">
    <cfRule type="cellIs" dxfId="998" priority="1200" operator="equal">
      <formula>"NÃO"</formula>
    </cfRule>
    <cfRule type="cellIs" dxfId="997" priority="1201" operator="equal">
      <formula>"SIM"</formula>
    </cfRule>
  </conditionalFormatting>
  <conditionalFormatting sqref="Y146:Y150">
    <cfRule type="cellIs" dxfId="996" priority="1199" operator="equal">
      <formula>"OPORTUNIDADE"</formula>
    </cfRule>
  </conditionalFormatting>
  <conditionalFormatting sqref="Y146:Y150">
    <cfRule type="cellIs" dxfId="995" priority="1197" operator="equal">
      <formula>"NÃO"</formula>
    </cfRule>
    <cfRule type="cellIs" dxfId="994" priority="1198" operator="equal">
      <formula>"SIM"</formula>
    </cfRule>
  </conditionalFormatting>
  <conditionalFormatting sqref="Y146:Y150">
    <cfRule type="cellIs" dxfId="993" priority="1196" operator="equal">
      <formula>"OPORTUNIDADE"</formula>
    </cfRule>
  </conditionalFormatting>
  <conditionalFormatting sqref="Y146:Y150">
    <cfRule type="cellIs" dxfId="992" priority="1194" operator="equal">
      <formula>"NÃO"</formula>
    </cfRule>
    <cfRule type="cellIs" dxfId="991" priority="1195" operator="equal">
      <formula>"SIM"</formula>
    </cfRule>
  </conditionalFormatting>
  <conditionalFormatting sqref="Y146:Y150">
    <cfRule type="cellIs" dxfId="990" priority="1193" operator="equal">
      <formula>"OPORTUNIDADE"</formula>
    </cfRule>
  </conditionalFormatting>
  <conditionalFormatting sqref="Y146:Y150">
    <cfRule type="cellIs" dxfId="989" priority="1191" operator="equal">
      <formula>"NÃO"</formula>
    </cfRule>
    <cfRule type="cellIs" dxfId="988" priority="1192" operator="equal">
      <formula>"SIM"</formula>
    </cfRule>
  </conditionalFormatting>
  <conditionalFormatting sqref="Y146:Y150">
    <cfRule type="cellIs" dxfId="987" priority="1190" operator="equal">
      <formula>"OPORTUNIDADE"</formula>
    </cfRule>
  </conditionalFormatting>
  <conditionalFormatting sqref="Y146:Y150">
    <cfRule type="cellIs" dxfId="986" priority="1188" operator="equal">
      <formula>"NÃO"</formula>
    </cfRule>
    <cfRule type="cellIs" dxfId="985" priority="1189" operator="equal">
      <formula>"SIM"</formula>
    </cfRule>
  </conditionalFormatting>
  <conditionalFormatting sqref="Y146:Y150">
    <cfRule type="cellIs" dxfId="984" priority="1187" operator="equal">
      <formula>"OPORTUNIDADE"</formula>
    </cfRule>
  </conditionalFormatting>
  <conditionalFormatting sqref="Y146:Y150">
    <cfRule type="cellIs" dxfId="983" priority="1185" operator="equal">
      <formula>"NÃO"</formula>
    </cfRule>
    <cfRule type="cellIs" dxfId="982" priority="1186" operator="equal">
      <formula>"SIM"</formula>
    </cfRule>
  </conditionalFormatting>
  <conditionalFormatting sqref="Y146:Y150">
    <cfRule type="cellIs" dxfId="981" priority="1184" operator="equal">
      <formula>"OPORTUNIDADE"</formula>
    </cfRule>
  </conditionalFormatting>
  <conditionalFormatting sqref="Y146:Y150">
    <cfRule type="cellIs" dxfId="980" priority="1182" operator="equal">
      <formula>"NÃO"</formula>
    </cfRule>
    <cfRule type="cellIs" dxfId="979" priority="1183" operator="equal">
      <formula>"SIM"</formula>
    </cfRule>
  </conditionalFormatting>
  <conditionalFormatting sqref="Y146:Y150">
    <cfRule type="cellIs" dxfId="978" priority="1181" operator="equal">
      <formula>"OPORTUNIDADE"</formula>
    </cfRule>
  </conditionalFormatting>
  <conditionalFormatting sqref="Y146:Y150">
    <cfRule type="cellIs" dxfId="977" priority="1179" operator="equal">
      <formula>"NÃO"</formula>
    </cfRule>
    <cfRule type="cellIs" dxfId="976" priority="1180" operator="equal">
      <formula>"SIM"</formula>
    </cfRule>
  </conditionalFormatting>
  <conditionalFormatting sqref="Y146:Y150">
    <cfRule type="cellIs" dxfId="975" priority="1178" operator="equal">
      <formula>"OPORTUNIDADE"</formula>
    </cfRule>
  </conditionalFormatting>
  <conditionalFormatting sqref="Y146:Y150">
    <cfRule type="cellIs" dxfId="974" priority="1176" operator="equal">
      <formula>"NÃO"</formula>
    </cfRule>
    <cfRule type="cellIs" dxfId="973" priority="1177" operator="equal">
      <formula>"SIM"</formula>
    </cfRule>
  </conditionalFormatting>
  <conditionalFormatting sqref="Y146:Y150">
    <cfRule type="cellIs" dxfId="972" priority="1175" operator="equal">
      <formula>"OPORTUNIDADE"</formula>
    </cfRule>
  </conditionalFormatting>
  <conditionalFormatting sqref="Y146:Y150">
    <cfRule type="cellIs" dxfId="971" priority="1173" operator="equal">
      <formula>"NÃO"</formula>
    </cfRule>
    <cfRule type="cellIs" dxfId="970" priority="1174" operator="equal">
      <formula>"SIM"</formula>
    </cfRule>
  </conditionalFormatting>
  <conditionalFormatting sqref="Y146:Y150">
    <cfRule type="cellIs" dxfId="969" priority="1172" operator="equal">
      <formula>"OPORTUNIDADE"</formula>
    </cfRule>
  </conditionalFormatting>
  <conditionalFormatting sqref="Y146:Y150">
    <cfRule type="cellIs" dxfId="968" priority="1170" operator="equal">
      <formula>"NÃO"</formula>
    </cfRule>
    <cfRule type="cellIs" dxfId="967" priority="1171" operator="equal">
      <formula>"SIM"</formula>
    </cfRule>
  </conditionalFormatting>
  <conditionalFormatting sqref="Z146:Z148">
    <cfRule type="cellIs" dxfId="966" priority="1169" operator="equal">
      <formula>"OPORTUNIDADE"</formula>
    </cfRule>
  </conditionalFormatting>
  <conditionalFormatting sqref="Z146:Z148">
    <cfRule type="cellIs" dxfId="965" priority="1167" operator="equal">
      <formula>"NÃO"</formula>
    </cfRule>
    <cfRule type="cellIs" dxfId="964" priority="1168" operator="equal">
      <formula>"SIM"</formula>
    </cfRule>
  </conditionalFormatting>
  <conditionalFormatting sqref="Y146:Y150">
    <cfRule type="cellIs" dxfId="963" priority="1166" operator="equal">
      <formula>"OPORTUNIDADE"</formula>
    </cfRule>
  </conditionalFormatting>
  <conditionalFormatting sqref="Y146:Y150">
    <cfRule type="cellIs" dxfId="962" priority="1164" operator="equal">
      <formula>"NÃO"</formula>
    </cfRule>
    <cfRule type="cellIs" dxfId="961" priority="1165" operator="equal">
      <formula>"SIM"</formula>
    </cfRule>
  </conditionalFormatting>
  <conditionalFormatting sqref="Y146:Y150">
    <cfRule type="cellIs" dxfId="960" priority="1163" operator="equal">
      <formula>"OPORTUNIDADE"</formula>
    </cfRule>
  </conditionalFormatting>
  <conditionalFormatting sqref="Y146:Y150">
    <cfRule type="cellIs" dxfId="959" priority="1161" operator="equal">
      <formula>"NÃO"</formula>
    </cfRule>
    <cfRule type="cellIs" dxfId="958" priority="1162" operator="equal">
      <formula>"SIM"</formula>
    </cfRule>
  </conditionalFormatting>
  <conditionalFormatting sqref="Y146:Y150">
    <cfRule type="cellIs" dxfId="957" priority="1160" operator="equal">
      <formula>"OPORTUNIDADE"</formula>
    </cfRule>
  </conditionalFormatting>
  <conditionalFormatting sqref="Y146:Y150">
    <cfRule type="cellIs" dxfId="956" priority="1158" operator="equal">
      <formula>"NÃO"</formula>
    </cfRule>
    <cfRule type="cellIs" dxfId="955" priority="1159" operator="equal">
      <formula>"SIM"</formula>
    </cfRule>
  </conditionalFormatting>
  <conditionalFormatting sqref="Y146:Y150">
    <cfRule type="cellIs" dxfId="954" priority="1157" operator="equal">
      <formula>"OPORTUNIDADE"</formula>
    </cfRule>
  </conditionalFormatting>
  <conditionalFormatting sqref="Y146:Y150">
    <cfRule type="cellIs" dxfId="953" priority="1155" operator="equal">
      <formula>"NÃO"</formula>
    </cfRule>
    <cfRule type="cellIs" dxfId="952" priority="1156" operator="equal">
      <formula>"SIM"</formula>
    </cfRule>
  </conditionalFormatting>
  <conditionalFormatting sqref="Y146:Y150">
    <cfRule type="cellIs" dxfId="951" priority="1154" operator="equal">
      <formula>"OPORTUNIDADE"</formula>
    </cfRule>
  </conditionalFormatting>
  <conditionalFormatting sqref="Y146:Y150">
    <cfRule type="cellIs" dxfId="950" priority="1152" operator="equal">
      <formula>"NÃO"</formula>
    </cfRule>
    <cfRule type="cellIs" dxfId="949" priority="1153" operator="equal">
      <formula>"SIM"</formula>
    </cfRule>
  </conditionalFormatting>
  <conditionalFormatting sqref="Y146:Y150">
    <cfRule type="cellIs" dxfId="948" priority="1151" operator="equal">
      <formula>"OPORTUNIDADE"</formula>
    </cfRule>
  </conditionalFormatting>
  <conditionalFormatting sqref="Y146:Y150">
    <cfRule type="cellIs" dxfId="947" priority="1149" operator="equal">
      <formula>"NÃO"</formula>
    </cfRule>
    <cfRule type="cellIs" dxfId="946" priority="1150" operator="equal">
      <formula>"SIM"</formula>
    </cfRule>
  </conditionalFormatting>
  <conditionalFormatting sqref="Y146:Y150">
    <cfRule type="cellIs" dxfId="945" priority="1148" operator="equal">
      <formula>"OPORTUNIDADE"</formula>
    </cfRule>
  </conditionalFormatting>
  <conditionalFormatting sqref="Y146:Y150">
    <cfRule type="cellIs" dxfId="944" priority="1146" operator="equal">
      <formula>"NÃO"</formula>
    </cfRule>
    <cfRule type="cellIs" dxfId="943" priority="1147" operator="equal">
      <formula>"SIM"</formula>
    </cfRule>
  </conditionalFormatting>
  <conditionalFormatting sqref="Y146:Y150">
    <cfRule type="cellIs" dxfId="942" priority="1145" operator="equal">
      <formula>"OPORTUNIDADE"</formula>
    </cfRule>
  </conditionalFormatting>
  <conditionalFormatting sqref="Y146:Y150">
    <cfRule type="cellIs" dxfId="941" priority="1143" operator="equal">
      <formula>"NÃO"</formula>
    </cfRule>
    <cfRule type="cellIs" dxfId="940" priority="1144" operator="equal">
      <formula>"SIM"</formula>
    </cfRule>
  </conditionalFormatting>
  <conditionalFormatting sqref="Y146:Y150">
    <cfRule type="cellIs" dxfId="939" priority="1142" operator="equal">
      <formula>"OPORTUNIDADE"</formula>
    </cfRule>
  </conditionalFormatting>
  <conditionalFormatting sqref="Y146:Y150">
    <cfRule type="cellIs" dxfId="938" priority="1140" operator="equal">
      <formula>"NÃO"</formula>
    </cfRule>
    <cfRule type="cellIs" dxfId="937" priority="1141" operator="equal">
      <formula>"SIM"</formula>
    </cfRule>
  </conditionalFormatting>
  <conditionalFormatting sqref="Y146:Y150">
    <cfRule type="cellIs" dxfId="936" priority="1139" operator="equal">
      <formula>"OPORTUNIDADE"</formula>
    </cfRule>
  </conditionalFormatting>
  <conditionalFormatting sqref="Y146:Y150">
    <cfRule type="cellIs" dxfId="935" priority="1137" operator="equal">
      <formula>"NÃO"</formula>
    </cfRule>
    <cfRule type="cellIs" dxfId="934" priority="1138" operator="equal">
      <formula>"SIM"</formula>
    </cfRule>
  </conditionalFormatting>
  <conditionalFormatting sqref="Y146:Y150">
    <cfRule type="cellIs" dxfId="933" priority="1136" operator="equal">
      <formula>"OPORTUNIDADE"</formula>
    </cfRule>
  </conditionalFormatting>
  <conditionalFormatting sqref="Y146:Y150">
    <cfRule type="cellIs" dxfId="932" priority="1134" operator="equal">
      <formula>"NÃO"</formula>
    </cfRule>
    <cfRule type="cellIs" dxfId="931" priority="1135" operator="equal">
      <formula>"SIM"</formula>
    </cfRule>
  </conditionalFormatting>
  <conditionalFormatting sqref="Y146:Y150">
    <cfRule type="cellIs" dxfId="930" priority="1133" operator="equal">
      <formula>"OPORTUNIDADE"</formula>
    </cfRule>
  </conditionalFormatting>
  <conditionalFormatting sqref="Y146:Y150">
    <cfRule type="cellIs" dxfId="929" priority="1131" operator="equal">
      <formula>"NÃO"</formula>
    </cfRule>
    <cfRule type="cellIs" dxfId="928" priority="1132" operator="equal">
      <formula>"SIM"</formula>
    </cfRule>
  </conditionalFormatting>
  <conditionalFormatting sqref="Y146:Y150">
    <cfRule type="cellIs" dxfId="927" priority="1130" operator="equal">
      <formula>"OPORTUNIDADE"</formula>
    </cfRule>
  </conditionalFormatting>
  <conditionalFormatting sqref="Y146:Y150">
    <cfRule type="cellIs" dxfId="926" priority="1128" operator="equal">
      <formula>"NÃO"</formula>
    </cfRule>
    <cfRule type="cellIs" dxfId="925" priority="1129" operator="equal">
      <formula>"SIM"</formula>
    </cfRule>
  </conditionalFormatting>
  <conditionalFormatting sqref="Y146:Y150">
    <cfRule type="cellIs" dxfId="924" priority="1127" operator="equal">
      <formula>"OPORTUNIDADE"</formula>
    </cfRule>
  </conditionalFormatting>
  <conditionalFormatting sqref="Y146:Y150">
    <cfRule type="cellIs" dxfId="923" priority="1125" operator="equal">
      <formula>"NÃO"</formula>
    </cfRule>
    <cfRule type="cellIs" dxfId="922" priority="1126" operator="equal">
      <formula>"SIM"</formula>
    </cfRule>
  </conditionalFormatting>
  <conditionalFormatting sqref="Y146:Y150">
    <cfRule type="cellIs" dxfId="921" priority="1124" operator="equal">
      <formula>"OPORTUNIDADE"</formula>
    </cfRule>
  </conditionalFormatting>
  <conditionalFormatting sqref="Y146:Y150">
    <cfRule type="cellIs" dxfId="920" priority="1122" operator="equal">
      <formula>"NÃO"</formula>
    </cfRule>
    <cfRule type="cellIs" dxfId="919" priority="1123" operator="equal">
      <formula>"SIM"</formula>
    </cfRule>
  </conditionalFormatting>
  <conditionalFormatting sqref="Y146:Y150">
    <cfRule type="cellIs" dxfId="918" priority="1121" operator="equal">
      <formula>"OPORTUNIDADE"</formula>
    </cfRule>
  </conditionalFormatting>
  <conditionalFormatting sqref="Y146:Y150">
    <cfRule type="cellIs" dxfId="917" priority="1119" operator="equal">
      <formula>"NÃO"</formula>
    </cfRule>
    <cfRule type="cellIs" dxfId="916" priority="1120" operator="equal">
      <formula>"SIM"</formula>
    </cfRule>
  </conditionalFormatting>
  <conditionalFormatting sqref="Y146:Y150">
    <cfRule type="cellIs" dxfId="915" priority="1118" operator="equal">
      <formula>"OPORTUNIDADE"</formula>
    </cfRule>
  </conditionalFormatting>
  <conditionalFormatting sqref="Y146:Y150">
    <cfRule type="cellIs" dxfId="914" priority="1116" operator="equal">
      <formula>"NÃO"</formula>
    </cfRule>
    <cfRule type="cellIs" dxfId="913" priority="1117" operator="equal">
      <formula>"SIM"</formula>
    </cfRule>
  </conditionalFormatting>
  <conditionalFormatting sqref="Y146:Y150">
    <cfRule type="cellIs" dxfId="912" priority="1115" operator="equal">
      <formula>"OPORTUNIDADE"</formula>
    </cfRule>
  </conditionalFormatting>
  <conditionalFormatting sqref="Y146:Y150">
    <cfRule type="cellIs" dxfId="911" priority="1113" operator="equal">
      <formula>"NÃO"</formula>
    </cfRule>
    <cfRule type="cellIs" dxfId="910" priority="1114" operator="equal">
      <formula>"SIM"</formula>
    </cfRule>
  </conditionalFormatting>
  <conditionalFormatting sqref="Y146:Y150">
    <cfRule type="cellIs" dxfId="909" priority="1112" operator="equal">
      <formula>"OPORTUNIDADE"</formula>
    </cfRule>
  </conditionalFormatting>
  <conditionalFormatting sqref="Y146:Y150">
    <cfRule type="cellIs" dxfId="908" priority="1110" operator="equal">
      <formula>"NÃO"</formula>
    </cfRule>
    <cfRule type="cellIs" dxfId="907" priority="1111" operator="equal">
      <formula>"SIM"</formula>
    </cfRule>
  </conditionalFormatting>
  <conditionalFormatting sqref="Y146:Y150">
    <cfRule type="cellIs" dxfId="906" priority="1109" operator="equal">
      <formula>"OPORTUNIDADE"</formula>
    </cfRule>
  </conditionalFormatting>
  <conditionalFormatting sqref="Y146:Y150">
    <cfRule type="cellIs" dxfId="905" priority="1107" operator="equal">
      <formula>"NÃO"</formula>
    </cfRule>
    <cfRule type="cellIs" dxfId="904" priority="1108" operator="equal">
      <formula>"SIM"</formula>
    </cfRule>
  </conditionalFormatting>
  <conditionalFormatting sqref="Z146:Z148">
    <cfRule type="cellIs" dxfId="903" priority="1106" operator="equal">
      <formula>"OPORTUNIDADE"</formula>
    </cfRule>
  </conditionalFormatting>
  <conditionalFormatting sqref="Z146:Z148">
    <cfRule type="cellIs" dxfId="902" priority="1104" operator="equal">
      <formula>"NÃO"</formula>
    </cfRule>
    <cfRule type="cellIs" dxfId="901" priority="1105" operator="equal">
      <formula>"SIM"</formula>
    </cfRule>
  </conditionalFormatting>
  <conditionalFormatting sqref="Z146:Z148">
    <cfRule type="cellIs" dxfId="900" priority="1103" operator="equal">
      <formula>"OPORTUNIDADE"</formula>
    </cfRule>
  </conditionalFormatting>
  <conditionalFormatting sqref="Z146:Z148">
    <cfRule type="cellIs" dxfId="899" priority="1101" operator="equal">
      <formula>"NÃO"</formula>
    </cfRule>
    <cfRule type="cellIs" dxfId="898" priority="1102" operator="equal">
      <formula>"SIM"</formula>
    </cfRule>
  </conditionalFormatting>
  <conditionalFormatting sqref="Y146:Y150">
    <cfRule type="cellIs" dxfId="897" priority="1100" operator="equal">
      <formula>"OPORTUNIDADE"</formula>
    </cfRule>
  </conditionalFormatting>
  <conditionalFormatting sqref="Y146:Y150">
    <cfRule type="cellIs" dxfId="896" priority="1098" operator="equal">
      <formula>"NÃO"</formula>
    </cfRule>
    <cfRule type="cellIs" dxfId="895" priority="1099" operator="equal">
      <formula>"SIM"</formula>
    </cfRule>
  </conditionalFormatting>
  <conditionalFormatting sqref="Y146:Y150">
    <cfRule type="cellIs" dxfId="894" priority="1097" operator="equal">
      <formula>"OPORTUNIDADE"</formula>
    </cfRule>
  </conditionalFormatting>
  <conditionalFormatting sqref="Y146:Y150">
    <cfRule type="cellIs" dxfId="893" priority="1095" operator="equal">
      <formula>"NÃO"</formula>
    </cfRule>
    <cfRule type="cellIs" dxfId="892" priority="1096" operator="equal">
      <formula>"SIM"</formula>
    </cfRule>
  </conditionalFormatting>
  <conditionalFormatting sqref="Z146:Z148">
    <cfRule type="cellIs" dxfId="891" priority="1094" operator="equal">
      <formula>"OPORTUNIDADE"</formula>
    </cfRule>
  </conditionalFormatting>
  <conditionalFormatting sqref="Z146:Z148">
    <cfRule type="cellIs" dxfId="890" priority="1092" operator="equal">
      <formula>"NÃO"</formula>
    </cfRule>
    <cfRule type="cellIs" dxfId="889" priority="1093" operator="equal">
      <formula>"SIM"</formula>
    </cfRule>
  </conditionalFormatting>
  <conditionalFormatting sqref="Z146:Z148">
    <cfRule type="cellIs" dxfId="888" priority="1091" operator="equal">
      <formula>"OPORTUNIDADE"</formula>
    </cfRule>
  </conditionalFormatting>
  <conditionalFormatting sqref="Z146:Z148">
    <cfRule type="cellIs" dxfId="887" priority="1089" operator="equal">
      <formula>"NÃO"</formula>
    </cfRule>
    <cfRule type="cellIs" dxfId="886" priority="1090" operator="equal">
      <formula>"SIM"</formula>
    </cfRule>
  </conditionalFormatting>
  <conditionalFormatting sqref="Z146:Z148">
    <cfRule type="cellIs" dxfId="885" priority="1088" operator="equal">
      <formula>"OPORTUNIDADE"</formula>
    </cfRule>
  </conditionalFormatting>
  <conditionalFormatting sqref="Z146:Z148">
    <cfRule type="cellIs" dxfId="884" priority="1086" operator="equal">
      <formula>"NÃO"</formula>
    </cfRule>
    <cfRule type="cellIs" dxfId="883" priority="1087" operator="equal">
      <formula>"SIM"</formula>
    </cfRule>
  </conditionalFormatting>
  <conditionalFormatting sqref="Z146:Z148">
    <cfRule type="cellIs" dxfId="882" priority="1085" operator="equal">
      <formula>"OPORTUNIDADE"</formula>
    </cfRule>
  </conditionalFormatting>
  <conditionalFormatting sqref="Z146:Z148">
    <cfRule type="cellIs" dxfId="881" priority="1083" operator="equal">
      <formula>"NÃO"</formula>
    </cfRule>
    <cfRule type="cellIs" dxfId="880" priority="1084" operator="equal">
      <formula>"SIM"</formula>
    </cfRule>
  </conditionalFormatting>
  <conditionalFormatting sqref="Y146:Y150">
    <cfRule type="cellIs" dxfId="879" priority="1082" operator="equal">
      <formula>"OPORTUNIDADE"</formula>
    </cfRule>
  </conditionalFormatting>
  <conditionalFormatting sqref="Y146:Y150">
    <cfRule type="cellIs" dxfId="878" priority="1080" operator="equal">
      <formula>"NÃO"</formula>
    </cfRule>
    <cfRule type="cellIs" dxfId="877" priority="1081" operator="equal">
      <formula>"SIM"</formula>
    </cfRule>
  </conditionalFormatting>
  <conditionalFormatting sqref="Y146:Y150">
    <cfRule type="cellIs" dxfId="876" priority="1079" operator="equal">
      <formula>"OPORTUNIDADE"</formula>
    </cfRule>
  </conditionalFormatting>
  <conditionalFormatting sqref="Y146:Y150">
    <cfRule type="cellIs" dxfId="875" priority="1077" operator="equal">
      <formula>"NÃO"</formula>
    </cfRule>
    <cfRule type="cellIs" dxfId="874" priority="1078" operator="equal">
      <formula>"SIM"</formula>
    </cfRule>
  </conditionalFormatting>
  <conditionalFormatting sqref="Y146:Y150">
    <cfRule type="cellIs" dxfId="873" priority="1076" operator="equal">
      <formula>"OPORTUNIDADE"</formula>
    </cfRule>
  </conditionalFormatting>
  <conditionalFormatting sqref="Y146:Y150">
    <cfRule type="cellIs" dxfId="872" priority="1074" operator="equal">
      <formula>"NÃO"</formula>
    </cfRule>
    <cfRule type="cellIs" dxfId="871" priority="1075" operator="equal">
      <formula>"SIM"</formula>
    </cfRule>
  </conditionalFormatting>
  <conditionalFormatting sqref="Y146:Y150">
    <cfRule type="cellIs" dxfId="870" priority="1073" operator="equal">
      <formula>"OPORTUNIDADE"</formula>
    </cfRule>
  </conditionalFormatting>
  <conditionalFormatting sqref="Y146:Y150">
    <cfRule type="cellIs" dxfId="869" priority="1071" operator="equal">
      <formula>"NÃO"</formula>
    </cfRule>
    <cfRule type="cellIs" dxfId="868" priority="1072" operator="equal">
      <formula>"SIM"</formula>
    </cfRule>
  </conditionalFormatting>
  <conditionalFormatting sqref="Y146:Y150">
    <cfRule type="cellIs" dxfId="867" priority="1070" operator="equal">
      <formula>"OPORTUNIDADE"</formula>
    </cfRule>
  </conditionalFormatting>
  <conditionalFormatting sqref="Y146:Y150">
    <cfRule type="cellIs" dxfId="866" priority="1068" operator="equal">
      <formula>"NÃO"</formula>
    </cfRule>
    <cfRule type="cellIs" dxfId="865" priority="1069" operator="equal">
      <formula>"SIM"</formula>
    </cfRule>
  </conditionalFormatting>
  <conditionalFormatting sqref="Y146:Y150">
    <cfRule type="cellIs" dxfId="864" priority="1067" operator="equal">
      <formula>"OPORTUNIDADE"</formula>
    </cfRule>
  </conditionalFormatting>
  <conditionalFormatting sqref="Y146:Y150">
    <cfRule type="cellIs" dxfId="863" priority="1065" operator="equal">
      <formula>"NÃO"</formula>
    </cfRule>
    <cfRule type="cellIs" dxfId="862" priority="1066" operator="equal">
      <formula>"SIM"</formula>
    </cfRule>
  </conditionalFormatting>
  <conditionalFormatting sqref="Y152">
    <cfRule type="cellIs" dxfId="861" priority="758" operator="equal">
      <formula>"OPORTUNIDADE"</formula>
    </cfRule>
  </conditionalFormatting>
  <conditionalFormatting sqref="Y152">
    <cfRule type="cellIs" dxfId="860" priority="756" operator="equal">
      <formula>"NÃO"</formula>
    </cfRule>
    <cfRule type="cellIs" dxfId="859" priority="757" operator="equal">
      <formula>"SIM"</formula>
    </cfRule>
  </conditionalFormatting>
  <conditionalFormatting sqref="Y152">
    <cfRule type="cellIs" dxfId="858" priority="755" operator="equal">
      <formula>"OPORTUNIDADE"</formula>
    </cfRule>
  </conditionalFormatting>
  <conditionalFormatting sqref="Y152">
    <cfRule type="cellIs" dxfId="857" priority="753" operator="equal">
      <formula>"NÃO"</formula>
    </cfRule>
    <cfRule type="cellIs" dxfId="856" priority="754" operator="equal">
      <formula>"SIM"</formula>
    </cfRule>
  </conditionalFormatting>
  <conditionalFormatting sqref="Y152">
    <cfRule type="cellIs" dxfId="855" priority="752" operator="equal">
      <formula>"OPORTUNIDADE"</formula>
    </cfRule>
  </conditionalFormatting>
  <conditionalFormatting sqref="Y152">
    <cfRule type="cellIs" dxfId="854" priority="750" operator="equal">
      <formula>"NÃO"</formula>
    </cfRule>
    <cfRule type="cellIs" dxfId="853" priority="751" operator="equal">
      <formula>"SIM"</formula>
    </cfRule>
  </conditionalFormatting>
  <conditionalFormatting sqref="Y152">
    <cfRule type="cellIs" dxfId="852" priority="749" operator="equal">
      <formula>"OPORTUNIDADE"</formula>
    </cfRule>
  </conditionalFormatting>
  <conditionalFormatting sqref="Y152">
    <cfRule type="cellIs" dxfId="851" priority="747" operator="equal">
      <formula>"NÃO"</formula>
    </cfRule>
    <cfRule type="cellIs" dxfId="850" priority="748" operator="equal">
      <formula>"SIM"</formula>
    </cfRule>
  </conditionalFormatting>
  <conditionalFormatting sqref="Y152">
    <cfRule type="cellIs" dxfId="849" priority="746" operator="equal">
      <formula>"OPORTUNIDADE"</formula>
    </cfRule>
  </conditionalFormatting>
  <conditionalFormatting sqref="Y152">
    <cfRule type="cellIs" dxfId="848" priority="744" operator="equal">
      <formula>"NÃO"</formula>
    </cfRule>
    <cfRule type="cellIs" dxfId="847" priority="745" operator="equal">
      <formula>"SIM"</formula>
    </cfRule>
  </conditionalFormatting>
  <conditionalFormatting sqref="Y152">
    <cfRule type="cellIs" dxfId="846" priority="743" operator="equal">
      <formula>"OPORTUNIDADE"</formula>
    </cfRule>
  </conditionalFormatting>
  <conditionalFormatting sqref="Y152">
    <cfRule type="cellIs" dxfId="845" priority="741" operator="equal">
      <formula>"NÃO"</formula>
    </cfRule>
    <cfRule type="cellIs" dxfId="844" priority="742" operator="equal">
      <formula>"SIM"</formula>
    </cfRule>
  </conditionalFormatting>
  <conditionalFormatting sqref="Y152">
    <cfRule type="cellIs" dxfId="843" priority="740" operator="equal">
      <formula>"OPORTUNIDADE"</formula>
    </cfRule>
  </conditionalFormatting>
  <conditionalFormatting sqref="Y152">
    <cfRule type="cellIs" dxfId="842" priority="738" operator="equal">
      <formula>"NÃO"</formula>
    </cfRule>
    <cfRule type="cellIs" dxfId="841" priority="739" operator="equal">
      <formula>"SIM"</formula>
    </cfRule>
  </conditionalFormatting>
  <conditionalFormatting sqref="Y152">
    <cfRule type="cellIs" dxfId="840" priority="737" operator="equal">
      <formula>"OPORTUNIDADE"</formula>
    </cfRule>
  </conditionalFormatting>
  <conditionalFormatting sqref="Y152">
    <cfRule type="cellIs" dxfId="839" priority="735" operator="equal">
      <formula>"NÃO"</formula>
    </cfRule>
    <cfRule type="cellIs" dxfId="838" priority="736" operator="equal">
      <formula>"SIM"</formula>
    </cfRule>
  </conditionalFormatting>
  <conditionalFormatting sqref="Y152">
    <cfRule type="cellIs" dxfId="837" priority="734" operator="equal">
      <formula>"OPORTUNIDADE"</formula>
    </cfRule>
  </conditionalFormatting>
  <conditionalFormatting sqref="Y152">
    <cfRule type="cellIs" dxfId="836" priority="732" operator="equal">
      <formula>"NÃO"</formula>
    </cfRule>
    <cfRule type="cellIs" dxfId="835" priority="733" operator="equal">
      <formula>"SIM"</formula>
    </cfRule>
  </conditionalFormatting>
  <conditionalFormatting sqref="Y152">
    <cfRule type="cellIs" dxfId="834" priority="731" operator="equal">
      <formula>"OPORTUNIDADE"</formula>
    </cfRule>
  </conditionalFormatting>
  <conditionalFormatting sqref="Y152">
    <cfRule type="cellIs" dxfId="833" priority="729" operator="equal">
      <formula>"NÃO"</formula>
    </cfRule>
    <cfRule type="cellIs" dxfId="832" priority="730" operator="equal">
      <formula>"SIM"</formula>
    </cfRule>
  </conditionalFormatting>
  <conditionalFormatting sqref="Y152">
    <cfRule type="cellIs" dxfId="831" priority="728" operator="equal">
      <formula>"OPORTUNIDADE"</formula>
    </cfRule>
  </conditionalFormatting>
  <conditionalFormatting sqref="Y152">
    <cfRule type="cellIs" dxfId="830" priority="726" operator="equal">
      <formula>"NÃO"</formula>
    </cfRule>
    <cfRule type="cellIs" dxfId="829" priority="727" operator="equal">
      <formula>"SIM"</formula>
    </cfRule>
  </conditionalFormatting>
  <conditionalFormatting sqref="Z152">
    <cfRule type="cellIs" dxfId="828" priority="725" operator="equal">
      <formula>"OPORTUNIDADE"</formula>
    </cfRule>
  </conditionalFormatting>
  <conditionalFormatting sqref="Z152">
    <cfRule type="cellIs" dxfId="827" priority="723" operator="equal">
      <formula>"NÃO"</formula>
    </cfRule>
    <cfRule type="cellIs" dxfId="826" priority="724" operator="equal">
      <formula>"SIM"</formula>
    </cfRule>
  </conditionalFormatting>
  <conditionalFormatting sqref="Y152">
    <cfRule type="cellIs" dxfId="825" priority="722" operator="equal">
      <formula>"OPORTUNIDADE"</formula>
    </cfRule>
  </conditionalFormatting>
  <conditionalFormatting sqref="Y152">
    <cfRule type="cellIs" dxfId="824" priority="720" operator="equal">
      <formula>"NÃO"</formula>
    </cfRule>
    <cfRule type="cellIs" dxfId="823" priority="721" operator="equal">
      <formula>"SIM"</formula>
    </cfRule>
  </conditionalFormatting>
  <conditionalFormatting sqref="Y152">
    <cfRule type="cellIs" dxfId="822" priority="719" operator="equal">
      <formula>"OPORTUNIDADE"</formula>
    </cfRule>
  </conditionalFormatting>
  <conditionalFormatting sqref="Y152">
    <cfRule type="cellIs" dxfId="821" priority="717" operator="equal">
      <formula>"NÃO"</formula>
    </cfRule>
    <cfRule type="cellIs" dxfId="820" priority="718" operator="equal">
      <formula>"SIM"</formula>
    </cfRule>
  </conditionalFormatting>
  <conditionalFormatting sqref="Y152">
    <cfRule type="cellIs" dxfId="819" priority="716" operator="equal">
      <formula>"OPORTUNIDADE"</formula>
    </cfRule>
  </conditionalFormatting>
  <conditionalFormatting sqref="Y152">
    <cfRule type="cellIs" dxfId="818" priority="714" operator="equal">
      <formula>"NÃO"</formula>
    </cfRule>
    <cfRule type="cellIs" dxfId="817" priority="715" operator="equal">
      <formula>"SIM"</formula>
    </cfRule>
  </conditionalFormatting>
  <conditionalFormatting sqref="Y152">
    <cfRule type="cellIs" dxfId="816" priority="713" operator="equal">
      <formula>"OPORTUNIDADE"</formula>
    </cfRule>
  </conditionalFormatting>
  <conditionalFormatting sqref="Y152">
    <cfRule type="cellIs" dxfId="815" priority="711" operator="equal">
      <formula>"NÃO"</formula>
    </cfRule>
    <cfRule type="cellIs" dxfId="814" priority="712" operator="equal">
      <formula>"SIM"</formula>
    </cfRule>
  </conditionalFormatting>
  <conditionalFormatting sqref="Y152">
    <cfRule type="cellIs" dxfId="813" priority="710" operator="equal">
      <formula>"OPORTUNIDADE"</formula>
    </cfRule>
  </conditionalFormatting>
  <conditionalFormatting sqref="Y152">
    <cfRule type="cellIs" dxfId="812" priority="708" operator="equal">
      <formula>"NÃO"</formula>
    </cfRule>
    <cfRule type="cellIs" dxfId="811" priority="709" operator="equal">
      <formula>"SIM"</formula>
    </cfRule>
  </conditionalFormatting>
  <conditionalFormatting sqref="Y152">
    <cfRule type="cellIs" dxfId="810" priority="707" operator="equal">
      <formula>"OPORTUNIDADE"</formula>
    </cfRule>
  </conditionalFormatting>
  <conditionalFormatting sqref="Y152">
    <cfRule type="cellIs" dxfId="809" priority="705" operator="equal">
      <formula>"NÃO"</formula>
    </cfRule>
    <cfRule type="cellIs" dxfId="808" priority="706" operator="equal">
      <formula>"SIM"</formula>
    </cfRule>
  </conditionalFormatting>
  <conditionalFormatting sqref="Y153">
    <cfRule type="cellIs" dxfId="807" priority="704" operator="equal">
      <formula>"OPORTUNIDADE"</formula>
    </cfRule>
  </conditionalFormatting>
  <conditionalFormatting sqref="Y153">
    <cfRule type="cellIs" dxfId="806" priority="702" operator="equal">
      <formula>"NÃO"</formula>
    </cfRule>
    <cfRule type="cellIs" dxfId="805" priority="703" operator="equal">
      <formula>"SIM"</formula>
    </cfRule>
  </conditionalFormatting>
  <conditionalFormatting sqref="Y153">
    <cfRule type="cellIs" dxfId="804" priority="701" operator="equal">
      <formula>"OPORTUNIDADE"</formula>
    </cfRule>
  </conditionalFormatting>
  <conditionalFormatting sqref="Y153">
    <cfRule type="cellIs" dxfId="803" priority="699" operator="equal">
      <formula>"NÃO"</formula>
    </cfRule>
    <cfRule type="cellIs" dxfId="802" priority="700" operator="equal">
      <formula>"SIM"</formula>
    </cfRule>
  </conditionalFormatting>
  <conditionalFormatting sqref="Y153">
    <cfRule type="cellIs" dxfId="801" priority="698" operator="equal">
      <formula>"OPORTUNIDADE"</formula>
    </cfRule>
  </conditionalFormatting>
  <conditionalFormatting sqref="Y153">
    <cfRule type="cellIs" dxfId="800" priority="696" operator="equal">
      <formula>"NÃO"</formula>
    </cfRule>
    <cfRule type="cellIs" dxfId="799" priority="697" operator="equal">
      <formula>"SIM"</formula>
    </cfRule>
  </conditionalFormatting>
  <conditionalFormatting sqref="Y153">
    <cfRule type="cellIs" dxfId="798" priority="695" operator="equal">
      <formula>"OPORTUNIDADE"</formula>
    </cfRule>
  </conditionalFormatting>
  <conditionalFormatting sqref="Y153">
    <cfRule type="cellIs" dxfId="797" priority="693" operator="equal">
      <formula>"NÃO"</formula>
    </cfRule>
    <cfRule type="cellIs" dxfId="796" priority="694" operator="equal">
      <formula>"SIM"</formula>
    </cfRule>
  </conditionalFormatting>
  <conditionalFormatting sqref="Y153">
    <cfRule type="cellIs" dxfId="795" priority="692" operator="equal">
      <formula>"OPORTUNIDADE"</formula>
    </cfRule>
  </conditionalFormatting>
  <conditionalFormatting sqref="Y153">
    <cfRule type="cellIs" dxfId="794" priority="690" operator="equal">
      <formula>"NÃO"</formula>
    </cfRule>
    <cfRule type="cellIs" dxfId="793" priority="691" operator="equal">
      <formula>"SIM"</formula>
    </cfRule>
  </conditionalFormatting>
  <conditionalFormatting sqref="Y153">
    <cfRule type="cellIs" dxfId="792" priority="689" operator="equal">
      <formula>"OPORTUNIDADE"</formula>
    </cfRule>
  </conditionalFormatting>
  <conditionalFormatting sqref="Y153">
    <cfRule type="cellIs" dxfId="791" priority="687" operator="equal">
      <formula>"NÃO"</formula>
    </cfRule>
    <cfRule type="cellIs" dxfId="790" priority="688" operator="equal">
      <formula>"SIM"</formula>
    </cfRule>
  </conditionalFormatting>
  <conditionalFormatting sqref="Y153">
    <cfRule type="cellIs" dxfId="789" priority="686" operator="equal">
      <formula>"OPORTUNIDADE"</formula>
    </cfRule>
  </conditionalFormatting>
  <conditionalFormatting sqref="Y153">
    <cfRule type="cellIs" dxfId="788" priority="684" operator="equal">
      <formula>"NÃO"</formula>
    </cfRule>
    <cfRule type="cellIs" dxfId="787" priority="685" operator="equal">
      <formula>"SIM"</formula>
    </cfRule>
  </conditionalFormatting>
  <conditionalFormatting sqref="Y153">
    <cfRule type="cellIs" dxfId="786" priority="683" operator="equal">
      <formula>"OPORTUNIDADE"</formula>
    </cfRule>
  </conditionalFormatting>
  <conditionalFormatting sqref="Y153">
    <cfRule type="cellIs" dxfId="785" priority="681" operator="equal">
      <formula>"NÃO"</formula>
    </cfRule>
    <cfRule type="cellIs" dxfId="784" priority="682" operator="equal">
      <formula>"SIM"</formula>
    </cfRule>
  </conditionalFormatting>
  <conditionalFormatting sqref="Y153">
    <cfRule type="cellIs" dxfId="783" priority="680" operator="equal">
      <formula>"OPORTUNIDADE"</formula>
    </cfRule>
  </conditionalFormatting>
  <conditionalFormatting sqref="Y153">
    <cfRule type="cellIs" dxfId="782" priority="678" operator="equal">
      <formula>"NÃO"</formula>
    </cfRule>
    <cfRule type="cellIs" dxfId="781" priority="679" operator="equal">
      <formula>"SIM"</formula>
    </cfRule>
  </conditionalFormatting>
  <conditionalFormatting sqref="Y153">
    <cfRule type="cellIs" dxfId="780" priority="677" operator="equal">
      <formula>"OPORTUNIDADE"</formula>
    </cfRule>
  </conditionalFormatting>
  <conditionalFormatting sqref="Y153">
    <cfRule type="cellIs" dxfId="779" priority="675" operator="equal">
      <formula>"NÃO"</formula>
    </cfRule>
    <cfRule type="cellIs" dxfId="778" priority="676" operator="equal">
      <formula>"SIM"</formula>
    </cfRule>
  </conditionalFormatting>
  <conditionalFormatting sqref="Y153">
    <cfRule type="cellIs" dxfId="777" priority="674" operator="equal">
      <formula>"OPORTUNIDADE"</formula>
    </cfRule>
  </conditionalFormatting>
  <conditionalFormatting sqref="Y153">
    <cfRule type="cellIs" dxfId="776" priority="672" operator="equal">
      <formula>"NÃO"</formula>
    </cfRule>
    <cfRule type="cellIs" dxfId="775" priority="673" operator="equal">
      <formula>"SIM"</formula>
    </cfRule>
  </conditionalFormatting>
  <conditionalFormatting sqref="Y153">
    <cfRule type="cellIs" dxfId="774" priority="671" operator="equal">
      <formula>"OPORTUNIDADE"</formula>
    </cfRule>
  </conditionalFormatting>
  <conditionalFormatting sqref="Y153">
    <cfRule type="cellIs" dxfId="773" priority="669" operator="equal">
      <formula>"NÃO"</formula>
    </cfRule>
    <cfRule type="cellIs" dxfId="772" priority="670" operator="equal">
      <formula>"SIM"</formula>
    </cfRule>
  </conditionalFormatting>
  <conditionalFormatting sqref="Y153">
    <cfRule type="cellIs" dxfId="771" priority="668" operator="equal">
      <formula>"OPORTUNIDADE"</formula>
    </cfRule>
  </conditionalFormatting>
  <conditionalFormatting sqref="Y153">
    <cfRule type="cellIs" dxfId="770" priority="666" operator="equal">
      <formula>"NÃO"</formula>
    </cfRule>
    <cfRule type="cellIs" dxfId="769" priority="667" operator="equal">
      <formula>"SIM"</formula>
    </cfRule>
  </conditionalFormatting>
  <conditionalFormatting sqref="Y153">
    <cfRule type="cellIs" dxfId="768" priority="665" operator="equal">
      <formula>"OPORTUNIDADE"</formula>
    </cfRule>
  </conditionalFormatting>
  <conditionalFormatting sqref="Y153">
    <cfRule type="cellIs" dxfId="767" priority="663" operator="equal">
      <formula>"NÃO"</formula>
    </cfRule>
    <cfRule type="cellIs" dxfId="766" priority="664" operator="equal">
      <formula>"SIM"</formula>
    </cfRule>
  </conditionalFormatting>
  <conditionalFormatting sqref="Y153">
    <cfRule type="cellIs" dxfId="765" priority="662" operator="equal">
      <formula>"OPORTUNIDADE"</formula>
    </cfRule>
  </conditionalFormatting>
  <conditionalFormatting sqref="Y153">
    <cfRule type="cellIs" dxfId="764" priority="660" operator="equal">
      <formula>"NÃO"</formula>
    </cfRule>
    <cfRule type="cellIs" dxfId="763" priority="661" operator="equal">
      <formula>"SIM"</formula>
    </cfRule>
  </conditionalFormatting>
  <conditionalFormatting sqref="Y153">
    <cfRule type="cellIs" dxfId="762" priority="659" operator="equal">
      <formula>"OPORTUNIDADE"</formula>
    </cfRule>
  </conditionalFormatting>
  <conditionalFormatting sqref="Y153">
    <cfRule type="cellIs" dxfId="761" priority="657" operator="equal">
      <formula>"NÃO"</formula>
    </cfRule>
    <cfRule type="cellIs" dxfId="760" priority="658" operator="equal">
      <formula>"SIM"</formula>
    </cfRule>
  </conditionalFormatting>
  <conditionalFormatting sqref="Y153">
    <cfRule type="cellIs" dxfId="759" priority="656" operator="equal">
      <formula>"OPORTUNIDADE"</formula>
    </cfRule>
  </conditionalFormatting>
  <conditionalFormatting sqref="Y153">
    <cfRule type="cellIs" dxfId="758" priority="654" operator="equal">
      <formula>"NÃO"</formula>
    </cfRule>
    <cfRule type="cellIs" dxfId="757" priority="655" operator="equal">
      <formula>"SIM"</formula>
    </cfRule>
  </conditionalFormatting>
  <conditionalFormatting sqref="Y153">
    <cfRule type="cellIs" dxfId="756" priority="653" operator="equal">
      <formula>"OPORTUNIDADE"</formula>
    </cfRule>
  </conditionalFormatting>
  <conditionalFormatting sqref="Y153">
    <cfRule type="cellIs" dxfId="755" priority="651" operator="equal">
      <formula>"NÃO"</formula>
    </cfRule>
    <cfRule type="cellIs" dxfId="754" priority="652" operator="equal">
      <formula>"SIM"</formula>
    </cfRule>
  </conditionalFormatting>
  <conditionalFormatting sqref="Y153">
    <cfRule type="cellIs" dxfId="753" priority="650" operator="equal">
      <formula>"OPORTUNIDADE"</formula>
    </cfRule>
  </conditionalFormatting>
  <conditionalFormatting sqref="Y153">
    <cfRule type="cellIs" dxfId="752" priority="648" operator="equal">
      <formula>"NÃO"</formula>
    </cfRule>
    <cfRule type="cellIs" dxfId="751" priority="649" operator="equal">
      <formula>"SIM"</formula>
    </cfRule>
  </conditionalFormatting>
  <conditionalFormatting sqref="Y153">
    <cfRule type="cellIs" dxfId="750" priority="647" operator="equal">
      <formula>"OPORTUNIDADE"</formula>
    </cfRule>
  </conditionalFormatting>
  <conditionalFormatting sqref="Y153">
    <cfRule type="cellIs" dxfId="749" priority="645" operator="equal">
      <formula>"NÃO"</formula>
    </cfRule>
    <cfRule type="cellIs" dxfId="748" priority="646" operator="equal">
      <formula>"SIM"</formula>
    </cfRule>
  </conditionalFormatting>
  <conditionalFormatting sqref="Y153">
    <cfRule type="cellIs" dxfId="747" priority="644" operator="equal">
      <formula>"OPORTUNIDADE"</formula>
    </cfRule>
  </conditionalFormatting>
  <conditionalFormatting sqref="Y153">
    <cfRule type="cellIs" dxfId="746" priority="642" operator="equal">
      <formula>"NÃO"</formula>
    </cfRule>
    <cfRule type="cellIs" dxfId="745" priority="643" operator="equal">
      <formula>"SIM"</formula>
    </cfRule>
  </conditionalFormatting>
  <conditionalFormatting sqref="Y153">
    <cfRule type="cellIs" dxfId="744" priority="641" operator="equal">
      <formula>"OPORTUNIDADE"</formula>
    </cfRule>
  </conditionalFormatting>
  <conditionalFormatting sqref="Y153">
    <cfRule type="cellIs" dxfId="743" priority="639" operator="equal">
      <formula>"NÃO"</formula>
    </cfRule>
    <cfRule type="cellIs" dxfId="742" priority="640" operator="equal">
      <formula>"SIM"</formula>
    </cfRule>
  </conditionalFormatting>
  <conditionalFormatting sqref="Y153">
    <cfRule type="cellIs" dxfId="741" priority="638" operator="equal">
      <formula>"OPORTUNIDADE"</formula>
    </cfRule>
  </conditionalFormatting>
  <conditionalFormatting sqref="Y153">
    <cfRule type="cellIs" dxfId="740" priority="636" operator="equal">
      <formula>"NÃO"</formula>
    </cfRule>
    <cfRule type="cellIs" dxfId="739" priority="637" operator="equal">
      <formula>"SIM"</formula>
    </cfRule>
  </conditionalFormatting>
  <conditionalFormatting sqref="Y153">
    <cfRule type="cellIs" dxfId="738" priority="635" operator="equal">
      <formula>"OPORTUNIDADE"</formula>
    </cfRule>
  </conditionalFormatting>
  <conditionalFormatting sqref="Y153">
    <cfRule type="cellIs" dxfId="737" priority="633" operator="equal">
      <formula>"NÃO"</formula>
    </cfRule>
    <cfRule type="cellIs" dxfId="736" priority="634" operator="equal">
      <formula>"SIM"</formula>
    </cfRule>
  </conditionalFormatting>
  <conditionalFormatting sqref="Y153">
    <cfRule type="cellIs" dxfId="735" priority="632" operator="equal">
      <formula>"OPORTUNIDADE"</formula>
    </cfRule>
  </conditionalFormatting>
  <conditionalFormatting sqref="Y153">
    <cfRule type="cellIs" dxfId="734" priority="630" operator="equal">
      <formula>"NÃO"</formula>
    </cfRule>
    <cfRule type="cellIs" dxfId="733" priority="631" operator="equal">
      <formula>"SIM"</formula>
    </cfRule>
  </conditionalFormatting>
  <conditionalFormatting sqref="Y153">
    <cfRule type="cellIs" dxfId="732" priority="629" operator="equal">
      <formula>"OPORTUNIDADE"</formula>
    </cfRule>
  </conditionalFormatting>
  <conditionalFormatting sqref="Y153">
    <cfRule type="cellIs" dxfId="731" priority="627" operator="equal">
      <formula>"NÃO"</formula>
    </cfRule>
    <cfRule type="cellIs" dxfId="730" priority="628" operator="equal">
      <formula>"SIM"</formula>
    </cfRule>
  </conditionalFormatting>
  <conditionalFormatting sqref="Y153">
    <cfRule type="cellIs" dxfId="729" priority="626" operator="equal">
      <formula>"OPORTUNIDADE"</formula>
    </cfRule>
  </conditionalFormatting>
  <conditionalFormatting sqref="Y153">
    <cfRule type="cellIs" dxfId="728" priority="624" operator="equal">
      <formula>"NÃO"</formula>
    </cfRule>
    <cfRule type="cellIs" dxfId="727" priority="625" operator="equal">
      <formula>"SIM"</formula>
    </cfRule>
  </conditionalFormatting>
  <conditionalFormatting sqref="Y153">
    <cfRule type="cellIs" dxfId="726" priority="623" operator="equal">
      <formula>"OPORTUNIDADE"</formula>
    </cfRule>
  </conditionalFormatting>
  <conditionalFormatting sqref="Y153">
    <cfRule type="cellIs" dxfId="725" priority="621" operator="equal">
      <formula>"NÃO"</formula>
    </cfRule>
    <cfRule type="cellIs" dxfId="724" priority="622" operator="equal">
      <formula>"SIM"</formula>
    </cfRule>
  </conditionalFormatting>
  <conditionalFormatting sqref="Y153">
    <cfRule type="cellIs" dxfId="723" priority="620" operator="equal">
      <formula>"OPORTUNIDADE"</formula>
    </cfRule>
  </conditionalFormatting>
  <conditionalFormatting sqref="Y153">
    <cfRule type="cellIs" dxfId="722" priority="618" operator="equal">
      <formula>"NÃO"</formula>
    </cfRule>
    <cfRule type="cellIs" dxfId="721" priority="619" operator="equal">
      <formula>"SIM"</formula>
    </cfRule>
  </conditionalFormatting>
  <conditionalFormatting sqref="Y153">
    <cfRule type="cellIs" dxfId="720" priority="617" operator="equal">
      <formula>"OPORTUNIDADE"</formula>
    </cfRule>
  </conditionalFormatting>
  <conditionalFormatting sqref="Y153">
    <cfRule type="cellIs" dxfId="719" priority="615" operator="equal">
      <formula>"NÃO"</formula>
    </cfRule>
    <cfRule type="cellIs" dxfId="718" priority="616" operator="equal">
      <formula>"SIM"</formula>
    </cfRule>
  </conditionalFormatting>
  <conditionalFormatting sqref="Y153">
    <cfRule type="cellIs" dxfId="717" priority="614" operator="equal">
      <formula>"OPORTUNIDADE"</formula>
    </cfRule>
  </conditionalFormatting>
  <conditionalFormatting sqref="Y153">
    <cfRule type="cellIs" dxfId="716" priority="612" operator="equal">
      <formula>"NÃO"</formula>
    </cfRule>
    <cfRule type="cellIs" dxfId="715" priority="613" operator="equal">
      <formula>"SIM"</formula>
    </cfRule>
  </conditionalFormatting>
  <conditionalFormatting sqref="Y153">
    <cfRule type="cellIs" dxfId="714" priority="611" operator="equal">
      <formula>"OPORTUNIDADE"</formula>
    </cfRule>
  </conditionalFormatting>
  <conditionalFormatting sqref="Y153">
    <cfRule type="cellIs" dxfId="713" priority="609" operator="equal">
      <formula>"NÃO"</formula>
    </cfRule>
    <cfRule type="cellIs" dxfId="712" priority="610" operator="equal">
      <formula>"SIM"</formula>
    </cfRule>
  </conditionalFormatting>
  <conditionalFormatting sqref="Y153">
    <cfRule type="cellIs" dxfId="711" priority="608" operator="equal">
      <formula>"OPORTUNIDADE"</formula>
    </cfRule>
  </conditionalFormatting>
  <conditionalFormatting sqref="Y153">
    <cfRule type="cellIs" dxfId="710" priority="606" operator="equal">
      <formula>"NÃO"</formula>
    </cfRule>
    <cfRule type="cellIs" dxfId="709" priority="607" operator="equal">
      <formula>"SIM"</formula>
    </cfRule>
  </conditionalFormatting>
  <conditionalFormatting sqref="BJ129:BK12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93" operator="equal">
      <formula>"OPORTUNIDADE"</formula>
    </cfRule>
  </conditionalFormatting>
  <conditionalFormatting sqref="Y144">
    <cfRule type="cellIs" dxfId="707" priority="591" operator="equal">
      <formula>"NÃO"</formula>
    </cfRule>
    <cfRule type="cellIs" dxfId="706" priority="592" operator="equal">
      <formula>"SIM"</formula>
    </cfRule>
  </conditionalFormatting>
  <conditionalFormatting sqref="Z144">
    <cfRule type="cellIs" dxfId="705" priority="590" operator="equal">
      <formula>"OPORTUNIDADE"</formula>
    </cfRule>
  </conditionalFormatting>
  <conditionalFormatting sqref="Z144">
    <cfRule type="cellIs" dxfId="704" priority="588" operator="equal">
      <formula>"NÃO"</formula>
    </cfRule>
    <cfRule type="cellIs" dxfId="703" priority="589" operator="equal">
      <formula>"SIM"</formula>
    </cfRule>
  </conditionalFormatting>
  <conditionalFormatting sqref="Y144">
    <cfRule type="cellIs" dxfId="702" priority="587" operator="equal">
      <formula>"OPORTUNIDADE"</formula>
    </cfRule>
  </conditionalFormatting>
  <conditionalFormatting sqref="Y144">
    <cfRule type="cellIs" dxfId="701" priority="585" operator="equal">
      <formula>"NÃO"</formula>
    </cfRule>
    <cfRule type="cellIs" dxfId="700" priority="586" operator="equal">
      <formula>"SIM"</formula>
    </cfRule>
  </conditionalFormatting>
  <conditionalFormatting sqref="Y144">
    <cfRule type="cellIs" dxfId="699" priority="584" operator="equal">
      <formula>"OPORTUNIDADE"</formula>
    </cfRule>
  </conditionalFormatting>
  <conditionalFormatting sqref="Y144">
    <cfRule type="cellIs" dxfId="698" priority="582" operator="equal">
      <formula>"NÃO"</formula>
    </cfRule>
    <cfRule type="cellIs" dxfId="697" priority="583" operator="equal">
      <formula>"SIM"</formula>
    </cfRule>
  </conditionalFormatting>
  <conditionalFormatting sqref="Z144">
    <cfRule type="cellIs" dxfId="696" priority="581" operator="equal">
      <formula>"OPORTUNIDADE"</formula>
    </cfRule>
  </conditionalFormatting>
  <conditionalFormatting sqref="Z144">
    <cfRule type="cellIs" dxfId="695" priority="579" operator="equal">
      <formula>"NÃO"</formula>
    </cfRule>
    <cfRule type="cellIs" dxfId="694" priority="580" operator="equal">
      <formula>"SIM"</formula>
    </cfRule>
  </conditionalFormatting>
  <conditionalFormatting sqref="Y144">
    <cfRule type="cellIs" dxfId="693" priority="578" operator="equal">
      <formula>"OPORTUNIDADE"</formula>
    </cfRule>
  </conditionalFormatting>
  <conditionalFormatting sqref="Y144">
    <cfRule type="cellIs" dxfId="692" priority="576" operator="equal">
      <formula>"NÃO"</formula>
    </cfRule>
    <cfRule type="cellIs" dxfId="691" priority="577" operator="equal">
      <formula>"SIM"</formula>
    </cfRule>
  </conditionalFormatting>
  <conditionalFormatting sqref="Z144">
    <cfRule type="cellIs" dxfId="690" priority="575" operator="equal">
      <formula>"OPORTUNIDADE"</formula>
    </cfRule>
  </conditionalFormatting>
  <conditionalFormatting sqref="Z144">
    <cfRule type="cellIs" dxfId="689" priority="573" operator="equal">
      <formula>"NÃO"</formula>
    </cfRule>
    <cfRule type="cellIs" dxfId="688" priority="574" operator="equal">
      <formula>"SIM"</formula>
    </cfRule>
  </conditionalFormatting>
  <conditionalFormatting sqref="Z144">
    <cfRule type="cellIs" dxfId="687" priority="572" operator="equal">
      <formula>"OPORTUNIDADE"</formula>
    </cfRule>
  </conditionalFormatting>
  <conditionalFormatting sqref="Z144">
    <cfRule type="cellIs" dxfId="686" priority="570" operator="equal">
      <formula>"NÃO"</formula>
    </cfRule>
    <cfRule type="cellIs" dxfId="685" priority="571" operator="equal">
      <formula>"SIM"</formula>
    </cfRule>
  </conditionalFormatting>
  <conditionalFormatting sqref="Y144">
    <cfRule type="cellIs" dxfId="684" priority="569" operator="equal">
      <formula>"OPORTUNIDADE"</formula>
    </cfRule>
  </conditionalFormatting>
  <conditionalFormatting sqref="Y144">
    <cfRule type="cellIs" dxfId="683" priority="567" operator="equal">
      <formula>"NÃO"</formula>
    </cfRule>
    <cfRule type="cellIs" dxfId="682" priority="568" operator="equal">
      <formula>"SIM"</formula>
    </cfRule>
  </conditionalFormatting>
  <conditionalFormatting sqref="Y149">
    <cfRule type="cellIs" dxfId="681" priority="566" operator="equal">
      <formula>"OPORTUNIDADE"</formula>
    </cfRule>
  </conditionalFormatting>
  <conditionalFormatting sqref="Y149">
    <cfRule type="cellIs" dxfId="680" priority="564" operator="equal">
      <formula>"NÃO"</formula>
    </cfRule>
    <cfRule type="cellIs" dxfId="679" priority="565" operator="equal">
      <formula>"SIM"</formula>
    </cfRule>
  </conditionalFormatting>
  <conditionalFormatting sqref="Y149">
    <cfRule type="cellIs" dxfId="678" priority="563" operator="equal">
      <formula>"OPORTUNIDADE"</formula>
    </cfRule>
  </conditionalFormatting>
  <conditionalFormatting sqref="Y149">
    <cfRule type="cellIs" dxfId="677" priority="561" operator="equal">
      <formula>"NÃO"</formula>
    </cfRule>
    <cfRule type="cellIs" dxfId="676" priority="562" operator="equal">
      <formula>"SIM"</formula>
    </cfRule>
  </conditionalFormatting>
  <conditionalFormatting sqref="Y149">
    <cfRule type="cellIs" dxfId="675" priority="560" operator="equal">
      <formula>"OPORTUNIDADE"</formula>
    </cfRule>
  </conditionalFormatting>
  <conditionalFormatting sqref="Y149">
    <cfRule type="cellIs" dxfId="674" priority="558" operator="equal">
      <formula>"NÃO"</formula>
    </cfRule>
    <cfRule type="cellIs" dxfId="673" priority="559" operator="equal">
      <formula>"SIM"</formula>
    </cfRule>
  </conditionalFormatting>
  <conditionalFormatting sqref="Y149">
    <cfRule type="cellIs" dxfId="672" priority="557" operator="equal">
      <formula>"OPORTUNIDADE"</formula>
    </cfRule>
  </conditionalFormatting>
  <conditionalFormatting sqref="Y149">
    <cfRule type="cellIs" dxfId="671" priority="555" operator="equal">
      <formula>"NÃO"</formula>
    </cfRule>
    <cfRule type="cellIs" dxfId="670" priority="556" operator="equal">
      <formula>"SIM"</formula>
    </cfRule>
  </conditionalFormatting>
  <conditionalFormatting sqref="Z149">
    <cfRule type="cellIs" dxfId="669" priority="554" operator="equal">
      <formula>"OPORTUNIDADE"</formula>
    </cfRule>
  </conditionalFormatting>
  <conditionalFormatting sqref="Z149">
    <cfRule type="cellIs" dxfId="668" priority="552" operator="equal">
      <formula>"NÃO"</formula>
    </cfRule>
    <cfRule type="cellIs" dxfId="667" priority="553" operator="equal">
      <formula>"SIM"</formula>
    </cfRule>
  </conditionalFormatting>
  <conditionalFormatting sqref="Z149">
    <cfRule type="cellIs" dxfId="666" priority="551" operator="equal">
      <formula>"OPORTUNIDADE"</formula>
    </cfRule>
  </conditionalFormatting>
  <conditionalFormatting sqref="Z149">
    <cfRule type="cellIs" dxfId="665" priority="549" operator="equal">
      <formula>"NÃO"</formula>
    </cfRule>
    <cfRule type="cellIs" dxfId="664" priority="550" operator="equal">
      <formula>"SIM"</formula>
    </cfRule>
  </conditionalFormatting>
  <conditionalFormatting sqref="Y149">
    <cfRule type="cellIs" dxfId="663" priority="548" operator="equal">
      <formula>"OPORTUNIDADE"</formula>
    </cfRule>
  </conditionalFormatting>
  <conditionalFormatting sqref="Y149">
    <cfRule type="cellIs" dxfId="662" priority="546" operator="equal">
      <formula>"NÃO"</formula>
    </cfRule>
    <cfRule type="cellIs" dxfId="661" priority="547" operator="equal">
      <formula>"SIM"</formula>
    </cfRule>
  </conditionalFormatting>
  <conditionalFormatting sqref="Z149">
    <cfRule type="cellIs" dxfId="660" priority="545" operator="equal">
      <formula>"OPORTUNIDADE"</formula>
    </cfRule>
  </conditionalFormatting>
  <conditionalFormatting sqref="Z149">
    <cfRule type="cellIs" dxfId="659" priority="543" operator="equal">
      <formula>"NÃO"</formula>
    </cfRule>
    <cfRule type="cellIs" dxfId="658" priority="544" operator="equal">
      <formula>"SIM"</formula>
    </cfRule>
  </conditionalFormatting>
  <conditionalFormatting sqref="Y149">
    <cfRule type="cellIs" dxfId="657" priority="542" operator="equal">
      <formula>"OPORTUNIDADE"</formula>
    </cfRule>
  </conditionalFormatting>
  <conditionalFormatting sqref="Y149">
    <cfRule type="cellIs" dxfId="656" priority="540" operator="equal">
      <formula>"NÃO"</formula>
    </cfRule>
    <cfRule type="cellIs" dxfId="655" priority="541" operator="equal">
      <formula>"SIM"</formula>
    </cfRule>
  </conditionalFormatting>
  <conditionalFormatting sqref="Z149">
    <cfRule type="cellIs" dxfId="654" priority="539" operator="equal">
      <formula>"OPORTUNIDADE"</formula>
    </cfRule>
  </conditionalFormatting>
  <conditionalFormatting sqref="Z149">
    <cfRule type="cellIs" dxfId="653" priority="537" operator="equal">
      <formula>"NÃO"</formula>
    </cfRule>
    <cfRule type="cellIs" dxfId="652" priority="538" operator="equal">
      <formula>"SIM"</formula>
    </cfRule>
  </conditionalFormatting>
  <conditionalFormatting sqref="Z149">
    <cfRule type="cellIs" dxfId="651" priority="536" operator="equal">
      <formula>"OPORTUNIDADE"</formula>
    </cfRule>
  </conditionalFormatting>
  <conditionalFormatting sqref="Z149">
    <cfRule type="cellIs" dxfId="650" priority="534" operator="equal">
      <formula>"NÃO"</formula>
    </cfRule>
    <cfRule type="cellIs" dxfId="649" priority="535" operator="equal">
      <formula>"SIM"</formula>
    </cfRule>
  </conditionalFormatting>
  <conditionalFormatting sqref="Z149">
    <cfRule type="cellIs" dxfId="648" priority="533" operator="equal">
      <formula>"OPORTUNIDADE"</formula>
    </cfRule>
  </conditionalFormatting>
  <conditionalFormatting sqref="Z149">
    <cfRule type="cellIs" dxfId="647" priority="531" operator="equal">
      <formula>"NÃO"</formula>
    </cfRule>
    <cfRule type="cellIs" dxfId="646" priority="532" operator="equal">
      <formula>"SIM"</formula>
    </cfRule>
  </conditionalFormatting>
  <conditionalFormatting sqref="Z149">
    <cfRule type="cellIs" dxfId="645" priority="530" operator="equal">
      <formula>"OPORTUNIDADE"</formula>
    </cfRule>
  </conditionalFormatting>
  <conditionalFormatting sqref="Z149">
    <cfRule type="cellIs" dxfId="644" priority="528" operator="equal">
      <formula>"NÃO"</formula>
    </cfRule>
    <cfRule type="cellIs" dxfId="643" priority="529" operator="equal">
      <formula>"SIM"</formula>
    </cfRule>
  </conditionalFormatting>
  <conditionalFormatting sqref="Y149">
    <cfRule type="cellIs" dxfId="642" priority="527" operator="equal">
      <formula>"OPORTUNIDADE"</formula>
    </cfRule>
  </conditionalFormatting>
  <conditionalFormatting sqref="Y149">
    <cfRule type="cellIs" dxfId="641" priority="525" operator="equal">
      <formula>"NÃO"</formula>
    </cfRule>
    <cfRule type="cellIs" dxfId="640" priority="526" operator="equal">
      <formula>"SIM"</formula>
    </cfRule>
  </conditionalFormatting>
  <conditionalFormatting sqref="Y149">
    <cfRule type="cellIs" dxfId="639" priority="524" operator="equal">
      <formula>"OPORTUNIDADE"</formula>
    </cfRule>
  </conditionalFormatting>
  <conditionalFormatting sqref="Y149">
    <cfRule type="cellIs" dxfId="638" priority="522" operator="equal">
      <formula>"NÃO"</formula>
    </cfRule>
    <cfRule type="cellIs" dxfId="637" priority="523" operator="equal">
      <formula>"SIM"</formula>
    </cfRule>
  </conditionalFormatting>
  <conditionalFormatting sqref="Y149">
    <cfRule type="cellIs" dxfId="636" priority="521" operator="equal">
      <formula>"OPORTUNIDADE"</formula>
    </cfRule>
  </conditionalFormatting>
  <conditionalFormatting sqref="Y149">
    <cfRule type="cellIs" dxfId="635" priority="519" operator="equal">
      <formula>"NÃO"</formula>
    </cfRule>
    <cfRule type="cellIs" dxfId="634" priority="520" operator="equal">
      <formula>"SIM"</formula>
    </cfRule>
  </conditionalFormatting>
  <conditionalFormatting sqref="Y149">
    <cfRule type="cellIs" dxfId="633" priority="518" operator="equal">
      <formula>"OPORTUNIDADE"</formula>
    </cfRule>
  </conditionalFormatting>
  <conditionalFormatting sqref="Y149">
    <cfRule type="cellIs" dxfId="632" priority="516" operator="equal">
      <formula>"NÃO"</formula>
    </cfRule>
    <cfRule type="cellIs" dxfId="631" priority="517" operator="equal">
      <formula>"SIM"</formula>
    </cfRule>
  </conditionalFormatting>
  <conditionalFormatting sqref="Y152">
    <cfRule type="cellIs" dxfId="630" priority="515" operator="equal">
      <formula>"OPORTUNIDADE"</formula>
    </cfRule>
  </conditionalFormatting>
  <conditionalFormatting sqref="Y152">
    <cfRule type="cellIs" dxfId="629" priority="513" operator="equal">
      <formula>"NÃO"</formula>
    </cfRule>
    <cfRule type="cellIs" dxfId="628" priority="514" operator="equal">
      <formula>"SIM"</formula>
    </cfRule>
  </conditionalFormatting>
  <conditionalFormatting sqref="Y152">
    <cfRule type="cellIs" dxfId="627" priority="512" operator="equal">
      <formula>"OPORTUNIDADE"</formula>
    </cfRule>
  </conditionalFormatting>
  <conditionalFormatting sqref="Y152">
    <cfRule type="cellIs" dxfId="626" priority="510" operator="equal">
      <formula>"NÃO"</formula>
    </cfRule>
    <cfRule type="cellIs" dxfId="625" priority="511" operator="equal">
      <formula>"SIM"</formula>
    </cfRule>
  </conditionalFormatting>
  <conditionalFormatting sqref="Y152">
    <cfRule type="cellIs" dxfId="624" priority="509" operator="equal">
      <formula>"OPORTUNIDADE"</formula>
    </cfRule>
  </conditionalFormatting>
  <conditionalFormatting sqref="Y152">
    <cfRule type="cellIs" dxfId="623" priority="507" operator="equal">
      <formula>"NÃO"</formula>
    </cfRule>
    <cfRule type="cellIs" dxfId="622" priority="508" operator="equal">
      <formula>"SIM"</formula>
    </cfRule>
  </conditionalFormatting>
  <conditionalFormatting sqref="Y152">
    <cfRule type="cellIs" dxfId="621" priority="506" operator="equal">
      <formula>"OPORTUNIDADE"</formula>
    </cfRule>
  </conditionalFormatting>
  <conditionalFormatting sqref="Y152">
    <cfRule type="cellIs" dxfId="620" priority="504" operator="equal">
      <formula>"NÃO"</formula>
    </cfRule>
    <cfRule type="cellIs" dxfId="619" priority="505" operator="equal">
      <formula>"SIM"</formula>
    </cfRule>
  </conditionalFormatting>
  <conditionalFormatting sqref="Y152">
    <cfRule type="cellIs" dxfId="618" priority="503" operator="equal">
      <formula>"OPORTUNIDADE"</formula>
    </cfRule>
  </conditionalFormatting>
  <conditionalFormatting sqref="Y152">
    <cfRule type="cellIs" dxfId="617" priority="501" operator="equal">
      <formula>"NÃO"</formula>
    </cfRule>
    <cfRule type="cellIs" dxfId="616" priority="502" operator="equal">
      <formula>"SIM"</formula>
    </cfRule>
  </conditionalFormatting>
  <conditionalFormatting sqref="Y152">
    <cfRule type="cellIs" dxfId="615" priority="500" operator="equal">
      <formula>"OPORTUNIDADE"</formula>
    </cfRule>
  </conditionalFormatting>
  <conditionalFormatting sqref="Y152">
    <cfRule type="cellIs" dxfId="614" priority="498" operator="equal">
      <formula>"NÃO"</formula>
    </cfRule>
    <cfRule type="cellIs" dxfId="613" priority="499" operator="equal">
      <formula>"SIM"</formula>
    </cfRule>
  </conditionalFormatting>
  <conditionalFormatting sqref="Y152">
    <cfRule type="cellIs" dxfId="612" priority="497" operator="equal">
      <formula>"OPORTUNIDADE"</formula>
    </cfRule>
  </conditionalFormatting>
  <conditionalFormatting sqref="Y152">
    <cfRule type="cellIs" dxfId="611" priority="495" operator="equal">
      <formula>"NÃO"</formula>
    </cfRule>
    <cfRule type="cellIs" dxfId="610" priority="496" operator="equal">
      <formula>"SIM"</formula>
    </cfRule>
  </conditionalFormatting>
  <conditionalFormatting sqref="Y152">
    <cfRule type="cellIs" dxfId="609" priority="494" operator="equal">
      <formula>"OPORTUNIDADE"</formula>
    </cfRule>
  </conditionalFormatting>
  <conditionalFormatting sqref="Y152">
    <cfRule type="cellIs" dxfId="608" priority="492" operator="equal">
      <formula>"NÃO"</formula>
    </cfRule>
    <cfRule type="cellIs" dxfId="607" priority="493" operator="equal">
      <formula>"SIM"</formula>
    </cfRule>
  </conditionalFormatting>
  <conditionalFormatting sqref="Y152">
    <cfRule type="cellIs" dxfId="606" priority="491" operator="equal">
      <formula>"OPORTUNIDADE"</formula>
    </cfRule>
  </conditionalFormatting>
  <conditionalFormatting sqref="Y152">
    <cfRule type="cellIs" dxfId="605" priority="489" operator="equal">
      <formula>"NÃO"</formula>
    </cfRule>
    <cfRule type="cellIs" dxfId="604" priority="490" operator="equal">
      <formula>"SIM"</formula>
    </cfRule>
  </conditionalFormatting>
  <conditionalFormatting sqref="Y152">
    <cfRule type="cellIs" dxfId="603" priority="488" operator="equal">
      <formula>"OPORTUNIDADE"</formula>
    </cfRule>
  </conditionalFormatting>
  <conditionalFormatting sqref="Y152">
    <cfRule type="cellIs" dxfId="602" priority="486" operator="equal">
      <formula>"NÃO"</formula>
    </cfRule>
    <cfRule type="cellIs" dxfId="601" priority="487" operator="equal">
      <formula>"SIM"</formula>
    </cfRule>
  </conditionalFormatting>
  <conditionalFormatting sqref="Y152">
    <cfRule type="cellIs" dxfId="600" priority="485" operator="equal">
      <formula>"OPORTUNIDADE"</formula>
    </cfRule>
  </conditionalFormatting>
  <conditionalFormatting sqref="Y152">
    <cfRule type="cellIs" dxfId="599" priority="483" operator="equal">
      <formula>"NÃO"</formula>
    </cfRule>
    <cfRule type="cellIs" dxfId="598" priority="484" operator="equal">
      <formula>"SIM"</formula>
    </cfRule>
  </conditionalFormatting>
  <conditionalFormatting sqref="Y152">
    <cfRule type="cellIs" dxfId="597" priority="482" operator="equal">
      <formula>"OPORTUNIDADE"</formula>
    </cfRule>
  </conditionalFormatting>
  <conditionalFormatting sqref="Y152">
    <cfRule type="cellIs" dxfId="596" priority="480" operator="equal">
      <formula>"NÃO"</formula>
    </cfRule>
    <cfRule type="cellIs" dxfId="595" priority="481" operator="equal">
      <formula>"SIM"</formula>
    </cfRule>
  </conditionalFormatting>
  <conditionalFormatting sqref="Y152">
    <cfRule type="cellIs" dxfId="594" priority="479" operator="equal">
      <formula>"OPORTUNIDADE"</formula>
    </cfRule>
  </conditionalFormatting>
  <conditionalFormatting sqref="Y152">
    <cfRule type="cellIs" dxfId="593" priority="477" operator="equal">
      <formula>"NÃO"</formula>
    </cfRule>
    <cfRule type="cellIs" dxfId="592" priority="478" operator="equal">
      <formula>"SIM"</formula>
    </cfRule>
  </conditionalFormatting>
  <conditionalFormatting sqref="Y152">
    <cfRule type="cellIs" dxfId="591" priority="476" operator="equal">
      <formula>"OPORTUNIDADE"</formula>
    </cfRule>
  </conditionalFormatting>
  <conditionalFormatting sqref="Y152">
    <cfRule type="cellIs" dxfId="590" priority="474" operator="equal">
      <formula>"NÃO"</formula>
    </cfRule>
    <cfRule type="cellIs" dxfId="589" priority="475" operator="equal">
      <formula>"SIM"</formula>
    </cfRule>
  </conditionalFormatting>
  <conditionalFormatting sqref="Y152">
    <cfRule type="cellIs" dxfId="588" priority="473" operator="equal">
      <formula>"OPORTUNIDADE"</formula>
    </cfRule>
  </conditionalFormatting>
  <conditionalFormatting sqref="Y152">
    <cfRule type="cellIs" dxfId="587" priority="471" operator="equal">
      <formula>"NÃO"</formula>
    </cfRule>
    <cfRule type="cellIs" dxfId="586" priority="472" operator="equal">
      <formula>"SIM"</formula>
    </cfRule>
  </conditionalFormatting>
  <conditionalFormatting sqref="Y152">
    <cfRule type="cellIs" dxfId="585" priority="470" operator="equal">
      <formula>"OPORTUNIDADE"</formula>
    </cfRule>
  </conditionalFormatting>
  <conditionalFormatting sqref="Y152">
    <cfRule type="cellIs" dxfId="584" priority="468" operator="equal">
      <formula>"NÃO"</formula>
    </cfRule>
    <cfRule type="cellIs" dxfId="583" priority="469" operator="equal">
      <formula>"SIM"</formula>
    </cfRule>
  </conditionalFormatting>
  <conditionalFormatting sqref="Y152">
    <cfRule type="cellIs" dxfId="582" priority="467" operator="equal">
      <formula>"OPORTUNIDADE"</formula>
    </cfRule>
  </conditionalFormatting>
  <conditionalFormatting sqref="Y152">
    <cfRule type="cellIs" dxfId="581" priority="465" operator="equal">
      <formula>"NÃO"</formula>
    </cfRule>
    <cfRule type="cellIs" dxfId="580" priority="466" operator="equal">
      <formula>"SIM"</formula>
    </cfRule>
  </conditionalFormatting>
  <conditionalFormatting sqref="Y152">
    <cfRule type="cellIs" dxfId="579" priority="464" operator="equal">
      <formula>"OPORTUNIDADE"</formula>
    </cfRule>
  </conditionalFormatting>
  <conditionalFormatting sqref="Y152">
    <cfRule type="cellIs" dxfId="578" priority="462" operator="equal">
      <formula>"NÃO"</formula>
    </cfRule>
    <cfRule type="cellIs" dxfId="577" priority="463" operator="equal">
      <formula>"SIM"</formula>
    </cfRule>
  </conditionalFormatting>
  <conditionalFormatting sqref="Y152">
    <cfRule type="cellIs" dxfId="576" priority="461" operator="equal">
      <formula>"OPORTUNIDADE"</formula>
    </cfRule>
  </conditionalFormatting>
  <conditionalFormatting sqref="Y152">
    <cfRule type="cellIs" dxfId="575" priority="459" operator="equal">
      <formula>"NÃO"</formula>
    </cfRule>
    <cfRule type="cellIs" dxfId="574" priority="460" operator="equal">
      <formula>"SIM"</formula>
    </cfRule>
  </conditionalFormatting>
  <conditionalFormatting sqref="Y152">
    <cfRule type="cellIs" dxfId="573" priority="458" operator="equal">
      <formula>"OPORTUNIDADE"</formula>
    </cfRule>
  </conditionalFormatting>
  <conditionalFormatting sqref="Y152">
    <cfRule type="cellIs" dxfId="572" priority="456" operator="equal">
      <formula>"NÃO"</formula>
    </cfRule>
    <cfRule type="cellIs" dxfId="571" priority="457" operator="equal">
      <formula>"SIM"</formula>
    </cfRule>
  </conditionalFormatting>
  <conditionalFormatting sqref="Y152">
    <cfRule type="cellIs" dxfId="570" priority="455" operator="equal">
      <formula>"OPORTUNIDADE"</formula>
    </cfRule>
  </conditionalFormatting>
  <conditionalFormatting sqref="Y152">
    <cfRule type="cellIs" dxfId="569" priority="453" operator="equal">
      <formula>"NÃO"</formula>
    </cfRule>
    <cfRule type="cellIs" dxfId="568" priority="454" operator="equal">
      <formula>"SIM"</formula>
    </cfRule>
  </conditionalFormatting>
  <conditionalFormatting sqref="Y152">
    <cfRule type="cellIs" dxfId="567" priority="452" operator="equal">
      <formula>"OPORTUNIDADE"</formula>
    </cfRule>
  </conditionalFormatting>
  <conditionalFormatting sqref="Y152">
    <cfRule type="cellIs" dxfId="566" priority="450" operator="equal">
      <formula>"NÃO"</formula>
    </cfRule>
    <cfRule type="cellIs" dxfId="565" priority="451" operator="equal">
      <formula>"SIM"</formula>
    </cfRule>
  </conditionalFormatting>
  <conditionalFormatting sqref="Y152">
    <cfRule type="cellIs" dxfId="564" priority="449" operator="equal">
      <formula>"OPORTUNIDADE"</formula>
    </cfRule>
  </conditionalFormatting>
  <conditionalFormatting sqref="Y152">
    <cfRule type="cellIs" dxfId="563" priority="447" operator="equal">
      <formula>"NÃO"</formula>
    </cfRule>
    <cfRule type="cellIs" dxfId="562" priority="448" operator="equal">
      <formula>"SIM"</formula>
    </cfRule>
  </conditionalFormatting>
  <conditionalFormatting sqref="Y152">
    <cfRule type="cellIs" dxfId="561" priority="446" operator="equal">
      <formula>"OPORTUNIDADE"</formula>
    </cfRule>
  </conditionalFormatting>
  <conditionalFormatting sqref="Y152">
    <cfRule type="cellIs" dxfId="560" priority="444" operator="equal">
      <formula>"NÃO"</formula>
    </cfRule>
    <cfRule type="cellIs" dxfId="559" priority="445" operator="equal">
      <formula>"SIM"</formula>
    </cfRule>
  </conditionalFormatting>
  <conditionalFormatting sqref="Y152">
    <cfRule type="cellIs" dxfId="558" priority="443" operator="equal">
      <formula>"OPORTUNIDADE"</formula>
    </cfRule>
  </conditionalFormatting>
  <conditionalFormatting sqref="Y152">
    <cfRule type="cellIs" dxfId="557" priority="441" operator="equal">
      <formula>"NÃO"</formula>
    </cfRule>
    <cfRule type="cellIs" dxfId="556" priority="442" operator="equal">
      <formula>"SIM"</formula>
    </cfRule>
  </conditionalFormatting>
  <conditionalFormatting sqref="Y152">
    <cfRule type="cellIs" dxfId="555" priority="440" operator="equal">
      <formula>"OPORTUNIDADE"</formula>
    </cfRule>
  </conditionalFormatting>
  <conditionalFormatting sqref="Y152">
    <cfRule type="cellIs" dxfId="554" priority="438" operator="equal">
      <formula>"NÃO"</formula>
    </cfRule>
    <cfRule type="cellIs" dxfId="553" priority="439" operator="equal">
      <formula>"SIM"</formula>
    </cfRule>
  </conditionalFormatting>
  <conditionalFormatting sqref="Y152">
    <cfRule type="cellIs" dxfId="552" priority="437" operator="equal">
      <formula>"OPORTUNIDADE"</formula>
    </cfRule>
  </conditionalFormatting>
  <conditionalFormatting sqref="Y152">
    <cfRule type="cellIs" dxfId="551" priority="435" operator="equal">
      <formula>"NÃO"</formula>
    </cfRule>
    <cfRule type="cellIs" dxfId="550" priority="436" operator="equal">
      <formula>"SIM"</formula>
    </cfRule>
  </conditionalFormatting>
  <conditionalFormatting sqref="Y152">
    <cfRule type="cellIs" dxfId="549" priority="434" operator="equal">
      <formula>"OPORTUNIDADE"</formula>
    </cfRule>
  </conditionalFormatting>
  <conditionalFormatting sqref="Y152">
    <cfRule type="cellIs" dxfId="548" priority="432" operator="equal">
      <formula>"NÃO"</formula>
    </cfRule>
    <cfRule type="cellIs" dxfId="547" priority="433" operator="equal">
      <formula>"SIM"</formula>
    </cfRule>
  </conditionalFormatting>
  <conditionalFormatting sqref="Y152">
    <cfRule type="cellIs" dxfId="546" priority="431" operator="equal">
      <formula>"OPORTUNIDADE"</formula>
    </cfRule>
  </conditionalFormatting>
  <conditionalFormatting sqref="Y152">
    <cfRule type="cellIs" dxfId="545" priority="429" operator="equal">
      <formula>"NÃO"</formula>
    </cfRule>
    <cfRule type="cellIs" dxfId="544" priority="430" operator="equal">
      <formula>"SIM"</formula>
    </cfRule>
  </conditionalFormatting>
  <conditionalFormatting sqref="Y152">
    <cfRule type="cellIs" dxfId="543" priority="428" operator="equal">
      <formula>"OPORTUNIDADE"</formula>
    </cfRule>
  </conditionalFormatting>
  <conditionalFormatting sqref="Y152">
    <cfRule type="cellIs" dxfId="542" priority="426" operator="equal">
      <formula>"NÃO"</formula>
    </cfRule>
    <cfRule type="cellIs" dxfId="541" priority="427" operator="equal">
      <formula>"SIM"</formula>
    </cfRule>
  </conditionalFormatting>
  <conditionalFormatting sqref="Y152">
    <cfRule type="cellIs" dxfId="540" priority="425" operator="equal">
      <formula>"OPORTUNIDADE"</formula>
    </cfRule>
  </conditionalFormatting>
  <conditionalFormatting sqref="Y152">
    <cfRule type="cellIs" dxfId="539" priority="423" operator="equal">
      <formula>"NÃO"</formula>
    </cfRule>
    <cfRule type="cellIs" dxfId="538" priority="424" operator="equal">
      <formula>"SIM"</formula>
    </cfRule>
  </conditionalFormatting>
  <conditionalFormatting sqref="Y152">
    <cfRule type="cellIs" dxfId="537" priority="422" operator="equal">
      <formula>"OPORTUNIDADE"</formula>
    </cfRule>
  </conditionalFormatting>
  <conditionalFormatting sqref="Y152">
    <cfRule type="cellIs" dxfId="536" priority="420" operator="equal">
      <formula>"NÃO"</formula>
    </cfRule>
    <cfRule type="cellIs" dxfId="535" priority="421" operator="equal">
      <formula>"SIM"</formula>
    </cfRule>
  </conditionalFormatting>
  <conditionalFormatting sqref="Y152">
    <cfRule type="cellIs" dxfId="534" priority="419" operator="equal">
      <formula>"OPORTUNIDADE"</formula>
    </cfRule>
  </conditionalFormatting>
  <conditionalFormatting sqref="Y152">
    <cfRule type="cellIs" dxfId="533" priority="417" operator="equal">
      <formula>"NÃO"</formula>
    </cfRule>
    <cfRule type="cellIs" dxfId="532" priority="418" operator="equal">
      <formula>"SIM"</formula>
    </cfRule>
  </conditionalFormatting>
  <conditionalFormatting sqref="Y152">
    <cfRule type="cellIs" dxfId="531" priority="416" operator="equal">
      <formula>"OPORTUNIDADE"</formula>
    </cfRule>
  </conditionalFormatting>
  <conditionalFormatting sqref="Y152">
    <cfRule type="cellIs" dxfId="530" priority="414" operator="equal">
      <formula>"NÃO"</formula>
    </cfRule>
    <cfRule type="cellIs" dxfId="529" priority="415" operator="equal">
      <formula>"SIM"</formula>
    </cfRule>
  </conditionalFormatting>
  <conditionalFormatting sqref="Z152">
    <cfRule type="cellIs" dxfId="528" priority="413" operator="equal">
      <formula>"OPORTUNIDADE"</formula>
    </cfRule>
  </conditionalFormatting>
  <conditionalFormatting sqref="Z152">
    <cfRule type="cellIs" dxfId="527" priority="411" operator="equal">
      <formula>"NÃO"</formula>
    </cfRule>
    <cfRule type="cellIs" dxfId="526" priority="412" operator="equal">
      <formula>"SIM"</formula>
    </cfRule>
  </conditionalFormatting>
  <conditionalFormatting sqref="Y153">
    <cfRule type="cellIs" dxfId="525" priority="410" operator="equal">
      <formula>"OPORTUNIDADE"</formula>
    </cfRule>
  </conditionalFormatting>
  <conditionalFormatting sqref="Y153">
    <cfRule type="cellIs" dxfId="524" priority="408" operator="equal">
      <formula>"NÃO"</formula>
    </cfRule>
    <cfRule type="cellIs" dxfId="523" priority="409" operator="equal">
      <formula>"SIM"</formula>
    </cfRule>
  </conditionalFormatting>
  <conditionalFormatting sqref="Y153">
    <cfRule type="cellIs" dxfId="522" priority="407" operator="equal">
      <formula>"OPORTUNIDADE"</formula>
    </cfRule>
  </conditionalFormatting>
  <conditionalFormatting sqref="Y153">
    <cfRule type="cellIs" dxfId="521" priority="405" operator="equal">
      <formula>"NÃO"</formula>
    </cfRule>
    <cfRule type="cellIs" dxfId="520" priority="406" operator="equal">
      <formula>"SIM"</formula>
    </cfRule>
  </conditionalFormatting>
  <conditionalFormatting sqref="Y153">
    <cfRule type="cellIs" dxfId="519" priority="404" operator="equal">
      <formula>"OPORTUNIDADE"</formula>
    </cfRule>
  </conditionalFormatting>
  <conditionalFormatting sqref="Y153">
    <cfRule type="cellIs" dxfId="518" priority="402" operator="equal">
      <formula>"NÃO"</formula>
    </cfRule>
    <cfRule type="cellIs" dxfId="517" priority="403" operator="equal">
      <formula>"SIM"</formula>
    </cfRule>
  </conditionalFormatting>
  <conditionalFormatting sqref="Y153">
    <cfRule type="cellIs" dxfId="516" priority="401" operator="equal">
      <formula>"OPORTUNIDADE"</formula>
    </cfRule>
  </conditionalFormatting>
  <conditionalFormatting sqref="Y153">
    <cfRule type="cellIs" dxfId="515" priority="399" operator="equal">
      <formula>"NÃO"</formula>
    </cfRule>
    <cfRule type="cellIs" dxfId="514" priority="400" operator="equal">
      <formula>"SIM"</formula>
    </cfRule>
  </conditionalFormatting>
  <conditionalFormatting sqref="Y153">
    <cfRule type="cellIs" dxfId="513" priority="398" operator="equal">
      <formula>"OPORTUNIDADE"</formula>
    </cfRule>
  </conditionalFormatting>
  <conditionalFormatting sqref="Y153">
    <cfRule type="cellIs" dxfId="512" priority="396" operator="equal">
      <formula>"NÃO"</formula>
    </cfRule>
    <cfRule type="cellIs" dxfId="511" priority="397" operator="equal">
      <formula>"SIM"</formula>
    </cfRule>
  </conditionalFormatting>
  <conditionalFormatting sqref="Y153">
    <cfRule type="cellIs" dxfId="510" priority="395" operator="equal">
      <formula>"OPORTUNIDADE"</formula>
    </cfRule>
  </conditionalFormatting>
  <conditionalFormatting sqref="Y153">
    <cfRule type="cellIs" dxfId="509" priority="393" operator="equal">
      <formula>"NÃO"</formula>
    </cfRule>
    <cfRule type="cellIs" dxfId="508" priority="394" operator="equal">
      <formula>"SIM"</formula>
    </cfRule>
  </conditionalFormatting>
  <conditionalFormatting sqref="Y153">
    <cfRule type="cellIs" dxfId="507" priority="392" operator="equal">
      <formula>"OPORTUNIDADE"</formula>
    </cfRule>
  </conditionalFormatting>
  <conditionalFormatting sqref="Y153">
    <cfRule type="cellIs" dxfId="506" priority="390" operator="equal">
      <formula>"NÃO"</formula>
    </cfRule>
    <cfRule type="cellIs" dxfId="505" priority="391" operator="equal">
      <formula>"SIM"</formula>
    </cfRule>
  </conditionalFormatting>
  <conditionalFormatting sqref="Y153">
    <cfRule type="cellIs" dxfId="504" priority="389" operator="equal">
      <formula>"OPORTUNIDADE"</formula>
    </cfRule>
  </conditionalFormatting>
  <conditionalFormatting sqref="Y153">
    <cfRule type="cellIs" dxfId="503" priority="387" operator="equal">
      <formula>"NÃO"</formula>
    </cfRule>
    <cfRule type="cellIs" dxfId="502" priority="388" operator="equal">
      <formula>"SIM"</formula>
    </cfRule>
  </conditionalFormatting>
  <conditionalFormatting sqref="Y153">
    <cfRule type="cellIs" dxfId="501" priority="386" operator="equal">
      <formula>"OPORTUNIDADE"</formula>
    </cfRule>
  </conditionalFormatting>
  <conditionalFormatting sqref="Y153">
    <cfRule type="cellIs" dxfId="500" priority="384" operator="equal">
      <formula>"NÃO"</formula>
    </cfRule>
    <cfRule type="cellIs" dxfId="499" priority="385" operator="equal">
      <formula>"SIM"</formula>
    </cfRule>
  </conditionalFormatting>
  <conditionalFormatting sqref="Y153">
    <cfRule type="cellIs" dxfId="498" priority="383" operator="equal">
      <formula>"OPORTUNIDADE"</formula>
    </cfRule>
  </conditionalFormatting>
  <conditionalFormatting sqref="Y153">
    <cfRule type="cellIs" dxfId="497" priority="381" operator="equal">
      <formula>"NÃO"</formula>
    </cfRule>
    <cfRule type="cellIs" dxfId="496" priority="382" operator="equal">
      <formula>"SIM"</formula>
    </cfRule>
  </conditionalFormatting>
  <conditionalFormatting sqref="Z153">
    <cfRule type="cellIs" dxfId="495" priority="380" operator="equal">
      <formula>"OPORTUNIDADE"</formula>
    </cfRule>
  </conditionalFormatting>
  <conditionalFormatting sqref="Z153">
    <cfRule type="cellIs" dxfId="494" priority="378" operator="equal">
      <formula>"NÃO"</formula>
    </cfRule>
    <cfRule type="cellIs" dxfId="493" priority="379" operator="equal">
      <formula>"SIM"</formula>
    </cfRule>
  </conditionalFormatting>
  <conditionalFormatting sqref="Y153">
    <cfRule type="cellIs" dxfId="492" priority="377" operator="equal">
      <formula>"OPORTUNIDADE"</formula>
    </cfRule>
  </conditionalFormatting>
  <conditionalFormatting sqref="Y153">
    <cfRule type="cellIs" dxfId="491" priority="375" operator="equal">
      <formula>"NÃO"</formula>
    </cfRule>
    <cfRule type="cellIs" dxfId="490" priority="376" operator="equal">
      <formula>"SIM"</formula>
    </cfRule>
  </conditionalFormatting>
  <conditionalFormatting sqref="Y153">
    <cfRule type="cellIs" dxfId="489" priority="374" operator="equal">
      <formula>"OPORTUNIDADE"</formula>
    </cfRule>
  </conditionalFormatting>
  <conditionalFormatting sqref="Y153">
    <cfRule type="cellIs" dxfId="488" priority="372" operator="equal">
      <formula>"NÃO"</formula>
    </cfRule>
    <cfRule type="cellIs" dxfId="487" priority="373" operator="equal">
      <formula>"SIM"</formula>
    </cfRule>
  </conditionalFormatting>
  <conditionalFormatting sqref="Y153">
    <cfRule type="cellIs" dxfId="486" priority="371" operator="equal">
      <formula>"OPORTUNIDADE"</formula>
    </cfRule>
  </conditionalFormatting>
  <conditionalFormatting sqref="Y153">
    <cfRule type="cellIs" dxfId="485" priority="369" operator="equal">
      <formula>"NÃO"</formula>
    </cfRule>
    <cfRule type="cellIs" dxfId="484" priority="370" operator="equal">
      <formula>"SIM"</formula>
    </cfRule>
  </conditionalFormatting>
  <conditionalFormatting sqref="Y153">
    <cfRule type="cellIs" dxfId="483" priority="368" operator="equal">
      <formula>"OPORTUNIDADE"</formula>
    </cfRule>
  </conditionalFormatting>
  <conditionalFormatting sqref="Y153">
    <cfRule type="cellIs" dxfId="482" priority="366" operator="equal">
      <formula>"NÃO"</formula>
    </cfRule>
    <cfRule type="cellIs" dxfId="481" priority="367" operator="equal">
      <formula>"SIM"</formula>
    </cfRule>
  </conditionalFormatting>
  <conditionalFormatting sqref="Y151">
    <cfRule type="cellIs" dxfId="480" priority="365" operator="equal">
      <formula>"OPORTUNIDADE"</formula>
    </cfRule>
  </conditionalFormatting>
  <conditionalFormatting sqref="Y151">
    <cfRule type="cellIs" dxfId="479" priority="363" operator="equal">
      <formula>"NÃO"</formula>
    </cfRule>
    <cfRule type="cellIs" dxfId="478" priority="364" operator="equal">
      <formula>"SIM"</formula>
    </cfRule>
  </conditionalFormatting>
  <conditionalFormatting sqref="Z151">
    <cfRule type="cellIs" dxfId="477" priority="362" operator="equal">
      <formula>"OPORTUNIDADE"</formula>
    </cfRule>
  </conditionalFormatting>
  <conditionalFormatting sqref="Z151">
    <cfRule type="cellIs" dxfId="476" priority="360" operator="equal">
      <formula>"NÃO"</formula>
    </cfRule>
    <cfRule type="cellIs" dxfId="475" priority="361" operator="equal">
      <formula>"SIM"</formula>
    </cfRule>
  </conditionalFormatting>
  <conditionalFormatting sqref="Y151">
    <cfRule type="cellIs" dxfId="474" priority="359" operator="equal">
      <formula>"OPORTUNIDADE"</formula>
    </cfRule>
  </conditionalFormatting>
  <conditionalFormatting sqref="Y151">
    <cfRule type="cellIs" dxfId="473" priority="357" operator="equal">
      <formula>"NÃO"</formula>
    </cfRule>
    <cfRule type="cellIs" dxfId="472" priority="358" operator="equal">
      <formula>"SIM"</formula>
    </cfRule>
  </conditionalFormatting>
  <conditionalFormatting sqref="Z151">
    <cfRule type="cellIs" dxfId="471" priority="356" operator="equal">
      <formula>"OPORTUNIDADE"</formula>
    </cfRule>
  </conditionalFormatting>
  <conditionalFormatting sqref="Z151">
    <cfRule type="cellIs" dxfId="470" priority="354" operator="equal">
      <formula>"NÃO"</formula>
    </cfRule>
    <cfRule type="cellIs" dxfId="469" priority="355" operator="equal">
      <formula>"SIM"</formula>
    </cfRule>
  </conditionalFormatting>
  <conditionalFormatting sqref="Y150">
    <cfRule type="cellIs" dxfId="468" priority="353" operator="equal">
      <formula>"OPORTUNIDADE"</formula>
    </cfRule>
  </conditionalFormatting>
  <conditionalFormatting sqref="Y150">
    <cfRule type="cellIs" dxfId="467" priority="351" operator="equal">
      <formula>"NÃO"</formula>
    </cfRule>
    <cfRule type="cellIs" dxfId="466" priority="352" operator="equal">
      <formula>"SIM"</formula>
    </cfRule>
  </conditionalFormatting>
  <conditionalFormatting sqref="Y150">
    <cfRule type="cellIs" dxfId="465" priority="350" operator="equal">
      <formula>"OPORTUNIDADE"</formula>
    </cfRule>
  </conditionalFormatting>
  <conditionalFormatting sqref="Y150">
    <cfRule type="cellIs" dxfId="464" priority="348" operator="equal">
      <formula>"NÃO"</formula>
    </cfRule>
    <cfRule type="cellIs" dxfId="463" priority="349" operator="equal">
      <formula>"SIM"</formula>
    </cfRule>
  </conditionalFormatting>
  <conditionalFormatting sqref="Y150">
    <cfRule type="cellIs" dxfId="462" priority="347" operator="equal">
      <formula>"OPORTUNIDADE"</formula>
    </cfRule>
  </conditionalFormatting>
  <conditionalFormatting sqref="Y150">
    <cfRule type="cellIs" dxfId="461" priority="345" operator="equal">
      <formula>"NÃO"</formula>
    </cfRule>
    <cfRule type="cellIs" dxfId="460" priority="346" operator="equal">
      <formula>"SIM"</formula>
    </cfRule>
  </conditionalFormatting>
  <conditionalFormatting sqref="Y150">
    <cfRule type="cellIs" dxfId="459" priority="344" operator="equal">
      <formula>"OPORTUNIDADE"</formula>
    </cfRule>
  </conditionalFormatting>
  <conditionalFormatting sqref="Y150">
    <cfRule type="cellIs" dxfId="458" priority="342" operator="equal">
      <formula>"NÃO"</formula>
    </cfRule>
    <cfRule type="cellIs" dxfId="457" priority="343" operator="equal">
      <formula>"SIM"</formula>
    </cfRule>
  </conditionalFormatting>
  <conditionalFormatting sqref="Y150">
    <cfRule type="cellIs" dxfId="456" priority="341" operator="equal">
      <formula>"OPORTUNIDADE"</formula>
    </cfRule>
  </conditionalFormatting>
  <conditionalFormatting sqref="Y150">
    <cfRule type="cellIs" dxfId="455" priority="339" operator="equal">
      <formula>"NÃO"</formula>
    </cfRule>
    <cfRule type="cellIs" dxfId="454" priority="340" operator="equal">
      <formula>"SIM"</formula>
    </cfRule>
  </conditionalFormatting>
  <conditionalFormatting sqref="Y150">
    <cfRule type="cellIs" dxfId="453" priority="338" operator="equal">
      <formula>"OPORTUNIDADE"</formula>
    </cfRule>
  </conditionalFormatting>
  <conditionalFormatting sqref="Y150">
    <cfRule type="cellIs" dxfId="452" priority="336" operator="equal">
      <formula>"NÃO"</formula>
    </cfRule>
    <cfRule type="cellIs" dxfId="451" priority="337" operator="equal">
      <formula>"SIM"</formula>
    </cfRule>
  </conditionalFormatting>
  <conditionalFormatting sqref="Y150">
    <cfRule type="cellIs" dxfId="450" priority="335" operator="equal">
      <formula>"OPORTUNIDADE"</formula>
    </cfRule>
  </conditionalFormatting>
  <conditionalFormatting sqref="Y150">
    <cfRule type="cellIs" dxfId="449" priority="333" operator="equal">
      <formula>"NÃO"</formula>
    </cfRule>
    <cfRule type="cellIs" dxfId="448" priority="334" operator="equal">
      <formula>"SIM"</formula>
    </cfRule>
  </conditionalFormatting>
  <conditionalFormatting sqref="Y150">
    <cfRule type="cellIs" dxfId="447" priority="332" operator="equal">
      <formula>"OPORTUNIDADE"</formula>
    </cfRule>
  </conditionalFormatting>
  <conditionalFormatting sqref="Y150">
    <cfRule type="cellIs" dxfId="446" priority="330" operator="equal">
      <formula>"NÃO"</formula>
    </cfRule>
    <cfRule type="cellIs" dxfId="445" priority="331" operator="equal">
      <formula>"SIM"</formula>
    </cfRule>
  </conditionalFormatting>
  <conditionalFormatting sqref="Y150">
    <cfRule type="cellIs" dxfId="444" priority="329" operator="equal">
      <formula>"OPORTUNIDADE"</formula>
    </cfRule>
  </conditionalFormatting>
  <conditionalFormatting sqref="Y150">
    <cfRule type="cellIs" dxfId="443" priority="327" operator="equal">
      <formula>"NÃO"</formula>
    </cfRule>
    <cfRule type="cellIs" dxfId="442" priority="328" operator="equal">
      <formula>"SIM"</formula>
    </cfRule>
  </conditionalFormatting>
  <conditionalFormatting sqref="Y150">
    <cfRule type="cellIs" dxfId="441" priority="326" operator="equal">
      <formula>"OPORTUNIDADE"</formula>
    </cfRule>
  </conditionalFormatting>
  <conditionalFormatting sqref="Y150">
    <cfRule type="cellIs" dxfId="440" priority="324" operator="equal">
      <formula>"NÃO"</formula>
    </cfRule>
    <cfRule type="cellIs" dxfId="439" priority="325" operator="equal">
      <formula>"SIM"</formula>
    </cfRule>
  </conditionalFormatting>
  <conditionalFormatting sqref="Y150">
    <cfRule type="cellIs" dxfId="438" priority="323" operator="equal">
      <formula>"OPORTUNIDADE"</formula>
    </cfRule>
  </conditionalFormatting>
  <conditionalFormatting sqref="Y150">
    <cfRule type="cellIs" dxfId="437" priority="321" operator="equal">
      <formula>"NÃO"</formula>
    </cfRule>
    <cfRule type="cellIs" dxfId="436" priority="322" operator="equal">
      <formula>"SIM"</formula>
    </cfRule>
  </conditionalFormatting>
  <conditionalFormatting sqref="Z150">
    <cfRule type="cellIs" dxfId="435" priority="320" operator="equal">
      <formula>"OPORTUNIDADE"</formula>
    </cfRule>
  </conditionalFormatting>
  <conditionalFormatting sqref="Z150">
    <cfRule type="cellIs" dxfId="434" priority="318" operator="equal">
      <formula>"NÃO"</formula>
    </cfRule>
    <cfRule type="cellIs" dxfId="433" priority="319" operator="equal">
      <formula>"SIM"</formula>
    </cfRule>
  </conditionalFormatting>
  <conditionalFormatting sqref="Y150">
    <cfRule type="cellIs" dxfId="432" priority="317" operator="equal">
      <formula>"OPORTUNIDADE"</formula>
    </cfRule>
  </conditionalFormatting>
  <conditionalFormatting sqref="Y150">
    <cfRule type="cellIs" dxfId="431" priority="315" operator="equal">
      <formula>"NÃO"</formula>
    </cfRule>
    <cfRule type="cellIs" dxfId="430" priority="316" operator="equal">
      <formula>"SIM"</formula>
    </cfRule>
  </conditionalFormatting>
  <conditionalFormatting sqref="Y150">
    <cfRule type="cellIs" dxfId="429" priority="314" operator="equal">
      <formula>"OPORTUNIDADE"</formula>
    </cfRule>
  </conditionalFormatting>
  <conditionalFormatting sqref="Y150">
    <cfRule type="cellIs" dxfId="428" priority="312" operator="equal">
      <formula>"NÃO"</formula>
    </cfRule>
    <cfRule type="cellIs" dxfId="427" priority="313" operator="equal">
      <formula>"SIM"</formula>
    </cfRule>
  </conditionalFormatting>
  <conditionalFormatting sqref="Y150">
    <cfRule type="cellIs" dxfId="426" priority="311" operator="equal">
      <formula>"OPORTUNIDADE"</formula>
    </cfRule>
  </conditionalFormatting>
  <conditionalFormatting sqref="Y150">
    <cfRule type="cellIs" dxfId="425" priority="309" operator="equal">
      <formula>"NÃO"</formula>
    </cfRule>
    <cfRule type="cellIs" dxfId="424" priority="310" operator="equal">
      <formula>"SIM"</formula>
    </cfRule>
  </conditionalFormatting>
  <conditionalFormatting sqref="Y150">
    <cfRule type="cellIs" dxfId="423" priority="308" operator="equal">
      <formula>"OPORTUNIDADE"</formula>
    </cfRule>
  </conditionalFormatting>
  <conditionalFormatting sqref="Y150">
    <cfRule type="cellIs" dxfId="422" priority="306" operator="equal">
      <formula>"NÃO"</formula>
    </cfRule>
    <cfRule type="cellIs" dxfId="421" priority="307" operator="equal">
      <formula>"SIM"</formula>
    </cfRule>
  </conditionalFormatting>
  <conditionalFormatting sqref="Y150">
    <cfRule type="cellIs" dxfId="420" priority="305" operator="equal">
      <formula>"OPORTUNIDADE"</formula>
    </cfRule>
  </conditionalFormatting>
  <conditionalFormatting sqref="Y150">
    <cfRule type="cellIs" dxfId="419" priority="303" operator="equal">
      <formula>"NÃO"</formula>
    </cfRule>
    <cfRule type="cellIs" dxfId="418" priority="304" operator="equal">
      <formula>"SIM"</formula>
    </cfRule>
  </conditionalFormatting>
  <conditionalFormatting sqref="Y150">
    <cfRule type="cellIs" dxfId="417" priority="302" operator="equal">
      <formula>"OPORTUNIDADE"</formula>
    </cfRule>
  </conditionalFormatting>
  <conditionalFormatting sqref="Y150">
    <cfRule type="cellIs" dxfId="416" priority="300" operator="equal">
      <formula>"NÃO"</formula>
    </cfRule>
    <cfRule type="cellIs" dxfId="415" priority="301" operator="equal">
      <formula>"SIM"</formula>
    </cfRule>
  </conditionalFormatting>
  <conditionalFormatting sqref="Y150">
    <cfRule type="cellIs" dxfId="414" priority="299" operator="equal">
      <formula>"OPORTUNIDADE"</formula>
    </cfRule>
  </conditionalFormatting>
  <conditionalFormatting sqref="Y150">
    <cfRule type="cellIs" dxfId="413" priority="297" operator="equal">
      <formula>"NÃO"</formula>
    </cfRule>
    <cfRule type="cellIs" dxfId="412" priority="298" operator="equal">
      <formula>"SIM"</formula>
    </cfRule>
  </conditionalFormatting>
  <conditionalFormatting sqref="Y150">
    <cfRule type="cellIs" dxfId="411" priority="296" operator="equal">
      <formula>"OPORTUNIDADE"</formula>
    </cfRule>
  </conditionalFormatting>
  <conditionalFormatting sqref="Y150">
    <cfRule type="cellIs" dxfId="410" priority="294" operator="equal">
      <formula>"NÃO"</formula>
    </cfRule>
    <cfRule type="cellIs" dxfId="409" priority="295" operator="equal">
      <formula>"SIM"</formula>
    </cfRule>
  </conditionalFormatting>
  <conditionalFormatting sqref="Y150">
    <cfRule type="cellIs" dxfId="408" priority="293" operator="equal">
      <formula>"OPORTUNIDADE"</formula>
    </cfRule>
  </conditionalFormatting>
  <conditionalFormatting sqref="Y150">
    <cfRule type="cellIs" dxfId="407" priority="291" operator="equal">
      <formula>"NÃO"</formula>
    </cfRule>
    <cfRule type="cellIs" dxfId="406" priority="292" operator="equal">
      <formula>"SIM"</formula>
    </cfRule>
  </conditionalFormatting>
  <conditionalFormatting sqref="Y150">
    <cfRule type="cellIs" dxfId="405" priority="290" operator="equal">
      <formula>"OPORTUNIDADE"</formula>
    </cfRule>
  </conditionalFormatting>
  <conditionalFormatting sqref="Y150">
    <cfRule type="cellIs" dxfId="404" priority="288" operator="equal">
      <formula>"NÃO"</formula>
    </cfRule>
    <cfRule type="cellIs" dxfId="403" priority="289" operator="equal">
      <formula>"SIM"</formula>
    </cfRule>
  </conditionalFormatting>
  <conditionalFormatting sqref="Y150">
    <cfRule type="cellIs" dxfId="402" priority="287" operator="equal">
      <formula>"OPORTUNIDADE"</formula>
    </cfRule>
  </conditionalFormatting>
  <conditionalFormatting sqref="Y150">
    <cfRule type="cellIs" dxfId="401" priority="285" operator="equal">
      <formula>"NÃO"</formula>
    </cfRule>
    <cfRule type="cellIs" dxfId="400" priority="286" operator="equal">
      <formula>"SIM"</formula>
    </cfRule>
  </conditionalFormatting>
  <conditionalFormatting sqref="Y150">
    <cfRule type="cellIs" dxfId="399" priority="284" operator="equal">
      <formula>"OPORTUNIDADE"</formula>
    </cfRule>
  </conditionalFormatting>
  <conditionalFormatting sqref="Y150">
    <cfRule type="cellIs" dxfId="398" priority="282" operator="equal">
      <formula>"NÃO"</formula>
    </cfRule>
    <cfRule type="cellIs" dxfId="397" priority="283" operator="equal">
      <formula>"SIM"</formula>
    </cfRule>
  </conditionalFormatting>
  <conditionalFormatting sqref="Y150">
    <cfRule type="cellIs" dxfId="396" priority="281" operator="equal">
      <formula>"OPORTUNIDADE"</formula>
    </cfRule>
  </conditionalFormatting>
  <conditionalFormatting sqref="Y150">
    <cfRule type="cellIs" dxfId="395" priority="279" operator="equal">
      <formula>"NÃO"</formula>
    </cfRule>
    <cfRule type="cellIs" dxfId="394" priority="280" operator="equal">
      <formula>"SIM"</formula>
    </cfRule>
  </conditionalFormatting>
  <conditionalFormatting sqref="Y150">
    <cfRule type="cellIs" dxfId="393" priority="278" operator="equal">
      <formula>"OPORTUNIDADE"</formula>
    </cfRule>
  </conditionalFormatting>
  <conditionalFormatting sqref="Y150">
    <cfRule type="cellIs" dxfId="392" priority="276" operator="equal">
      <formula>"NÃO"</formula>
    </cfRule>
    <cfRule type="cellIs" dxfId="391" priority="277" operator="equal">
      <formula>"SIM"</formula>
    </cfRule>
  </conditionalFormatting>
  <conditionalFormatting sqref="Y150">
    <cfRule type="cellIs" dxfId="390" priority="275" operator="equal">
      <formula>"OPORTUNIDADE"</formula>
    </cfRule>
  </conditionalFormatting>
  <conditionalFormatting sqref="Y150">
    <cfRule type="cellIs" dxfId="389" priority="273" operator="equal">
      <formula>"NÃO"</formula>
    </cfRule>
    <cfRule type="cellIs" dxfId="388" priority="274" operator="equal">
      <formula>"SIM"</formula>
    </cfRule>
  </conditionalFormatting>
  <conditionalFormatting sqref="Y150">
    <cfRule type="cellIs" dxfId="387" priority="272" operator="equal">
      <formula>"OPORTUNIDADE"</formula>
    </cfRule>
  </conditionalFormatting>
  <conditionalFormatting sqref="Y150">
    <cfRule type="cellIs" dxfId="386" priority="270" operator="equal">
      <formula>"NÃO"</formula>
    </cfRule>
    <cfRule type="cellIs" dxfId="385" priority="271" operator="equal">
      <formula>"SIM"</formula>
    </cfRule>
  </conditionalFormatting>
  <conditionalFormatting sqref="Y150">
    <cfRule type="cellIs" dxfId="384" priority="269" operator="equal">
      <formula>"OPORTUNIDADE"</formula>
    </cfRule>
  </conditionalFormatting>
  <conditionalFormatting sqref="Y150">
    <cfRule type="cellIs" dxfId="383" priority="267" operator="equal">
      <formula>"NÃO"</formula>
    </cfRule>
    <cfRule type="cellIs" dxfId="382" priority="268" operator="equal">
      <formula>"SIM"</formula>
    </cfRule>
  </conditionalFormatting>
  <conditionalFormatting sqref="Y150">
    <cfRule type="cellIs" dxfId="381" priority="266" operator="equal">
      <formula>"OPORTUNIDADE"</formula>
    </cfRule>
  </conditionalFormatting>
  <conditionalFormatting sqref="Y150">
    <cfRule type="cellIs" dxfId="380" priority="264" operator="equal">
      <formula>"NÃO"</formula>
    </cfRule>
    <cfRule type="cellIs" dxfId="379" priority="265" operator="equal">
      <formula>"SIM"</formula>
    </cfRule>
  </conditionalFormatting>
  <conditionalFormatting sqref="Y150">
    <cfRule type="cellIs" dxfId="378" priority="263" operator="equal">
      <formula>"OPORTUNIDADE"</formula>
    </cfRule>
  </conditionalFormatting>
  <conditionalFormatting sqref="Y150">
    <cfRule type="cellIs" dxfId="377" priority="261" operator="equal">
      <formula>"NÃO"</formula>
    </cfRule>
    <cfRule type="cellIs" dxfId="376" priority="262" operator="equal">
      <formula>"SIM"</formula>
    </cfRule>
  </conditionalFormatting>
  <conditionalFormatting sqref="Y150">
    <cfRule type="cellIs" dxfId="375" priority="260" operator="equal">
      <formula>"OPORTUNIDADE"</formula>
    </cfRule>
  </conditionalFormatting>
  <conditionalFormatting sqref="Y150">
    <cfRule type="cellIs" dxfId="374" priority="258" operator="equal">
      <formula>"NÃO"</formula>
    </cfRule>
    <cfRule type="cellIs" dxfId="373" priority="259" operator="equal">
      <formula>"SIM"</formula>
    </cfRule>
  </conditionalFormatting>
  <conditionalFormatting sqref="Z150">
    <cfRule type="cellIs" dxfId="372" priority="257" operator="equal">
      <formula>"OPORTUNIDADE"</formula>
    </cfRule>
  </conditionalFormatting>
  <conditionalFormatting sqref="Z150">
    <cfRule type="cellIs" dxfId="371" priority="255" operator="equal">
      <formula>"NÃO"</formula>
    </cfRule>
    <cfRule type="cellIs" dxfId="370" priority="256" operator="equal">
      <formula>"SIM"</formula>
    </cfRule>
  </conditionalFormatting>
  <conditionalFormatting sqref="Z150">
    <cfRule type="cellIs" dxfId="369" priority="254" operator="equal">
      <formula>"OPORTUNIDADE"</formula>
    </cfRule>
  </conditionalFormatting>
  <conditionalFormatting sqref="Z150">
    <cfRule type="cellIs" dxfId="368" priority="252" operator="equal">
      <formula>"NÃO"</formula>
    </cfRule>
    <cfRule type="cellIs" dxfId="367" priority="253" operator="equal">
      <formula>"SIM"</formula>
    </cfRule>
  </conditionalFormatting>
  <conditionalFormatting sqref="Y150">
    <cfRule type="cellIs" dxfId="366" priority="251" operator="equal">
      <formula>"OPORTUNIDADE"</formula>
    </cfRule>
  </conditionalFormatting>
  <conditionalFormatting sqref="Y150">
    <cfRule type="cellIs" dxfId="365" priority="249" operator="equal">
      <formula>"NÃO"</formula>
    </cfRule>
    <cfRule type="cellIs" dxfId="364" priority="250" operator="equal">
      <formula>"SIM"</formula>
    </cfRule>
  </conditionalFormatting>
  <conditionalFormatting sqref="Y150">
    <cfRule type="cellIs" dxfId="363" priority="248" operator="equal">
      <formula>"OPORTUNIDADE"</formula>
    </cfRule>
  </conditionalFormatting>
  <conditionalFormatting sqref="Y150">
    <cfRule type="cellIs" dxfId="362" priority="246" operator="equal">
      <formula>"NÃO"</formula>
    </cfRule>
    <cfRule type="cellIs" dxfId="361" priority="247" operator="equal">
      <formula>"SIM"</formula>
    </cfRule>
  </conditionalFormatting>
  <conditionalFormatting sqref="Z150">
    <cfRule type="cellIs" dxfId="360" priority="245" operator="equal">
      <formula>"OPORTUNIDADE"</formula>
    </cfRule>
  </conditionalFormatting>
  <conditionalFormatting sqref="Z150">
    <cfRule type="cellIs" dxfId="359" priority="243" operator="equal">
      <formula>"NÃO"</formula>
    </cfRule>
    <cfRule type="cellIs" dxfId="358" priority="244" operator="equal">
      <formula>"SIM"</formula>
    </cfRule>
  </conditionalFormatting>
  <conditionalFormatting sqref="Z150">
    <cfRule type="cellIs" dxfId="357" priority="242" operator="equal">
      <formula>"OPORTUNIDADE"</formula>
    </cfRule>
  </conditionalFormatting>
  <conditionalFormatting sqref="Z150">
    <cfRule type="cellIs" dxfId="356" priority="240" operator="equal">
      <formula>"NÃO"</formula>
    </cfRule>
    <cfRule type="cellIs" dxfId="355" priority="241" operator="equal">
      <formula>"SIM"</formula>
    </cfRule>
  </conditionalFormatting>
  <conditionalFormatting sqref="Z150">
    <cfRule type="cellIs" dxfId="354" priority="239" operator="equal">
      <formula>"OPORTUNIDADE"</formula>
    </cfRule>
  </conditionalFormatting>
  <conditionalFormatting sqref="Z150">
    <cfRule type="cellIs" dxfId="353" priority="237" operator="equal">
      <formula>"NÃO"</formula>
    </cfRule>
    <cfRule type="cellIs" dxfId="352" priority="238" operator="equal">
      <formula>"SIM"</formula>
    </cfRule>
  </conditionalFormatting>
  <conditionalFormatting sqref="Z150">
    <cfRule type="cellIs" dxfId="351" priority="236" operator="equal">
      <formula>"OPORTUNIDADE"</formula>
    </cfRule>
  </conditionalFormatting>
  <conditionalFormatting sqref="Z150">
    <cfRule type="cellIs" dxfId="350" priority="234" operator="equal">
      <formula>"NÃO"</formula>
    </cfRule>
    <cfRule type="cellIs" dxfId="349" priority="235" operator="equal">
      <formula>"SIM"</formula>
    </cfRule>
  </conditionalFormatting>
  <conditionalFormatting sqref="Y150">
    <cfRule type="cellIs" dxfId="348" priority="233" operator="equal">
      <formula>"OPORTUNIDADE"</formula>
    </cfRule>
  </conditionalFormatting>
  <conditionalFormatting sqref="Y150">
    <cfRule type="cellIs" dxfId="347" priority="231" operator="equal">
      <formula>"NÃO"</formula>
    </cfRule>
    <cfRule type="cellIs" dxfId="346" priority="232" operator="equal">
      <formula>"SIM"</formula>
    </cfRule>
  </conditionalFormatting>
  <conditionalFormatting sqref="Y150">
    <cfRule type="cellIs" dxfId="345" priority="230" operator="equal">
      <formula>"OPORTUNIDADE"</formula>
    </cfRule>
  </conditionalFormatting>
  <conditionalFormatting sqref="Y150">
    <cfRule type="cellIs" dxfId="344" priority="228" operator="equal">
      <formula>"NÃO"</formula>
    </cfRule>
    <cfRule type="cellIs" dxfId="343" priority="229" operator="equal">
      <formula>"SIM"</formula>
    </cfRule>
  </conditionalFormatting>
  <conditionalFormatting sqref="Y150">
    <cfRule type="cellIs" dxfId="342" priority="227" operator="equal">
      <formula>"OPORTUNIDADE"</formula>
    </cfRule>
  </conditionalFormatting>
  <conditionalFormatting sqref="Y150">
    <cfRule type="cellIs" dxfId="341" priority="225" operator="equal">
      <formula>"NÃO"</formula>
    </cfRule>
    <cfRule type="cellIs" dxfId="340" priority="226" operator="equal">
      <formula>"SIM"</formula>
    </cfRule>
  </conditionalFormatting>
  <conditionalFormatting sqref="Y150">
    <cfRule type="cellIs" dxfId="339" priority="224" operator="equal">
      <formula>"OPORTUNIDADE"</formula>
    </cfRule>
  </conditionalFormatting>
  <conditionalFormatting sqref="Y150">
    <cfRule type="cellIs" dxfId="338" priority="222" operator="equal">
      <formula>"NÃO"</formula>
    </cfRule>
    <cfRule type="cellIs" dxfId="337" priority="223" operator="equal">
      <formula>"SIM"</formula>
    </cfRule>
  </conditionalFormatting>
  <conditionalFormatting sqref="Y150">
    <cfRule type="cellIs" dxfId="336" priority="221" operator="equal">
      <formula>"OPORTUNIDADE"</formula>
    </cfRule>
  </conditionalFormatting>
  <conditionalFormatting sqref="Y150">
    <cfRule type="cellIs" dxfId="335" priority="219" operator="equal">
      <formula>"NÃO"</formula>
    </cfRule>
    <cfRule type="cellIs" dxfId="334" priority="220" operator="equal">
      <formula>"SIM"</formula>
    </cfRule>
  </conditionalFormatting>
  <conditionalFormatting sqref="Y150">
    <cfRule type="cellIs" dxfId="333" priority="218" operator="equal">
      <formula>"OPORTUNIDADE"</formula>
    </cfRule>
  </conditionalFormatting>
  <conditionalFormatting sqref="Y150">
    <cfRule type="cellIs" dxfId="332" priority="216" operator="equal">
      <formula>"NÃO"</formula>
    </cfRule>
    <cfRule type="cellIs" dxfId="331" priority="217" operator="equal">
      <formula>"SIM"</formula>
    </cfRule>
  </conditionalFormatting>
  <conditionalFormatting sqref="Y154:Y156">
    <cfRule type="cellIs" dxfId="330" priority="215" operator="equal">
      <formula>"OPORTUNIDADE"</formula>
    </cfRule>
  </conditionalFormatting>
  <conditionalFormatting sqref="Y154:Y156">
    <cfRule type="cellIs" dxfId="329" priority="213" operator="equal">
      <formula>"NÃO"</formula>
    </cfRule>
    <cfRule type="cellIs" dxfId="328" priority="214" operator="equal">
      <formula>"SIM"</formula>
    </cfRule>
  </conditionalFormatting>
  <conditionalFormatting sqref="Y154:Y156">
    <cfRule type="cellIs" dxfId="327" priority="212" operator="equal">
      <formula>"OPORTUNIDADE"</formula>
    </cfRule>
  </conditionalFormatting>
  <conditionalFormatting sqref="Y154:Y156">
    <cfRule type="cellIs" dxfId="326" priority="210" operator="equal">
      <formula>"NÃO"</formula>
    </cfRule>
    <cfRule type="cellIs" dxfId="325" priority="211" operator="equal">
      <formula>"SIM"</formula>
    </cfRule>
  </conditionalFormatting>
  <conditionalFormatting sqref="Y154:Y156">
    <cfRule type="cellIs" dxfId="324" priority="209" operator="equal">
      <formula>"OPORTUNIDADE"</formula>
    </cfRule>
  </conditionalFormatting>
  <conditionalFormatting sqref="Y154:Y156">
    <cfRule type="cellIs" dxfId="323" priority="207" operator="equal">
      <formula>"NÃO"</formula>
    </cfRule>
    <cfRule type="cellIs" dxfId="322" priority="208" operator="equal">
      <formula>"SIM"</formula>
    </cfRule>
  </conditionalFormatting>
  <conditionalFormatting sqref="Y154:Y156">
    <cfRule type="cellIs" dxfId="321" priority="206" operator="equal">
      <formula>"OPORTUNIDADE"</formula>
    </cfRule>
  </conditionalFormatting>
  <conditionalFormatting sqref="Y154:Y156">
    <cfRule type="cellIs" dxfId="320" priority="204" operator="equal">
      <formula>"NÃO"</formula>
    </cfRule>
    <cfRule type="cellIs" dxfId="319" priority="205" operator="equal">
      <formula>"SIM"</formula>
    </cfRule>
  </conditionalFormatting>
  <conditionalFormatting sqref="Y154:Y156">
    <cfRule type="cellIs" dxfId="318" priority="203" operator="equal">
      <formula>"OPORTUNIDADE"</formula>
    </cfRule>
  </conditionalFormatting>
  <conditionalFormatting sqref="Y154:Y156">
    <cfRule type="cellIs" dxfId="317" priority="201" operator="equal">
      <formula>"NÃO"</formula>
    </cfRule>
    <cfRule type="cellIs" dxfId="316" priority="202" operator="equal">
      <formula>"SIM"</formula>
    </cfRule>
  </conditionalFormatting>
  <conditionalFormatting sqref="Y154:Y156">
    <cfRule type="cellIs" dxfId="315" priority="200" operator="equal">
      <formula>"OPORTUNIDADE"</formula>
    </cfRule>
  </conditionalFormatting>
  <conditionalFormatting sqref="Y154:Y156">
    <cfRule type="cellIs" dxfId="314" priority="198" operator="equal">
      <formula>"NÃO"</formula>
    </cfRule>
    <cfRule type="cellIs" dxfId="313" priority="199" operator="equal">
      <formula>"SIM"</formula>
    </cfRule>
  </conditionalFormatting>
  <conditionalFormatting sqref="Y154:Y156">
    <cfRule type="cellIs" dxfId="312" priority="197" operator="equal">
      <formula>"OPORTUNIDADE"</formula>
    </cfRule>
  </conditionalFormatting>
  <conditionalFormatting sqref="Y154:Y156">
    <cfRule type="cellIs" dxfId="311" priority="195" operator="equal">
      <formula>"NÃO"</formula>
    </cfRule>
    <cfRule type="cellIs" dxfId="310" priority="196" operator="equal">
      <formula>"SIM"</formula>
    </cfRule>
  </conditionalFormatting>
  <conditionalFormatting sqref="Y154:Y156">
    <cfRule type="cellIs" dxfId="309" priority="194" operator="equal">
      <formula>"OPORTUNIDADE"</formula>
    </cfRule>
  </conditionalFormatting>
  <conditionalFormatting sqref="Y154:Y156">
    <cfRule type="cellIs" dxfId="308" priority="192" operator="equal">
      <formula>"NÃO"</formula>
    </cfRule>
    <cfRule type="cellIs" dxfId="307" priority="193" operator="equal">
      <formula>"SIM"</formula>
    </cfRule>
  </conditionalFormatting>
  <conditionalFormatting sqref="Y154:Y156">
    <cfRule type="cellIs" dxfId="306" priority="191" operator="equal">
      <formula>"OPORTUNIDADE"</formula>
    </cfRule>
  </conditionalFormatting>
  <conditionalFormatting sqref="Y154:Y156">
    <cfRule type="cellIs" dxfId="305" priority="189" operator="equal">
      <formula>"NÃO"</formula>
    </cfRule>
    <cfRule type="cellIs" dxfId="304" priority="190" operator="equal">
      <formula>"SIM"</formula>
    </cfRule>
  </conditionalFormatting>
  <conditionalFormatting sqref="Y154:Y156">
    <cfRule type="cellIs" dxfId="303" priority="188" operator="equal">
      <formula>"OPORTUNIDADE"</formula>
    </cfRule>
  </conditionalFormatting>
  <conditionalFormatting sqref="Y154:Y156">
    <cfRule type="cellIs" dxfId="302" priority="186" operator="equal">
      <formula>"NÃO"</formula>
    </cfRule>
    <cfRule type="cellIs" dxfId="301" priority="187" operator="equal">
      <formula>"SIM"</formula>
    </cfRule>
  </conditionalFormatting>
  <conditionalFormatting sqref="Y154:Y156">
    <cfRule type="cellIs" dxfId="300" priority="185" operator="equal">
      <formula>"OPORTUNIDADE"</formula>
    </cfRule>
  </conditionalFormatting>
  <conditionalFormatting sqref="Y154:Y156">
    <cfRule type="cellIs" dxfId="299" priority="183" operator="equal">
      <formula>"NÃO"</formula>
    </cfRule>
    <cfRule type="cellIs" dxfId="298" priority="184" operator="equal">
      <formula>"SIM"</formula>
    </cfRule>
  </conditionalFormatting>
  <conditionalFormatting sqref="Z154">
    <cfRule type="cellIs" dxfId="297" priority="182" operator="equal">
      <formula>"OPORTUNIDADE"</formula>
    </cfRule>
  </conditionalFormatting>
  <conditionalFormatting sqref="Z154">
    <cfRule type="cellIs" dxfId="296" priority="180" operator="equal">
      <formula>"NÃO"</formula>
    </cfRule>
    <cfRule type="cellIs" dxfId="295" priority="181" operator="equal">
      <formula>"SIM"</formula>
    </cfRule>
  </conditionalFormatting>
  <conditionalFormatting sqref="Y154:Y156">
    <cfRule type="cellIs" dxfId="294" priority="179" operator="equal">
      <formula>"OPORTUNIDADE"</formula>
    </cfRule>
  </conditionalFormatting>
  <conditionalFormatting sqref="Y154:Y156">
    <cfRule type="cellIs" dxfId="293" priority="177" operator="equal">
      <formula>"NÃO"</formula>
    </cfRule>
    <cfRule type="cellIs" dxfId="292" priority="178" operator="equal">
      <formula>"SIM"</formula>
    </cfRule>
  </conditionalFormatting>
  <conditionalFormatting sqref="Y154:Y156">
    <cfRule type="cellIs" dxfId="291" priority="176" operator="equal">
      <formula>"OPORTUNIDADE"</formula>
    </cfRule>
  </conditionalFormatting>
  <conditionalFormatting sqref="Y154:Y156">
    <cfRule type="cellIs" dxfId="290" priority="174" operator="equal">
      <formula>"NÃO"</formula>
    </cfRule>
    <cfRule type="cellIs" dxfId="289" priority="175" operator="equal">
      <formula>"SIM"</formula>
    </cfRule>
  </conditionalFormatting>
  <conditionalFormatting sqref="Y154:Y156">
    <cfRule type="cellIs" dxfId="288" priority="173" operator="equal">
      <formula>"OPORTUNIDADE"</formula>
    </cfRule>
  </conditionalFormatting>
  <conditionalFormatting sqref="Y154:Y156">
    <cfRule type="cellIs" dxfId="287" priority="171" operator="equal">
      <formula>"NÃO"</formula>
    </cfRule>
    <cfRule type="cellIs" dxfId="286" priority="172" operator="equal">
      <formula>"SIM"</formula>
    </cfRule>
  </conditionalFormatting>
  <conditionalFormatting sqref="Y154:Y156">
    <cfRule type="cellIs" dxfId="285" priority="170" operator="equal">
      <formula>"OPORTUNIDADE"</formula>
    </cfRule>
  </conditionalFormatting>
  <conditionalFormatting sqref="Y154:Y156">
    <cfRule type="cellIs" dxfId="284" priority="168" operator="equal">
      <formula>"NÃO"</formula>
    </cfRule>
    <cfRule type="cellIs" dxfId="283" priority="169" operator="equal">
      <formula>"SIM"</formula>
    </cfRule>
  </conditionalFormatting>
  <conditionalFormatting sqref="Y154:Y156">
    <cfRule type="cellIs" dxfId="282" priority="167" operator="equal">
      <formula>"OPORTUNIDADE"</formula>
    </cfRule>
  </conditionalFormatting>
  <conditionalFormatting sqref="Y154:Y156">
    <cfRule type="cellIs" dxfId="281" priority="165" operator="equal">
      <formula>"NÃO"</formula>
    </cfRule>
    <cfRule type="cellIs" dxfId="280" priority="166" operator="equal">
      <formula>"SIM"</formula>
    </cfRule>
  </conditionalFormatting>
  <conditionalFormatting sqref="Y154:Y156">
    <cfRule type="cellIs" dxfId="279" priority="164" operator="equal">
      <formula>"OPORTUNIDADE"</formula>
    </cfRule>
  </conditionalFormatting>
  <conditionalFormatting sqref="Y154:Y156">
    <cfRule type="cellIs" dxfId="278" priority="162" operator="equal">
      <formula>"NÃO"</formula>
    </cfRule>
    <cfRule type="cellIs" dxfId="277" priority="163" operator="equal">
      <formula>"SIM"</formula>
    </cfRule>
  </conditionalFormatting>
  <conditionalFormatting sqref="Y155">
    <cfRule type="cellIs" dxfId="276" priority="161" operator="equal">
      <formula>"OPORTUNIDADE"</formula>
    </cfRule>
  </conditionalFormatting>
  <conditionalFormatting sqref="Y155">
    <cfRule type="cellIs" dxfId="275" priority="159" operator="equal">
      <formula>"NÃO"</formula>
    </cfRule>
    <cfRule type="cellIs" dxfId="274" priority="160" operator="equal">
      <formula>"SIM"</formula>
    </cfRule>
  </conditionalFormatting>
  <conditionalFormatting sqref="Y155">
    <cfRule type="cellIs" dxfId="273" priority="158" operator="equal">
      <formula>"OPORTUNIDADE"</formula>
    </cfRule>
  </conditionalFormatting>
  <conditionalFormatting sqref="Y155">
    <cfRule type="cellIs" dxfId="272" priority="156" operator="equal">
      <formula>"NÃO"</formula>
    </cfRule>
    <cfRule type="cellIs" dxfId="271" priority="157" operator="equal">
      <formula>"SIM"</formula>
    </cfRule>
  </conditionalFormatting>
  <conditionalFormatting sqref="Y155">
    <cfRule type="cellIs" dxfId="270" priority="155" operator="equal">
      <formula>"OPORTUNIDADE"</formula>
    </cfRule>
  </conditionalFormatting>
  <conditionalFormatting sqref="Y155">
    <cfRule type="cellIs" dxfId="269" priority="153" operator="equal">
      <formula>"NÃO"</formula>
    </cfRule>
    <cfRule type="cellIs" dxfId="268" priority="154" operator="equal">
      <formula>"SIM"</formula>
    </cfRule>
  </conditionalFormatting>
  <conditionalFormatting sqref="Y155">
    <cfRule type="cellIs" dxfId="267" priority="152" operator="equal">
      <formula>"OPORTUNIDADE"</formula>
    </cfRule>
  </conditionalFormatting>
  <conditionalFormatting sqref="Y155">
    <cfRule type="cellIs" dxfId="266" priority="150" operator="equal">
      <formula>"NÃO"</formula>
    </cfRule>
    <cfRule type="cellIs" dxfId="265" priority="151" operator="equal">
      <formula>"SIM"</formula>
    </cfRule>
  </conditionalFormatting>
  <conditionalFormatting sqref="Y155">
    <cfRule type="cellIs" dxfId="264" priority="149" operator="equal">
      <formula>"OPORTUNIDADE"</formula>
    </cfRule>
  </conditionalFormatting>
  <conditionalFormatting sqref="Y155">
    <cfRule type="cellIs" dxfId="263" priority="147" operator="equal">
      <formula>"NÃO"</formula>
    </cfRule>
    <cfRule type="cellIs" dxfId="262" priority="148" operator="equal">
      <formula>"SIM"</formula>
    </cfRule>
  </conditionalFormatting>
  <conditionalFormatting sqref="Y155">
    <cfRule type="cellIs" dxfId="261" priority="146" operator="equal">
      <formula>"OPORTUNIDADE"</formula>
    </cfRule>
  </conditionalFormatting>
  <conditionalFormatting sqref="Y155">
    <cfRule type="cellIs" dxfId="260" priority="144" operator="equal">
      <formula>"NÃO"</formula>
    </cfRule>
    <cfRule type="cellIs" dxfId="259" priority="145" operator="equal">
      <formula>"SIM"</formula>
    </cfRule>
  </conditionalFormatting>
  <conditionalFormatting sqref="Y155">
    <cfRule type="cellIs" dxfId="258" priority="143" operator="equal">
      <formula>"OPORTUNIDADE"</formula>
    </cfRule>
  </conditionalFormatting>
  <conditionalFormatting sqref="Y155">
    <cfRule type="cellIs" dxfId="257" priority="141" operator="equal">
      <formula>"NÃO"</formula>
    </cfRule>
    <cfRule type="cellIs" dxfId="256" priority="142" operator="equal">
      <formula>"SIM"</formula>
    </cfRule>
  </conditionalFormatting>
  <conditionalFormatting sqref="Y155">
    <cfRule type="cellIs" dxfId="255" priority="140" operator="equal">
      <formula>"OPORTUNIDADE"</formula>
    </cfRule>
  </conditionalFormatting>
  <conditionalFormatting sqref="Y155">
    <cfRule type="cellIs" dxfId="254" priority="138" operator="equal">
      <formula>"NÃO"</formula>
    </cfRule>
    <cfRule type="cellIs" dxfId="253" priority="139" operator="equal">
      <formula>"SIM"</formula>
    </cfRule>
  </conditionalFormatting>
  <conditionalFormatting sqref="Y155">
    <cfRule type="cellIs" dxfId="252" priority="137" operator="equal">
      <formula>"OPORTUNIDADE"</formula>
    </cfRule>
  </conditionalFormatting>
  <conditionalFormatting sqref="Y155">
    <cfRule type="cellIs" dxfId="251" priority="135" operator="equal">
      <formula>"NÃO"</formula>
    </cfRule>
    <cfRule type="cellIs" dxfId="250" priority="136" operator="equal">
      <formula>"SIM"</formula>
    </cfRule>
  </conditionalFormatting>
  <conditionalFormatting sqref="Y155">
    <cfRule type="cellIs" dxfId="249" priority="134" operator="equal">
      <formula>"OPORTUNIDADE"</formula>
    </cfRule>
  </conditionalFormatting>
  <conditionalFormatting sqref="Y155">
    <cfRule type="cellIs" dxfId="248" priority="132" operator="equal">
      <formula>"NÃO"</formula>
    </cfRule>
    <cfRule type="cellIs" dxfId="247" priority="133" operator="equal">
      <formula>"SIM"</formula>
    </cfRule>
  </conditionalFormatting>
  <conditionalFormatting sqref="Y155">
    <cfRule type="cellIs" dxfId="246" priority="131" operator="equal">
      <formula>"OPORTUNIDADE"</formula>
    </cfRule>
  </conditionalFormatting>
  <conditionalFormatting sqref="Y155">
    <cfRule type="cellIs" dxfId="245" priority="129" operator="equal">
      <formula>"NÃO"</formula>
    </cfRule>
    <cfRule type="cellIs" dxfId="244" priority="130" operator="equal">
      <formula>"SIM"</formula>
    </cfRule>
  </conditionalFormatting>
  <conditionalFormatting sqref="Y155">
    <cfRule type="cellIs" dxfId="243" priority="128" operator="equal">
      <formula>"OPORTUNIDADE"</formula>
    </cfRule>
  </conditionalFormatting>
  <conditionalFormatting sqref="Y155">
    <cfRule type="cellIs" dxfId="242" priority="126" operator="equal">
      <formula>"NÃO"</formula>
    </cfRule>
    <cfRule type="cellIs" dxfId="241" priority="127" operator="equal">
      <formula>"SIM"</formula>
    </cfRule>
  </conditionalFormatting>
  <conditionalFormatting sqref="Y155">
    <cfRule type="cellIs" dxfId="240" priority="125" operator="equal">
      <formula>"OPORTUNIDADE"</formula>
    </cfRule>
  </conditionalFormatting>
  <conditionalFormatting sqref="Y155">
    <cfRule type="cellIs" dxfId="239" priority="123" operator="equal">
      <formula>"NÃO"</formula>
    </cfRule>
    <cfRule type="cellIs" dxfId="238" priority="124" operator="equal">
      <formula>"SIM"</formula>
    </cfRule>
  </conditionalFormatting>
  <conditionalFormatting sqref="Y155">
    <cfRule type="cellIs" dxfId="237" priority="122" operator="equal">
      <formula>"OPORTUNIDADE"</formula>
    </cfRule>
  </conditionalFormatting>
  <conditionalFormatting sqref="Y155">
    <cfRule type="cellIs" dxfId="236" priority="120" operator="equal">
      <formula>"NÃO"</formula>
    </cfRule>
    <cfRule type="cellIs" dxfId="235" priority="121" operator="equal">
      <formula>"SIM"</formula>
    </cfRule>
  </conditionalFormatting>
  <conditionalFormatting sqref="Y155">
    <cfRule type="cellIs" dxfId="234" priority="119" operator="equal">
      <formula>"OPORTUNIDADE"</formula>
    </cfRule>
  </conditionalFormatting>
  <conditionalFormatting sqref="Y155">
    <cfRule type="cellIs" dxfId="233" priority="117" operator="equal">
      <formula>"NÃO"</formula>
    </cfRule>
    <cfRule type="cellIs" dxfId="232" priority="118" operator="equal">
      <formula>"SIM"</formula>
    </cfRule>
  </conditionalFormatting>
  <conditionalFormatting sqref="Y155">
    <cfRule type="cellIs" dxfId="231" priority="116" operator="equal">
      <formula>"OPORTUNIDADE"</formula>
    </cfRule>
  </conditionalFormatting>
  <conditionalFormatting sqref="Y155">
    <cfRule type="cellIs" dxfId="230" priority="114" operator="equal">
      <formula>"NÃO"</formula>
    </cfRule>
    <cfRule type="cellIs" dxfId="229" priority="115" operator="equal">
      <formula>"SIM"</formula>
    </cfRule>
  </conditionalFormatting>
  <conditionalFormatting sqref="Y155">
    <cfRule type="cellIs" dxfId="228" priority="113" operator="equal">
      <formula>"OPORTUNIDADE"</formula>
    </cfRule>
  </conditionalFormatting>
  <conditionalFormatting sqref="Y155">
    <cfRule type="cellIs" dxfId="227" priority="111" operator="equal">
      <formula>"NÃO"</formula>
    </cfRule>
    <cfRule type="cellIs" dxfId="226" priority="112" operator="equal">
      <formula>"SIM"</formula>
    </cfRule>
  </conditionalFormatting>
  <conditionalFormatting sqref="Y155">
    <cfRule type="cellIs" dxfId="225" priority="110" operator="equal">
      <formula>"OPORTUNIDADE"</formula>
    </cfRule>
  </conditionalFormatting>
  <conditionalFormatting sqref="Y155">
    <cfRule type="cellIs" dxfId="224" priority="108" operator="equal">
      <formula>"NÃO"</formula>
    </cfRule>
    <cfRule type="cellIs" dxfId="223" priority="109" operator="equal">
      <formula>"SIM"</formula>
    </cfRule>
  </conditionalFormatting>
  <conditionalFormatting sqref="Y155">
    <cfRule type="cellIs" dxfId="222" priority="107" operator="equal">
      <formula>"OPORTUNIDADE"</formula>
    </cfRule>
  </conditionalFormatting>
  <conditionalFormatting sqref="Y155">
    <cfRule type="cellIs" dxfId="221" priority="105" operator="equal">
      <formula>"NÃO"</formula>
    </cfRule>
    <cfRule type="cellIs" dxfId="220" priority="106" operator="equal">
      <formula>"SIM"</formula>
    </cfRule>
  </conditionalFormatting>
  <conditionalFormatting sqref="Y155">
    <cfRule type="cellIs" dxfId="219" priority="104" operator="equal">
      <formula>"OPORTUNIDADE"</formula>
    </cfRule>
  </conditionalFormatting>
  <conditionalFormatting sqref="Y155">
    <cfRule type="cellIs" dxfId="218" priority="102" operator="equal">
      <formula>"NÃO"</formula>
    </cfRule>
    <cfRule type="cellIs" dxfId="217" priority="103" operator="equal">
      <formula>"SIM"</formula>
    </cfRule>
  </conditionalFormatting>
  <conditionalFormatting sqref="Y155">
    <cfRule type="cellIs" dxfId="216" priority="101" operator="equal">
      <formula>"OPORTUNIDADE"</formula>
    </cfRule>
  </conditionalFormatting>
  <conditionalFormatting sqref="Y155">
    <cfRule type="cellIs" dxfId="215" priority="99" operator="equal">
      <formula>"NÃO"</formula>
    </cfRule>
    <cfRule type="cellIs" dxfId="214" priority="100" operator="equal">
      <formula>"SIM"</formula>
    </cfRule>
  </conditionalFormatting>
  <conditionalFormatting sqref="Y155">
    <cfRule type="cellIs" dxfId="213" priority="98" operator="equal">
      <formula>"OPORTUNIDADE"</formula>
    </cfRule>
  </conditionalFormatting>
  <conditionalFormatting sqref="Y155">
    <cfRule type="cellIs" dxfId="212" priority="96" operator="equal">
      <formula>"NÃO"</formula>
    </cfRule>
    <cfRule type="cellIs" dxfId="211" priority="97" operator="equal">
      <formula>"SIM"</formula>
    </cfRule>
  </conditionalFormatting>
  <conditionalFormatting sqref="Y155">
    <cfRule type="cellIs" dxfId="210" priority="95" operator="equal">
      <formula>"OPORTUNIDADE"</formula>
    </cfRule>
  </conditionalFormatting>
  <conditionalFormatting sqref="Y155">
    <cfRule type="cellIs" dxfId="209" priority="93" operator="equal">
      <formula>"NÃO"</formula>
    </cfRule>
    <cfRule type="cellIs" dxfId="208" priority="94" operator="equal">
      <formula>"SIM"</formula>
    </cfRule>
  </conditionalFormatting>
  <conditionalFormatting sqref="Y155">
    <cfRule type="cellIs" dxfId="207" priority="92" operator="equal">
      <formula>"OPORTUNIDADE"</formula>
    </cfRule>
  </conditionalFormatting>
  <conditionalFormatting sqref="Y155">
    <cfRule type="cellIs" dxfId="206" priority="90" operator="equal">
      <formula>"NÃO"</formula>
    </cfRule>
    <cfRule type="cellIs" dxfId="205" priority="91" operator="equal">
      <formula>"SIM"</formula>
    </cfRule>
  </conditionalFormatting>
  <conditionalFormatting sqref="Y155">
    <cfRule type="cellIs" dxfId="204" priority="89" operator="equal">
      <formula>"OPORTUNIDADE"</formula>
    </cfRule>
  </conditionalFormatting>
  <conditionalFormatting sqref="Y155">
    <cfRule type="cellIs" dxfId="203" priority="87" operator="equal">
      <formula>"NÃO"</formula>
    </cfRule>
    <cfRule type="cellIs" dxfId="202" priority="88" operator="equal">
      <formula>"SIM"</formula>
    </cfRule>
  </conditionalFormatting>
  <conditionalFormatting sqref="Y155">
    <cfRule type="cellIs" dxfId="201" priority="86" operator="equal">
      <formula>"OPORTUNIDADE"</formula>
    </cfRule>
  </conditionalFormatting>
  <conditionalFormatting sqref="Y155">
    <cfRule type="cellIs" dxfId="200" priority="84" operator="equal">
      <formula>"NÃO"</formula>
    </cfRule>
    <cfRule type="cellIs" dxfId="199" priority="85" operator="equal">
      <formula>"SIM"</formula>
    </cfRule>
  </conditionalFormatting>
  <conditionalFormatting sqref="Y155">
    <cfRule type="cellIs" dxfId="198" priority="83" operator="equal">
      <formula>"OPORTUNIDADE"</formula>
    </cfRule>
  </conditionalFormatting>
  <conditionalFormatting sqref="Y155">
    <cfRule type="cellIs" dxfId="197" priority="81" operator="equal">
      <formula>"NÃO"</formula>
    </cfRule>
    <cfRule type="cellIs" dxfId="196" priority="82" operator="equal">
      <formula>"SIM"</formula>
    </cfRule>
  </conditionalFormatting>
  <conditionalFormatting sqref="Y155">
    <cfRule type="cellIs" dxfId="195" priority="80" operator="equal">
      <formula>"OPORTUNIDADE"</formula>
    </cfRule>
  </conditionalFormatting>
  <conditionalFormatting sqref="Y155">
    <cfRule type="cellIs" dxfId="194" priority="78" operator="equal">
      <formula>"NÃO"</formula>
    </cfRule>
    <cfRule type="cellIs" dxfId="193" priority="79" operator="equal">
      <formula>"SIM"</formula>
    </cfRule>
  </conditionalFormatting>
  <conditionalFormatting sqref="Y155">
    <cfRule type="cellIs" dxfId="192" priority="77" operator="equal">
      <formula>"OPORTUNIDADE"</formula>
    </cfRule>
  </conditionalFormatting>
  <conditionalFormatting sqref="Y155">
    <cfRule type="cellIs" dxfId="191" priority="75" operator="equal">
      <formula>"NÃO"</formula>
    </cfRule>
    <cfRule type="cellIs" dxfId="190" priority="76" operator="equal">
      <formula>"SIM"</formula>
    </cfRule>
  </conditionalFormatting>
  <conditionalFormatting sqref="Y155">
    <cfRule type="cellIs" dxfId="189" priority="74" operator="equal">
      <formula>"OPORTUNIDADE"</formula>
    </cfRule>
  </conditionalFormatting>
  <conditionalFormatting sqref="Y155">
    <cfRule type="cellIs" dxfId="188" priority="72" operator="equal">
      <formula>"NÃO"</formula>
    </cfRule>
    <cfRule type="cellIs" dxfId="187" priority="73" operator="equal">
      <formula>"SIM"</formula>
    </cfRule>
  </conditionalFormatting>
  <conditionalFormatting sqref="Y155">
    <cfRule type="cellIs" dxfId="186" priority="71" operator="equal">
      <formula>"OPORTUNIDADE"</formula>
    </cfRule>
  </conditionalFormatting>
  <conditionalFormatting sqref="Y155">
    <cfRule type="cellIs" dxfId="185" priority="69" operator="equal">
      <formula>"NÃO"</formula>
    </cfRule>
    <cfRule type="cellIs" dxfId="184" priority="70" operator="equal">
      <formula>"SIM"</formula>
    </cfRule>
  </conditionalFormatting>
  <conditionalFormatting sqref="Y155">
    <cfRule type="cellIs" dxfId="183" priority="68" operator="equal">
      <formula>"OPORTUNIDADE"</formula>
    </cfRule>
  </conditionalFormatting>
  <conditionalFormatting sqref="Y155">
    <cfRule type="cellIs" dxfId="182" priority="66" operator="equal">
      <formula>"NÃO"</formula>
    </cfRule>
    <cfRule type="cellIs" dxfId="181" priority="67" operator="equal">
      <formula>"SIM"</formula>
    </cfRule>
  </conditionalFormatting>
  <conditionalFormatting sqref="Y155">
    <cfRule type="cellIs" dxfId="180" priority="65" operator="equal">
      <formula>"OPORTUNIDADE"</formula>
    </cfRule>
  </conditionalFormatting>
  <conditionalFormatting sqref="Y155">
    <cfRule type="cellIs" dxfId="179" priority="63" operator="equal">
      <formula>"NÃO"</formula>
    </cfRule>
    <cfRule type="cellIs" dxfId="178" priority="64" operator="equal">
      <formula>"SIM"</formula>
    </cfRule>
  </conditionalFormatting>
  <conditionalFormatting sqref="Y146:Y150">
    <cfRule type="cellIs" dxfId="177" priority="62" operator="equal">
      <formula>"OPORTUNIDADE"</formula>
    </cfRule>
  </conditionalFormatting>
  <conditionalFormatting sqref="Y146:Y150">
    <cfRule type="cellIs" dxfId="176" priority="60" operator="equal">
      <formula>"NÃO"</formula>
    </cfRule>
    <cfRule type="cellIs" dxfId="175" priority="61" operator="equal">
      <formula>"SIM"</formula>
    </cfRule>
  </conditionalFormatting>
  <conditionalFormatting sqref="Z146:Z148">
    <cfRule type="cellIs" dxfId="174" priority="59" operator="equal">
      <formula>"OPORTUNIDADE"</formula>
    </cfRule>
  </conditionalFormatting>
  <conditionalFormatting sqref="Z146:Z148">
    <cfRule type="cellIs" dxfId="173" priority="57" operator="equal">
      <formula>"NÃO"</formula>
    </cfRule>
    <cfRule type="cellIs" dxfId="172" priority="58" operator="equal">
      <formula>"SIM"</formula>
    </cfRule>
  </conditionalFormatting>
  <conditionalFormatting sqref="Y146:Y150">
    <cfRule type="cellIs" dxfId="171" priority="56" operator="equal">
      <formula>"OPORTUNIDADE"</formula>
    </cfRule>
  </conditionalFormatting>
  <conditionalFormatting sqref="Y146:Y150">
    <cfRule type="cellIs" dxfId="170" priority="54" operator="equal">
      <formula>"NÃO"</formula>
    </cfRule>
    <cfRule type="cellIs" dxfId="169" priority="55" operator="equal">
      <formula>"SIM"</formula>
    </cfRule>
  </conditionalFormatting>
  <conditionalFormatting sqref="Y146:Y150">
    <cfRule type="cellIs" dxfId="168" priority="53" operator="equal">
      <formula>"OPORTUNIDADE"</formula>
    </cfRule>
  </conditionalFormatting>
  <conditionalFormatting sqref="Y146:Y150">
    <cfRule type="cellIs" dxfId="167" priority="51" operator="equal">
      <formula>"NÃO"</formula>
    </cfRule>
    <cfRule type="cellIs" dxfId="166" priority="52" operator="equal">
      <formula>"SIM"</formula>
    </cfRule>
  </conditionalFormatting>
  <conditionalFormatting sqref="Z146:Z148">
    <cfRule type="cellIs" dxfId="165" priority="50" operator="equal">
      <formula>"OPORTUNIDADE"</formula>
    </cfRule>
  </conditionalFormatting>
  <conditionalFormatting sqref="Z146:Z148">
    <cfRule type="cellIs" dxfId="164" priority="48" operator="equal">
      <formula>"NÃO"</formula>
    </cfRule>
    <cfRule type="cellIs" dxfId="163" priority="49" operator="equal">
      <formula>"SIM"</formula>
    </cfRule>
  </conditionalFormatting>
  <conditionalFormatting sqref="Y146:Y150">
    <cfRule type="cellIs" dxfId="162" priority="47" operator="equal">
      <formula>"OPORTUNIDADE"</formula>
    </cfRule>
  </conditionalFormatting>
  <conditionalFormatting sqref="Y146:Y150">
    <cfRule type="cellIs" dxfId="161" priority="45" operator="equal">
      <formula>"NÃO"</formula>
    </cfRule>
    <cfRule type="cellIs" dxfId="160" priority="46" operator="equal">
      <formula>"SIM"</formula>
    </cfRule>
  </conditionalFormatting>
  <conditionalFormatting sqref="Z146:Z148">
    <cfRule type="cellIs" dxfId="159" priority="44" operator="equal">
      <formula>"OPORTUNIDADE"</formula>
    </cfRule>
  </conditionalFormatting>
  <conditionalFormatting sqref="Z146:Z148">
    <cfRule type="cellIs" dxfId="158" priority="42" operator="equal">
      <formula>"NÃO"</formula>
    </cfRule>
    <cfRule type="cellIs" dxfId="157" priority="43" operator="equal">
      <formula>"SIM"</formula>
    </cfRule>
  </conditionalFormatting>
  <conditionalFormatting sqref="Z146:Z148">
    <cfRule type="cellIs" dxfId="156" priority="41" operator="equal">
      <formula>"OPORTUNIDADE"</formula>
    </cfRule>
  </conditionalFormatting>
  <conditionalFormatting sqref="Z146:Z148">
    <cfRule type="cellIs" dxfId="155" priority="39" operator="equal">
      <formula>"NÃO"</formula>
    </cfRule>
    <cfRule type="cellIs" dxfId="154" priority="40" operator="equal">
      <formula>"SIM"</formula>
    </cfRule>
  </conditionalFormatting>
  <conditionalFormatting sqref="Y146:Y150">
    <cfRule type="cellIs" dxfId="153" priority="38" operator="equal">
      <formula>"OPORTUNIDADE"</formula>
    </cfRule>
  </conditionalFormatting>
  <conditionalFormatting sqref="Y146:Y150">
    <cfRule type="cellIs" dxfId="152" priority="36" operator="equal">
      <formula>"NÃO"</formula>
    </cfRule>
    <cfRule type="cellIs" dxfId="151" priority="37" operator="equal">
      <formula>"SIM"</formula>
    </cfRule>
  </conditionalFormatting>
  <conditionalFormatting sqref="BJ139:BK1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E160 AE164 AE180 AE169:AE170 AE172 AE176 AE174 AE188 AE196 AE185:AE186 AG6:AG514 AE193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AB194:AB544 AB187 AB177:AB185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AC6:AC544 AB193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topLeftCell="J1" workbookViewId="0">
      <selection activeCell="Q196" sqref="Q19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47" t="s">
        <v>1695</v>
      </c>
      <c r="D5" s="348"/>
      <c r="E5" s="348"/>
      <c r="F5" s="348"/>
      <c r="G5" s="348"/>
      <c r="H5" s="348"/>
      <c r="I5" s="348"/>
      <c r="J5" s="349"/>
      <c r="K5" s="350" t="s">
        <v>1696</v>
      </c>
      <c r="L5" s="351"/>
      <c r="M5" s="351"/>
      <c r="N5" s="351"/>
      <c r="O5" s="352" t="s">
        <v>1697</v>
      </c>
      <c r="P5" s="353"/>
      <c r="Q5" s="354"/>
    </row>
    <row r="6" spans="1:17" s="102" customFormat="1" ht="15.75" customHeight="1">
      <c r="A6" s="96" t="s">
        <v>1698</v>
      </c>
      <c r="B6" s="103" t="s">
        <v>1699</v>
      </c>
      <c r="C6" s="104" t="s">
        <v>1158</v>
      </c>
      <c r="D6" s="105" t="s">
        <v>1159</v>
      </c>
      <c r="E6" s="104" t="s">
        <v>1700</v>
      </c>
      <c r="F6" s="104" t="s">
        <v>1149</v>
      </c>
      <c r="G6" s="104" t="s">
        <v>1153</v>
      </c>
      <c r="H6" s="165" t="s">
        <v>30</v>
      </c>
      <c r="I6" s="140" t="s">
        <v>1154</v>
      </c>
      <c r="J6" s="140" t="s">
        <v>1155</v>
      </c>
      <c r="K6" s="150" t="s">
        <v>1149</v>
      </c>
      <c r="L6" s="150" t="s">
        <v>1701</v>
      </c>
      <c r="M6" s="150" t="s">
        <v>30</v>
      </c>
      <c r="N6" s="151" t="s">
        <v>1153</v>
      </c>
      <c r="O6" s="316" t="s">
        <v>1196</v>
      </c>
      <c r="P6" s="169"/>
      <c r="Q6" s="216" t="s">
        <v>1702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TCS-TGR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TCS-TGR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TCS-TGR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TCS-TGR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TCS-TGR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TCS-TGR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TCS-TGR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TCS-TGR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TCS-TGR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TCS-TGR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TCS-TGR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TCS-TGR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TCS-TGR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TCS-TGR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TCS-TGR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TCS-TGR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TCS-TGR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TCS-TGR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TCS-TGR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TCS-TGR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TCS-TGR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TCS-TGR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TCS-TGR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TCS-TGR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TCS-TGR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TCS-TGR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TCS-TGR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TCS-TGR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TCS-TGR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PRV-POV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TCS-TGR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TCS-TGR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TCS-TGR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TCS-TGR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TCS-TGR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TCS-TGR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1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TCS-TGR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TCS-TGR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TCS-TGR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TCS-TGR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17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17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17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TCS-TGR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17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TCS-TGR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17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TCS-TGR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17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TCS-TGR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17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17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17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17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17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17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17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1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1</v>
      </c>
      <c r="P186" s="99"/>
      <c r="Q186" s="157" t="str">
        <f>IF($A$2=1,IF(FN_MC!BJ185="","*",FN_MC!BJ185),IF(FN_MC!BK185="","*",FN_MC!BK185))</f>
        <v>MC1 previsao 10hrs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1</v>
      </c>
      <c r="P187" s="99"/>
      <c r="Q187" s="157" t="str">
        <f>IF($A$2=1,IF(FN_MC!BJ186="","*",FN_MC!BJ186),IF(FN_MC!BK186="","*",FN_MC!BK186))</f>
        <v>TP pronta as 09hrs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1</v>
      </c>
      <c r="P188" s="99"/>
      <c r="Q188" s="157" t="str">
        <f>IF($A$2=1,IF(FN_MC!BJ187="","*",FN_MC!BJ187),IF(FN_MC!BK187="","*",FN_MC!BK187))</f>
        <v>Aguardando envio MC1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1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TCS-TGR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1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TCS-TGR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1</v>
      </c>
      <c r="P192" s="99"/>
      <c r="Q192" s="157" t="str">
        <f>IF($A$2=1,IF(FN_MC!BJ191="","*",FN_MC!BJ191),IF(FN_MC!BK191="","*",FN_MC!BK191))</f>
        <v>MC1 08:15, previsão apos I19 10hrs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TCS-TGR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6.25E-2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1</v>
      </c>
      <c r="P193" s="99"/>
      <c r="Q193" s="157" t="str">
        <f>IF($A$2=1,IF(FN_MC!BJ192="","*",FN_MC!BJ192),IF(FN_MC!BK192="","*",FN_MC!BK192))</f>
        <v>TP pronta 09:13, prev apos D72 10:30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TCS-TGR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1</v>
      </c>
      <c r="P195" s="99"/>
      <c r="Q195" s="157" t="str">
        <f>IF($A$2=1,IF(FN_MC!BJ195="","*",FN_MC!BJ195),IF(FN_MC!BK195="","*",FN_MC!BK195))</f>
        <v>MC1 06:13, aguardando o M81 09HRS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1</v>
      </c>
      <c r="P196" s="99"/>
      <c r="Q196" s="157" t="str">
        <f>IF($A$2=1,IF(FN_MC!BJ196="","*",FN_MC!BJ196),IF(FN_MC!BK196="","*",FN_MC!BK196))</f>
        <v>Aguardando TP ficar pronta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 t="str">
        <f>IF(FN_MC!B203="","*",FN_MC!B203)</f>
        <v>*</v>
      </c>
      <c r="B203" s="107" t="str">
        <f>IF(FN_MC!X203="","*",FN_MC!X203)</f>
        <v>*</v>
      </c>
      <c r="C203" s="108" t="str">
        <f>IF(FN_MC!S203="","*",FN_MC!S203)</f>
        <v>-</v>
      </c>
      <c r="D203" s="108" t="str">
        <f>IF(FN_MC!T203="","*",FN_MC!T203)</f>
        <v>-</v>
      </c>
      <c r="E203" s="108" t="str">
        <f>IF(FN_MC!D203="","*",FN_MC!D203)</f>
        <v>*</v>
      </c>
      <c r="F203" s="108" t="str">
        <f>IF(FN_MC!H203="","*",FN_MC!H203)</f>
        <v>*</v>
      </c>
      <c r="G203" s="108" t="str">
        <f>IF(FN_MC!M203="","*",FN_MC!M203)</f>
        <v>-</v>
      </c>
      <c r="H203" s="166" t="str">
        <f>IF(FN_MC!K203="","*",FN_MC!K203)</f>
        <v>*</v>
      </c>
      <c r="I203" s="141" t="str">
        <f>IF(FN_MC!O203="","*",FN_MC!O203)</f>
        <v>*</v>
      </c>
      <c r="J203" s="141" t="str">
        <f>IF(FN_MC!P203="","*",FN_MC!P203)</f>
        <v>*</v>
      </c>
      <c r="K203" s="152">
        <f>IF(FN_MC!AK203="","*",FN_MC!AK203)</f>
        <v>0</v>
      </c>
      <c r="L203" s="152" t="str">
        <f>IF(FN_MC!AM203="","*",FN_MC!AM203)</f>
        <v>-</v>
      </c>
      <c r="M203" s="152">
        <f>IF(FN_MC!AP203="","*",FN_MC!AP203)</f>
        <v>0</v>
      </c>
      <c r="N203" s="152" t="str">
        <f>IF(FN_MC!AM203="","*",FN_MC!AM203)</f>
        <v>-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 t="str">
        <f>IF(FN_MC!B204="","*",FN_MC!B204)</f>
        <v>*</v>
      </c>
      <c r="B204" s="107" t="str">
        <f>IF(FN_MC!X204="","*",FN_MC!X204)</f>
        <v>*</v>
      </c>
      <c r="C204" s="108" t="str">
        <f>IF(FN_MC!S204="","*",FN_MC!S204)</f>
        <v>-</v>
      </c>
      <c r="D204" s="108" t="str">
        <f>IF(FN_MC!T204="","*",FN_MC!T204)</f>
        <v>-</v>
      </c>
      <c r="E204" s="108" t="str">
        <f>IF(FN_MC!D204="","*",FN_MC!D204)</f>
        <v>*</v>
      </c>
      <c r="F204" s="108" t="str">
        <f>IF(FN_MC!H204="","*",FN_MC!H204)</f>
        <v>*</v>
      </c>
      <c r="G204" s="108" t="str">
        <f>IF(FN_MC!M204="","*",FN_MC!M204)</f>
        <v>-</v>
      </c>
      <c r="H204" s="166" t="str">
        <f>IF(FN_MC!K204="","*",FN_MC!K204)</f>
        <v>*</v>
      </c>
      <c r="I204" s="141" t="str">
        <f>IF(FN_MC!O204="","*",FN_MC!O204)</f>
        <v>*</v>
      </c>
      <c r="J204" s="141" t="str">
        <f>IF(FN_MC!P204="","*",FN_MC!P204)</f>
        <v>*</v>
      </c>
      <c r="K204" s="152">
        <f>IF(FN_MC!AK204="","*",FN_MC!AK204)</f>
        <v>0</v>
      </c>
      <c r="L204" s="152" t="str">
        <f>IF(FN_MC!AM204="","*",FN_MC!AM204)</f>
        <v>-</v>
      </c>
      <c r="M204" s="152">
        <f>IF(FN_MC!AP204="","*",FN_MC!AP204)</f>
        <v>0</v>
      </c>
      <c r="N204" s="152" t="str">
        <f>IF(FN_MC!AM204="","*",FN_MC!AM204)</f>
        <v>-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 t="str">
        <f>IF(FN_MC!B205="","*",FN_MC!B205)</f>
        <v>*</v>
      </c>
      <c r="B205" s="107" t="str">
        <f>IF(FN_MC!X205="","*",FN_MC!X205)</f>
        <v>*</v>
      </c>
      <c r="C205" s="108" t="str">
        <f>IF(FN_MC!S205="","*",FN_MC!S205)</f>
        <v>-</v>
      </c>
      <c r="D205" s="108" t="str">
        <f>IF(FN_MC!T205="","*",FN_MC!T205)</f>
        <v>-</v>
      </c>
      <c r="E205" s="108" t="str">
        <f>IF(FN_MC!D205="","*",FN_MC!D205)</f>
        <v>*</v>
      </c>
      <c r="F205" s="108" t="str">
        <f>IF(FN_MC!H205="","*",FN_MC!H205)</f>
        <v>*</v>
      </c>
      <c r="G205" s="108" t="str">
        <f>IF(FN_MC!M205="","*",FN_MC!M205)</f>
        <v>-</v>
      </c>
      <c r="H205" s="166" t="str">
        <f>IF(FN_MC!K205="","*",FN_MC!K205)</f>
        <v>*</v>
      </c>
      <c r="I205" s="141" t="str">
        <f>IF(FN_MC!O205="","*",FN_MC!O205)</f>
        <v>*</v>
      </c>
      <c r="J205" s="141" t="str">
        <f>IF(FN_MC!P205="","*",FN_MC!P205)</f>
        <v>*</v>
      </c>
      <c r="K205" s="152">
        <f>IF(FN_MC!AK205="","*",FN_MC!AK205)</f>
        <v>0</v>
      </c>
      <c r="L205" s="152" t="str">
        <f>IF(FN_MC!AM205="","*",FN_MC!AM205)</f>
        <v>-</v>
      </c>
      <c r="M205" s="152">
        <f>IF(FN_MC!AP205="","*",FN_MC!AP205)</f>
        <v>0</v>
      </c>
      <c r="N205" s="152" t="str">
        <f>IF(FN_MC!AM205="","*",FN_MC!AM205)</f>
        <v>-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 t="str">
        <f>IF(FN_MC!B206="","*",FN_MC!B206)</f>
        <v>*</v>
      </c>
      <c r="B206" s="107" t="str">
        <f>IF(FN_MC!X206="","*",FN_MC!X206)</f>
        <v>*</v>
      </c>
      <c r="C206" s="108" t="str">
        <f>IF(FN_MC!S206="","*",FN_MC!S206)</f>
        <v>-</v>
      </c>
      <c r="D206" s="108" t="str">
        <f>IF(FN_MC!T206="","*",FN_MC!T206)</f>
        <v>-</v>
      </c>
      <c r="E206" s="108" t="str">
        <f>IF(FN_MC!D206="","*",FN_MC!D206)</f>
        <v>*</v>
      </c>
      <c r="F206" s="108" t="str">
        <f>IF(FN_MC!H206="","*",FN_MC!H206)</f>
        <v>*</v>
      </c>
      <c r="G206" s="108" t="str">
        <f>IF(FN_MC!M206="","*",FN_MC!M206)</f>
        <v>-</v>
      </c>
      <c r="H206" s="166" t="str">
        <f>IF(FN_MC!K206="","*",FN_MC!K206)</f>
        <v>*</v>
      </c>
      <c r="I206" s="141" t="str">
        <f>IF(FN_MC!O206="","*",FN_MC!O206)</f>
        <v>*</v>
      </c>
      <c r="J206" s="141" t="str">
        <f>IF(FN_MC!P206="","*",FN_MC!P206)</f>
        <v>*</v>
      </c>
      <c r="K206" s="152">
        <f>IF(FN_MC!AK206="","*",FN_MC!AK206)</f>
        <v>0</v>
      </c>
      <c r="L206" s="152" t="str">
        <f>IF(FN_MC!AM206="","*",FN_MC!AM206)</f>
        <v>-</v>
      </c>
      <c r="M206" s="152">
        <f>IF(FN_MC!AP206="","*",FN_MC!AP206)</f>
        <v>0</v>
      </c>
      <c r="N206" s="152" t="str">
        <f>IF(FN_MC!AM206="","*",FN_MC!AM206)</f>
        <v>-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 t="str">
        <f>IF(FN_MC!B207="","*",FN_MC!B207)</f>
        <v>*</v>
      </c>
      <c r="B207" s="107" t="str">
        <f>IF(FN_MC!X207="","*",FN_MC!X207)</f>
        <v>*</v>
      </c>
      <c r="C207" s="108" t="str">
        <f>IF(FN_MC!S207="","*",FN_MC!S207)</f>
        <v>-</v>
      </c>
      <c r="D207" s="108" t="str">
        <f>IF(FN_MC!T207="","*",FN_MC!T207)</f>
        <v>-</v>
      </c>
      <c r="E207" s="108" t="str">
        <f>IF(FN_MC!D207="","*",FN_MC!D207)</f>
        <v>*</v>
      </c>
      <c r="F207" s="108" t="str">
        <f>IF(FN_MC!H207="","*",FN_MC!H207)</f>
        <v>*</v>
      </c>
      <c r="G207" s="108" t="str">
        <f>IF(FN_MC!M207="","*",FN_MC!M207)</f>
        <v>-</v>
      </c>
      <c r="H207" s="166" t="str">
        <f>IF(FN_MC!K207="","*",FN_MC!K207)</f>
        <v>*</v>
      </c>
      <c r="I207" s="141" t="str">
        <f>IF(FN_MC!O207="","*",FN_MC!O207)</f>
        <v>*</v>
      </c>
      <c r="J207" s="141" t="str">
        <f>IF(FN_MC!P207="","*",FN_MC!P207)</f>
        <v>*</v>
      </c>
      <c r="K207" s="152">
        <f>IF(FN_MC!AK207="","*",FN_MC!AK207)</f>
        <v>0</v>
      </c>
      <c r="L207" s="152" t="str">
        <f>IF(FN_MC!AM207="","*",FN_MC!AM207)</f>
        <v>-</v>
      </c>
      <c r="M207" s="152">
        <f>IF(FN_MC!AP207="","*",FN_MC!AP207)</f>
        <v>0</v>
      </c>
      <c r="N207" s="152" t="str">
        <f>IF(FN_MC!AM207="","*",FN_MC!AM207)</f>
        <v>-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 t="str">
        <f>IF(FN_MC!B209="","*",FN_MC!B209)</f>
        <v>*</v>
      </c>
      <c r="B209" s="107" t="str">
        <f>IF(FN_MC!X209="","*",FN_MC!X209)</f>
        <v>*</v>
      </c>
      <c r="C209" s="108" t="str">
        <f>IF(FN_MC!S209="","*",FN_MC!S209)</f>
        <v>-</v>
      </c>
      <c r="D209" s="108" t="str">
        <f>IF(FN_MC!T209="","*",FN_MC!T209)</f>
        <v>-</v>
      </c>
      <c r="E209" s="108" t="str">
        <f>IF(FN_MC!D209="","*",FN_MC!D209)</f>
        <v>*</v>
      </c>
      <c r="F209" s="108" t="str">
        <f>IF(FN_MC!H209="","*",FN_MC!H209)</f>
        <v>*</v>
      </c>
      <c r="G209" s="108" t="str">
        <f>IF(FN_MC!M209="","*",FN_MC!M209)</f>
        <v>-</v>
      </c>
      <c r="H209" s="166" t="str">
        <f>IF(FN_MC!K209="","*",FN_MC!K209)</f>
        <v>*</v>
      </c>
      <c r="I209" s="141" t="str">
        <f>IF(FN_MC!O209="","*",FN_MC!O209)</f>
        <v>*</v>
      </c>
      <c r="J209" s="141" t="str">
        <f>IF(FN_MC!P209="","*",FN_MC!P209)</f>
        <v>*</v>
      </c>
      <c r="K209" s="152">
        <f>IF(FN_MC!AK209="","*",FN_MC!AK209)</f>
        <v>0</v>
      </c>
      <c r="L209" s="152" t="str">
        <f>IF(FN_MC!AM209="","*",FN_MC!AM209)</f>
        <v>-</v>
      </c>
      <c r="M209" s="152">
        <f>IF(FN_MC!AP209="","*",FN_MC!AP209)</f>
        <v>0</v>
      </c>
      <c r="N209" s="152" t="str">
        <f>IF(FN_MC!AM209="","*",FN_MC!AM209)</f>
        <v>-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 t="str">
        <f>IF(FN_MC!B210="","*",FN_MC!B210)</f>
        <v>*</v>
      </c>
      <c r="B210" s="107" t="str">
        <f>IF(FN_MC!X210="","*",FN_MC!X210)</f>
        <v>*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*</v>
      </c>
      <c r="F210" s="108" t="str">
        <f>IF(FN_MC!H210="","*",FN_MC!H210)</f>
        <v>*</v>
      </c>
      <c r="G210" s="108" t="str">
        <f>IF(FN_MC!M210="","*",FN_MC!M210)</f>
        <v>-</v>
      </c>
      <c r="H210" s="166" t="str">
        <f>IF(FN_MC!K210="","*",FN_MC!K210)</f>
        <v>*</v>
      </c>
      <c r="I210" s="141" t="str">
        <f>IF(FN_MC!O210="","*",FN_MC!O210)</f>
        <v>*</v>
      </c>
      <c r="J210" s="141" t="str">
        <f>IF(FN_MC!P210="","*",FN_MC!P210)</f>
        <v>*</v>
      </c>
      <c r="K210" s="152">
        <f>IF(FN_MC!AK210="","*",FN_MC!AK210)</f>
        <v>0</v>
      </c>
      <c r="L210" s="152" t="str">
        <f>IF(FN_MC!AM210="","*",FN_MC!AM210)</f>
        <v>-</v>
      </c>
      <c r="M210" s="152">
        <f>IF(FN_MC!AP210="","*",FN_MC!AP210)</f>
        <v>0</v>
      </c>
      <c r="N210" s="152" t="str">
        <f>IF(FN_MC!AM210="","*",FN_MC!AM210)</f>
        <v>-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 t="str">
        <f>IF(FN_MC!B211="","*",FN_MC!B211)</f>
        <v>*</v>
      </c>
      <c r="B211" s="107" t="str">
        <f>IF(FN_MC!X211="","*",FN_MC!X211)</f>
        <v>*</v>
      </c>
      <c r="C211" s="108" t="str">
        <f>IF(FN_MC!S211="","*",FN_MC!S211)</f>
        <v>-</v>
      </c>
      <c r="D211" s="108" t="str">
        <f>IF(FN_MC!T211="","*",FN_MC!T211)</f>
        <v>-</v>
      </c>
      <c r="E211" s="108" t="str">
        <f>IF(FN_MC!D211="","*",FN_MC!D211)</f>
        <v>*</v>
      </c>
      <c r="F211" s="108" t="str">
        <f>IF(FN_MC!H211="","*",FN_MC!H211)</f>
        <v>*</v>
      </c>
      <c r="G211" s="108" t="str">
        <f>IF(FN_MC!M211="","*",FN_MC!M211)</f>
        <v>-</v>
      </c>
      <c r="H211" s="166" t="str">
        <f>IF(FN_MC!K211="","*",FN_MC!K211)</f>
        <v>*</v>
      </c>
      <c r="I211" s="141" t="str">
        <f>IF(FN_MC!O211="","*",FN_MC!O211)</f>
        <v>*</v>
      </c>
      <c r="J211" s="141" t="str">
        <f>IF(FN_MC!P211="","*",FN_MC!P211)</f>
        <v>*</v>
      </c>
      <c r="K211" s="152">
        <f>IF(FN_MC!AK211="","*",FN_MC!AK211)</f>
        <v>0</v>
      </c>
      <c r="L211" s="152" t="str">
        <f>IF(FN_MC!AM211="","*",FN_MC!AM211)</f>
        <v>-</v>
      </c>
      <c r="M211" s="152">
        <f>IF(FN_MC!AP211="","*",FN_MC!AP211)</f>
        <v>0</v>
      </c>
      <c r="N211" s="152" t="str">
        <f>IF(FN_MC!AM211="","*",FN_MC!AM211)</f>
        <v>-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 t="str">
        <f>IF(FN_MC!B212="","*",FN_MC!B212)</f>
        <v>*</v>
      </c>
      <c r="B212" s="107" t="str">
        <f>IF(FN_MC!X212="","*",FN_MC!X212)</f>
        <v>*</v>
      </c>
      <c r="C212" s="108" t="str">
        <f>IF(FN_MC!S212="","*",FN_MC!S212)</f>
        <v>-</v>
      </c>
      <c r="D212" s="108" t="str">
        <f>IF(FN_MC!T212="","*",FN_MC!T212)</f>
        <v>-</v>
      </c>
      <c r="E212" s="108" t="str">
        <f>IF(FN_MC!D212="","*",FN_MC!D212)</f>
        <v>*</v>
      </c>
      <c r="F212" s="108" t="str">
        <f>IF(FN_MC!H212="","*",FN_MC!H212)</f>
        <v>*</v>
      </c>
      <c r="G212" s="108" t="str">
        <f>IF(FN_MC!M212="","*",FN_MC!M212)</f>
        <v>-</v>
      </c>
      <c r="H212" s="166" t="str">
        <f>IF(FN_MC!K212="","*",FN_MC!K212)</f>
        <v>*</v>
      </c>
      <c r="I212" s="141" t="str">
        <f>IF(FN_MC!O212="","*",FN_MC!O212)</f>
        <v>*</v>
      </c>
      <c r="J212" s="141" t="str">
        <f>IF(FN_MC!P212="","*",FN_MC!P212)</f>
        <v>*</v>
      </c>
      <c r="K212" s="152">
        <f>IF(FN_MC!AK212="","*",FN_MC!AK212)</f>
        <v>0</v>
      </c>
      <c r="L212" s="152" t="str">
        <f>IF(FN_MC!AM212="","*",FN_MC!AM212)</f>
        <v>-</v>
      </c>
      <c r="M212" s="152">
        <f>IF(FN_MC!AP212="","*",FN_MC!AP212)</f>
        <v>0</v>
      </c>
      <c r="N212" s="152" t="str">
        <f>IF(FN_MC!AM212="","*",FN_MC!AM212)</f>
        <v>-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*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 t="str">
        <f>IF(FN_MC!B217="","*",FN_MC!B217)</f>
        <v>*</v>
      </c>
      <c r="B217" s="107" t="str">
        <f>IF(FN_MC!X217="","*",FN_MC!X217)</f>
        <v>*</v>
      </c>
      <c r="C217" s="108" t="str">
        <f>IF(FN_MC!S217="","*",FN_MC!S217)</f>
        <v>-</v>
      </c>
      <c r="D217" s="108" t="str">
        <f>IF(FN_MC!T217="","*",FN_MC!T217)</f>
        <v>-</v>
      </c>
      <c r="E217" s="108" t="str">
        <f>IF(FN_MC!D217="","*",FN_MC!D217)</f>
        <v>*</v>
      </c>
      <c r="F217" s="108" t="str">
        <f>IF(FN_MC!H217="","*",FN_MC!H217)</f>
        <v>*</v>
      </c>
      <c r="G217" s="108" t="str">
        <f>IF(FN_MC!M217="","*",FN_MC!M217)</f>
        <v>-</v>
      </c>
      <c r="H217" s="166" t="str">
        <f>IF(FN_MC!K217="","*",FN_MC!K217)</f>
        <v>*</v>
      </c>
      <c r="I217" s="141" t="str">
        <f>IF(FN_MC!O217="","*",FN_MC!O217)</f>
        <v>*</v>
      </c>
      <c r="J217" s="141" t="str">
        <f>IF(FN_MC!P217="","*",FN_MC!P217)</f>
        <v>*</v>
      </c>
      <c r="K217" s="152">
        <f>IF(FN_MC!AK217="","*",FN_MC!AK217)</f>
        <v>0</v>
      </c>
      <c r="L217" s="152" t="str">
        <f>IF(FN_MC!AM217="","*",FN_MC!AM217)</f>
        <v>-</v>
      </c>
      <c r="M217" s="152">
        <f>IF(FN_MC!AP217="","*",FN_MC!AP217)</f>
        <v>0</v>
      </c>
      <c r="N217" s="152" t="str">
        <f>IF(FN_MC!AM217="","*",FN_MC!AM217)</f>
        <v>-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 t="str">
        <f>IF(FN_MC!B218="","*",FN_MC!B218)</f>
        <v>*</v>
      </c>
      <c r="B218" s="107" t="str">
        <f>IF(FN_MC!X218="","*",FN_MC!X218)</f>
        <v>*</v>
      </c>
      <c r="C218" s="108" t="str">
        <f>IF(FN_MC!S218="","*",FN_MC!S218)</f>
        <v>-</v>
      </c>
      <c r="D218" s="108" t="str">
        <f>IF(FN_MC!T218="","*",FN_MC!T218)</f>
        <v>-</v>
      </c>
      <c r="E218" s="108" t="str">
        <f>IF(FN_MC!D218="","*",FN_MC!D218)</f>
        <v>*</v>
      </c>
      <c r="F218" s="108" t="str">
        <f>IF(FN_MC!H218="","*",FN_MC!H218)</f>
        <v>*</v>
      </c>
      <c r="G218" s="108" t="str">
        <f>IF(FN_MC!M218="","*",FN_MC!M218)</f>
        <v>-</v>
      </c>
      <c r="H218" s="166" t="str">
        <f>IF(FN_MC!K218="","*",FN_MC!K218)</f>
        <v>*</v>
      </c>
      <c r="I218" s="141" t="str">
        <f>IF(FN_MC!O218="","*",FN_MC!O218)</f>
        <v>*</v>
      </c>
      <c r="J218" s="141" t="str">
        <f>IF(FN_MC!P218="","*",FN_MC!P218)</f>
        <v>*</v>
      </c>
      <c r="K218" s="152">
        <f>IF(FN_MC!AK218="","*",FN_MC!AK218)</f>
        <v>0</v>
      </c>
      <c r="L218" s="152" t="str">
        <f>IF(FN_MC!AM218="","*",FN_MC!AM218)</f>
        <v>-</v>
      </c>
      <c r="M218" s="152">
        <f>IF(FN_MC!AP218="","*",FN_MC!AP218)</f>
        <v>0</v>
      </c>
      <c r="N218" s="152" t="str">
        <f>IF(FN_MC!AM218="","*",FN_MC!AM218)</f>
        <v>-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 t="str">
        <f>IF(FN_MC!B219="","*",FN_MC!B219)</f>
        <v>*</v>
      </c>
      <c r="B219" s="107" t="str">
        <f>IF(FN_MC!X219="","*",FN_MC!X219)</f>
        <v>*</v>
      </c>
      <c r="C219" s="108" t="str">
        <f>IF(FN_MC!S219="","*",FN_MC!S219)</f>
        <v>-</v>
      </c>
      <c r="D219" s="108" t="str">
        <f>IF(FN_MC!T219="","*",FN_MC!T219)</f>
        <v>-</v>
      </c>
      <c r="E219" s="108" t="str">
        <f>IF(FN_MC!D219="","*",FN_MC!D219)</f>
        <v>*</v>
      </c>
      <c r="F219" s="108" t="str">
        <f>IF(FN_MC!H219="","*",FN_MC!H219)</f>
        <v>*</v>
      </c>
      <c r="G219" s="108" t="str">
        <f>IF(FN_MC!M219="","*",FN_MC!M219)</f>
        <v>-</v>
      </c>
      <c r="H219" s="166" t="str">
        <f>IF(FN_MC!K219="","*",FN_MC!K219)</f>
        <v>*</v>
      </c>
      <c r="I219" s="141" t="str">
        <f>IF(FN_MC!O219="","*",FN_MC!O219)</f>
        <v>*</v>
      </c>
      <c r="J219" s="141" t="str">
        <f>IF(FN_MC!P219="","*",FN_MC!P219)</f>
        <v>*</v>
      </c>
      <c r="K219" s="152">
        <f>IF(FN_MC!AK219="","*",FN_MC!AK219)</f>
        <v>0</v>
      </c>
      <c r="L219" s="152" t="str">
        <f>IF(FN_MC!AM219="","*",FN_MC!AM219)</f>
        <v>-</v>
      </c>
      <c r="M219" s="152">
        <f>IF(FN_MC!AP219="","*",FN_MC!AP219)</f>
        <v>0</v>
      </c>
      <c r="N219" s="152" t="str">
        <f>IF(FN_MC!AM219="","*",FN_MC!AM219)</f>
        <v>-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 t="str">
        <f>IF(FN_MC!B220="","*",FN_MC!B220)</f>
        <v>*</v>
      </c>
      <c r="B220" s="107" t="str">
        <f>IF(FN_MC!X220="","*",FN_MC!X220)</f>
        <v>*</v>
      </c>
      <c r="C220" s="108" t="str">
        <f>IF(FN_MC!S220="","*",FN_MC!S220)</f>
        <v>-</v>
      </c>
      <c r="D220" s="108" t="str">
        <f>IF(FN_MC!T220="","*",FN_MC!T220)</f>
        <v>-</v>
      </c>
      <c r="E220" s="108" t="str">
        <f>IF(FN_MC!D220="","*",FN_MC!D220)</f>
        <v>*</v>
      </c>
      <c r="F220" s="108" t="str">
        <f>IF(FN_MC!H220="","*",FN_MC!H220)</f>
        <v>*</v>
      </c>
      <c r="G220" s="108" t="str">
        <f>IF(FN_MC!M220="","*",FN_MC!M220)</f>
        <v>-</v>
      </c>
      <c r="H220" s="166" t="str">
        <f>IF(FN_MC!K220="","*",FN_MC!K220)</f>
        <v>*</v>
      </c>
      <c r="I220" s="141" t="str">
        <f>IF(FN_MC!O220="","*",FN_MC!O220)</f>
        <v>*</v>
      </c>
      <c r="J220" s="141" t="str">
        <f>IF(FN_MC!P220="","*",FN_MC!P220)</f>
        <v>*</v>
      </c>
      <c r="K220" s="152">
        <f>IF(FN_MC!AK220="","*",FN_MC!AK220)</f>
        <v>0</v>
      </c>
      <c r="L220" s="152" t="str">
        <f>IF(FN_MC!AM220="","*",FN_MC!AM220)</f>
        <v>-</v>
      </c>
      <c r="M220" s="152">
        <f>IF(FN_MC!AP220="","*",FN_MC!AP220)</f>
        <v>0</v>
      </c>
      <c r="N220" s="152" t="str">
        <f>IF(FN_MC!AM220="","*",FN_MC!AM220)</f>
        <v>-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 t="str">
        <f>IF(FN_MC!B221="","*",FN_MC!B221)</f>
        <v>*</v>
      </c>
      <c r="B221" s="107" t="str">
        <f>IF(FN_MC!X221="","*",FN_MC!X221)</f>
        <v>*</v>
      </c>
      <c r="C221" s="108" t="str">
        <f>IF(FN_MC!S221="","*",FN_MC!S221)</f>
        <v>-</v>
      </c>
      <c r="D221" s="108" t="str">
        <f>IF(FN_MC!T221="","*",FN_MC!T221)</f>
        <v>-</v>
      </c>
      <c r="E221" s="108" t="str">
        <f>IF(FN_MC!D221="","*",FN_MC!D221)</f>
        <v>*</v>
      </c>
      <c r="F221" s="108" t="str">
        <f>IF(FN_MC!H221="","*",FN_MC!H221)</f>
        <v>*</v>
      </c>
      <c r="G221" s="108" t="str">
        <f>IF(FN_MC!M221="","*",FN_MC!M221)</f>
        <v>-</v>
      </c>
      <c r="H221" s="166" t="str">
        <f>IF(FN_MC!K221="","*",FN_MC!K221)</f>
        <v>*</v>
      </c>
      <c r="I221" s="141" t="str">
        <f>IF(FN_MC!O221="","*",FN_MC!O221)</f>
        <v>*</v>
      </c>
      <c r="J221" s="141" t="str">
        <f>IF(FN_MC!P221="","*",FN_MC!P221)</f>
        <v>*</v>
      </c>
      <c r="K221" s="152">
        <f>IF(FN_MC!AK221="","*",FN_MC!AK221)</f>
        <v>0</v>
      </c>
      <c r="L221" s="152" t="str">
        <f>IF(FN_MC!AM221="","*",FN_MC!AM221)</f>
        <v>-</v>
      </c>
      <c r="M221" s="152">
        <f>IF(FN_MC!AP221="","*",FN_MC!AP221)</f>
        <v>0</v>
      </c>
      <c r="N221" s="152" t="str">
        <f>IF(FN_MC!AM221="","*",FN_MC!AM221)</f>
        <v>-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 t="str">
        <f>IF(FN_MC!B226="","*",FN_MC!B226)</f>
        <v>*</v>
      </c>
      <c r="B226" s="107" t="str">
        <f>IF(FN_MC!X226="","*",FN_MC!X226)</f>
        <v>*</v>
      </c>
      <c r="C226" s="108" t="str">
        <f>IF(FN_MC!S226="","*",FN_MC!S226)</f>
        <v>-</v>
      </c>
      <c r="D226" s="108" t="str">
        <f>IF(FN_MC!T226="","*",FN_MC!T226)</f>
        <v>-</v>
      </c>
      <c r="E226" s="108" t="str">
        <f>IF(FN_MC!D226="","*",FN_MC!D226)</f>
        <v>*</v>
      </c>
      <c r="F226" s="108" t="str">
        <f>IF(FN_MC!H226="","*",FN_MC!H226)</f>
        <v>*</v>
      </c>
      <c r="G226" s="108" t="str">
        <f>IF(FN_MC!M226="","*",FN_MC!M226)</f>
        <v>-</v>
      </c>
      <c r="H226" s="166" t="str">
        <f>IF(FN_MC!K226="","*",FN_MC!K226)</f>
        <v>*</v>
      </c>
      <c r="I226" s="141" t="str">
        <f>IF(FN_MC!O226="","*",FN_MC!O226)</f>
        <v>*</v>
      </c>
      <c r="J226" s="141" t="str">
        <f>IF(FN_MC!P226="","*",FN_MC!P226)</f>
        <v>*</v>
      </c>
      <c r="K226" s="152">
        <f>IF(FN_MC!AK226="","*",FN_MC!AK226)</f>
        <v>0</v>
      </c>
      <c r="L226" s="152" t="str">
        <f>IF(FN_MC!AM226="","*",FN_MC!AM226)</f>
        <v>-</v>
      </c>
      <c r="M226" s="152">
        <f>IF(FN_MC!AP226="","*",FN_MC!AP226)</f>
        <v>0</v>
      </c>
      <c r="N226" s="152" t="str">
        <f>IF(FN_MC!AM226="","*",FN_MC!AM226)</f>
        <v>-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TCS-TGR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*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MC1 9h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0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0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0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0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0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0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0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0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0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0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0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0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e">
        <f>IF($A$2=1,IF(FN_MC!#REF!="","*",FN_MC!#REF!),IF(FN_MC!BK365="","*",FN_MC!BK365))</f>
        <v>#REF!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8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9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9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9"/>
      <c r="P1004" s="216" t="s">
        <v>1702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9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9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9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9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9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9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9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9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9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8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8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8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8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8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8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8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8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8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8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8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8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8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8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8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8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8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8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8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8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8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8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8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8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8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8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8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8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8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8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8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8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8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8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8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8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8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8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8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8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8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8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8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8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8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8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8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8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8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8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8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8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8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8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8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8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8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8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8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8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8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8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8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8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8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8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8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8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8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8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8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8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8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8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8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8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8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8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8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8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8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8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8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8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8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8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8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8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8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8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8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8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8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8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8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8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8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8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8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8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8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8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8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8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8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8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8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8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8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8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8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8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8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8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8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8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8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8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8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8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8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8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8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8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8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8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8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8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8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8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8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8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8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8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8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8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8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8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8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8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8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8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8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8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8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8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8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8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8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8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8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8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8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8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8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8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8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8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8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8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8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8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8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8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8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8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8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8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8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8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8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8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8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8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8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8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8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8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8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8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8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8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8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8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8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8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8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8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8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8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8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8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8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8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8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8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8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8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8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8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8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8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8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8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8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8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8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8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8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8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8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8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8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8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8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8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8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8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8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8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8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8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8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8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8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8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8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8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8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8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8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8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8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8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8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8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8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8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8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8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8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8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8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8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8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8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8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8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8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8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8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8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8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8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8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8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8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8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8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8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8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8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8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8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8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8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8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8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8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8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8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8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8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8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8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8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8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8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8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8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8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8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8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8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8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8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8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8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8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8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8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8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8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8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8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8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8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8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8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8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8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8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8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8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8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8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8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8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8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8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8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8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8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8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8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8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8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8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8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8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8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8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8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8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8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8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8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8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8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8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8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8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8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8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8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8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8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8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8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8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8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8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8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8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8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8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8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8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8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8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8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8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8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8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8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8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8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8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8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8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8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8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8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8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8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8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8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8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8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8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8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8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8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8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8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8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8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8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8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8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8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8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8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8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8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8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8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8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8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8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8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8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8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8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8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8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8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8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8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8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8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8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8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8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8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8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8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8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8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8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8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8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8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8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8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8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8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8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8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8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8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8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8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8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8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8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8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8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8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8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8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8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8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8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8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8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8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8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8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8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8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8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8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8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8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8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8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8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8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8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8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8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8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8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8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8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8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8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8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8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8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8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8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8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8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8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8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8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8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8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8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8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8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8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8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8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8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8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8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8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8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8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8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8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8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8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8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8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8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8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8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8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8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8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8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8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8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8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8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8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8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8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8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8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8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8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8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8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8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8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8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8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8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8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8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8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8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8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8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8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8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8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8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8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8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8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8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8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8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8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8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8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8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8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8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8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8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8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8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8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8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8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8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8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8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8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8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8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8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8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8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8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8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8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8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8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8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8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8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8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8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8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8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8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8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8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8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8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8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8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8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8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8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8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8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8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8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8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8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8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8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8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8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8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8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8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8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8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8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8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8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8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8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8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8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8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8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8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8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8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8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8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8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8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8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8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8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8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8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8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8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8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8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8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8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8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8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8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8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8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8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8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8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8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8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8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8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8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8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8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8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8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8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8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8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8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8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8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8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8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8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8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8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8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8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8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8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8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8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8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8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8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8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8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8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8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8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8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8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8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8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8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8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8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8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8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8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8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8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8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8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8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8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8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8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8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8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8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8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8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8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8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8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8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8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8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8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8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8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8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8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8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8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8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8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8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8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8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8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8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8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8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8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8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8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8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8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8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8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8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8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8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8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8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8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8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8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8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8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8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8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8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8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8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8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8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8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8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8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8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8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8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8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8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8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8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8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8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8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8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8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8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8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8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8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8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8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8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8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8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8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8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8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8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8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8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8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8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8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8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8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8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8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8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8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8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8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8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8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8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8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8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8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8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8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8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8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8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8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8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8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8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8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8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8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8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8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8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8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8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8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8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8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8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8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8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8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8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8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8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8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8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8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8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8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8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8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8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8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8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8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8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8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8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8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8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8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8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8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8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8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8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8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8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8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8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8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8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8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8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8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8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8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8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8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8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8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8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8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8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8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8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8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8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8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8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8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8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8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8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8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8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8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8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8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8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8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8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8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8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8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8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8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8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8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8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8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8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8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8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8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8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8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8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8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8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8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8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8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8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8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8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8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8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8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8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8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8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8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8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8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8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8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8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8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8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8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8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8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8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8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8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8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8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8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8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8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8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8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8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8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8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8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8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8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8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8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8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8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8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8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8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8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8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8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8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8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8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8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8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8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8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8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8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8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8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8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8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8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8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8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8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8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8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8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8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8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8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8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8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8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8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8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8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8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8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8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8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8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8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8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8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8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8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8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8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8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8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8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8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8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8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8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8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8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8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8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8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8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8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8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8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8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8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8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8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8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8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8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8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8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8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8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8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8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8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8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8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8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8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8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8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8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8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8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8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8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8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8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8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8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8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8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8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8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8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8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8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8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8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8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8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8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8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8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8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8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8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8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8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8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8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8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8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8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8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8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8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8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8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8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8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8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8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8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8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8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8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8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8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8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8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8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8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8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8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8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8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8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8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8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8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8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8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8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8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8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8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8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8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8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8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8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8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8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8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8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8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8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8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8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8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8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8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8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8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8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8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8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8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8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8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8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8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8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8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8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8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8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8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8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8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8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8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8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8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8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8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8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8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8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8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8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8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8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8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8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8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8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8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8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8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8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8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8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8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8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8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8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8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8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8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8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8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8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8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8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8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8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8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8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8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8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8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8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8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8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8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8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8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8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8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8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8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8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8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8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8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8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8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8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8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8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8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8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8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8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8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8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8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8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8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8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8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8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8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8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8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8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8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8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8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8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8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8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8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8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8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8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8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8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8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8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8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8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8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8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8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8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8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8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8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8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8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8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8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8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8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8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8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8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8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8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8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8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8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8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8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8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8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8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8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8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8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8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8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8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8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8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8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8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8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8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8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8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8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8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8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8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8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8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8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8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8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8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8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8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8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8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8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8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8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8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8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8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8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8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8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8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8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8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8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8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8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8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8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8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8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8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8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8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8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8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8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8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8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8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8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8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8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8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8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8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8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8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8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8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8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8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8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8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8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8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8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8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8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8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8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8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8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8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8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8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8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8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8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8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8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8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8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8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8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8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8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8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8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8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8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8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8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8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8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8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8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8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8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8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8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8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8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8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8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8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8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8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8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8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8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8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8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8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8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8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8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8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8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8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8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8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8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8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8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8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8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8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8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8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8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8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8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8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8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8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8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8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8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8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8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8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8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8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8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8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8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8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8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8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8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8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8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8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8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8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8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8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8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8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8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8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8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8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8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8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8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8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8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8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8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8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8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8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8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8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8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8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8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8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8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8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8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8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8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8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8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8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8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8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8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8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8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8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8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8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8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8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8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8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8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8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8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8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8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8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8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8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8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8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8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8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8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8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8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8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8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8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8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8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8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8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8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8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8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8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8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8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8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8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8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8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8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8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8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8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8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8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8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8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8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8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8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8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8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8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8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8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8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8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8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8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8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8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8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8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8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8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8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8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8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8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8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8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8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8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8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8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8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8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8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8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8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8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8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8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8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8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8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8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8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8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8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8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8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8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8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8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8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8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8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8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8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8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8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8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8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8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8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8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8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8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8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8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8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8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8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8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8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8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8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8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8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8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8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8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8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8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8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8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8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8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8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8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8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8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8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8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8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8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8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8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8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8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8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8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8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8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8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8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8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8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8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8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8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8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8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8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8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8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8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8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8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8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8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8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8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8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8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8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8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8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8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8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8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8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8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8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8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8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8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8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8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8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8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8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8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8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8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8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8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8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8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8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8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8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8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8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8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8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8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8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8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8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8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8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8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8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8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8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8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8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8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8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8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8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8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8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8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8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8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8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8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8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8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8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8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8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8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8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8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8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8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8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8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8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8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8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8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8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8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8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8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8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8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8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8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8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8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8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8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8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8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8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8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8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8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8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8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8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8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8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8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8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8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8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8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8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8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8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8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8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8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8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8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8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8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8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8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8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8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8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8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8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8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8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8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8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8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8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8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8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8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8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8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8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8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8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8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8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8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8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8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8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8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8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8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8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8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8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8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8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8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8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8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8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8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8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8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8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8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8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8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8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8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8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8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8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8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8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8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8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8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8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8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8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8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8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8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8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8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8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8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8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8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8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8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8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8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8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8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8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8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8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8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8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8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8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8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8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8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8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8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8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8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8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8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8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8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8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8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8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8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8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8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8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8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8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8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8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8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8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8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8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8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8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8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8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8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8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8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8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8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8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8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8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8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8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8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8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8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8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8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8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8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8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8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8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8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8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8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8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8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8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8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8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8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8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8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8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8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8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8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8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8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8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8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8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8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8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8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8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8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8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8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8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8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8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8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8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8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8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8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8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8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8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8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8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8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8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8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8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8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8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8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8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8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8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8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8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8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8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8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8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8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8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8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8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8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8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8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8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8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8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8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8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8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8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8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8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8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8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8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8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8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8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8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8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8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8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8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8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8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8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8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8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8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8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8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8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8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8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8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8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8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8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8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8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8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8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8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8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8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8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8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8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8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8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8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8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8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8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8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8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8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8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8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8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8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8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8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8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8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8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8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8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8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8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8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8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8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8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8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8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8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8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8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8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8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8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8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8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8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8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8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8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8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8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8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8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8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8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8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8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8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8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8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8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8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8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8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5"/>
      <c r="B1" s="356"/>
      <c r="C1" s="357"/>
      <c r="L1" s="110"/>
      <c r="M1" s="133"/>
      <c r="O1" s="189"/>
      <c r="P1" s="188"/>
      <c r="Q1" s="358" t="s">
        <v>1206</v>
      </c>
      <c r="R1" s="359"/>
      <c r="U1" s="111"/>
      <c r="V1" s="360" t="s">
        <v>1703</v>
      </c>
      <c r="W1" s="360"/>
      <c r="X1" s="360"/>
      <c r="Y1" s="113"/>
    </row>
    <row r="2" spans="1:25" s="109" customFormat="1" ht="11.25" customHeight="1">
      <c r="A2" s="114" t="s">
        <v>1704</v>
      </c>
      <c r="B2" s="114" t="s">
        <v>1699</v>
      </c>
      <c r="C2" s="114" t="s">
        <v>7</v>
      </c>
      <c r="D2" s="115" t="s">
        <v>1158</v>
      </c>
      <c r="E2" s="115" t="s">
        <v>1159</v>
      </c>
      <c r="F2" s="115" t="s">
        <v>1698</v>
      </c>
      <c r="G2" s="115" t="s">
        <v>409</v>
      </c>
      <c r="H2" s="115" t="s">
        <v>1147</v>
      </c>
      <c r="I2" s="115" t="s">
        <v>1149</v>
      </c>
      <c r="J2" s="115" t="s">
        <v>1150</v>
      </c>
      <c r="K2" s="115" t="s">
        <v>1153</v>
      </c>
      <c r="L2" s="115" t="s">
        <v>530</v>
      </c>
      <c r="M2" s="135" t="s">
        <v>526</v>
      </c>
      <c r="N2" s="115" t="s">
        <v>1151</v>
      </c>
      <c r="O2" s="190" t="s">
        <v>1152</v>
      </c>
      <c r="P2" s="115"/>
      <c r="Q2" s="136" t="s">
        <v>1154</v>
      </c>
      <c r="R2" s="136" t="s">
        <v>1155</v>
      </c>
      <c r="S2" s="116" t="s">
        <v>1156</v>
      </c>
      <c r="T2" s="116" t="s">
        <v>1705</v>
      </c>
      <c r="U2" s="117" t="s">
        <v>1161</v>
      </c>
      <c r="V2" s="112">
        <f ca="1">TODAY()-1</f>
        <v>45946</v>
      </c>
      <c r="W2" s="112">
        <f ca="1">V2-1</f>
        <v>45945</v>
      </c>
      <c r="X2" s="112">
        <f ca="1">W2-1</f>
        <v>45944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 t="str">
        <f ca="1">_xlfn.XLOOKUP(G4&amp;$W$2,BS_CONTROLE[CHAVE],BS_CONTROLE[Quantidade_11],"-")</f>
        <v>-</v>
      </c>
      <c r="X4" s="121">
        <f ca="1">_xlfn.XLOOKUP(G4&amp;$X$2,BS_CONTROLE[CHAVE],BS_CONTROLE[Quantidade_11],"-")</f>
        <v>0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1</v>
      </c>
      <c r="W5" s="121">
        <f ca="1">_xlfn.XLOOKUP(G5&amp;$W$2,BS_CONTROLE[CHAVE],BS_CONTROLE[Quantidade_11],"-")</f>
        <v>9</v>
      </c>
      <c r="X5" s="121">
        <f ca="1">_xlfn.XLOOKUP(G5&amp;$X$2,BS_CONTROLE[CHAVE],BS_CONTROLE[Quantidade_11],"-")</f>
        <v>3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57200</v>
      </c>
      <c r="W6" s="121">
        <f ca="1">_xlfn.XLOOKUP(G6&amp;$W$2,BS_CONTROLE[CHAVE],BS_CONTROLE[Quantidade_11],"-")</f>
        <v>31030</v>
      </c>
      <c r="X6" s="121" t="str">
        <f ca="1">_xlfn.XLOOKUP(G6&amp;$X$2,BS_CONTROLE[CHAVE],BS_CONTROLE[Quantidade_11],"-")</f>
        <v>-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TCS-TGR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1930</v>
      </c>
      <c r="W8" s="121" t="str">
        <f ca="1">_xlfn.XLOOKUP(G8&amp;$W$2,BS_CONTROLE[CHAVE],BS_CONTROLE[Quantidade_11],"-")</f>
        <v>-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1</v>
      </c>
      <c r="X9" s="121">
        <f ca="1">_xlfn.XLOOKUP(G9&amp;$X$2,BS_CONTROLE[CHAVE],BS_CONTROLE[Quantidade_11],"-")</f>
        <v>143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3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1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0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TCS-TGR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 t="str">
        <f ca="1">_xlfn.XLOOKUP(G15&amp;$W$2,BS_CONTROLE[CHAVE],BS_CONTROLE[Quantidade_11],"-")</f>
        <v>-</v>
      </c>
      <c r="X15" s="121">
        <f ca="1">_xlfn.XLOOKUP(G15&amp;$X$2,BS_CONTROLE[CHAVE],BS_CONTROLE[Quantidade_11],"-")</f>
        <v>0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TCS-TGR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57200</v>
      </c>
      <c r="W18" s="121">
        <f ca="1">_xlfn.XLOOKUP(G18&amp;$W$2,BS_CONTROLE[CHAVE],BS_CONTROLE[Quantidade_11],"-")</f>
        <v>31030</v>
      </c>
      <c r="X18" s="121" t="str">
        <f ca="1">_xlfn.XLOOKUP(G18&amp;$X$2,BS_CONTROLE[CHAVE],BS_CONTROLE[Quantidade_11],"-")</f>
        <v>-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TCS-TGR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TCS-TGR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1</v>
      </c>
      <c r="W21" s="121">
        <f ca="1">_xlfn.XLOOKUP(G21&amp;$W$2,BS_CONTROLE[CHAVE],BS_CONTROLE[Quantidade_11],"-")</f>
        <v>9</v>
      </c>
      <c r="X21" s="121">
        <f ca="1">_xlfn.XLOOKUP(G21&amp;$X$2,BS_CONTROLE[CHAVE],BS_CONTROLE[Quantidade_11],"-")</f>
        <v>3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3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1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0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1</v>
      </c>
      <c r="X25" s="121">
        <f ca="1">_xlfn.XLOOKUP(G25&amp;$X$2,BS_CONTROLE[CHAVE],BS_CONTROLE[Quantidade_11],"-")</f>
        <v>143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 t="str">
        <f ca="1">_xlfn.XLOOKUP(G27&amp;$W$2,BS_CONTROLE[CHAVE],BS_CONTROLE[Quantidade_11],"-")</f>
        <v>-</v>
      </c>
      <c r="X27" s="121">
        <f ca="1">_xlfn.XLOOKUP(G27&amp;$X$2,BS_CONTROLE[CHAVE],BS_CONTROLE[Quantidade_11],"-")</f>
        <v>0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1</v>
      </c>
      <c r="W28" s="121">
        <f ca="1">_xlfn.XLOOKUP(G28&amp;$W$2,BS_CONTROLE[CHAVE],BS_CONTROLE[Quantidade_11],"-")</f>
        <v>9</v>
      </c>
      <c r="X28" s="121">
        <f ca="1">_xlfn.XLOOKUP(G28&amp;$X$2,BS_CONTROLE[CHAVE],BS_CONTROLE[Quantidade_11],"-")</f>
        <v>3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TCS-TGR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TCS-TGR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57200</v>
      </c>
      <c r="W31" s="121">
        <f ca="1">_xlfn.XLOOKUP(G31&amp;$W$2,BS_CONTROLE[CHAVE],BS_CONTROLE[Quantidade_11],"-")</f>
        <v>31030</v>
      </c>
      <c r="X31" s="121" t="str">
        <f ca="1">_xlfn.XLOOKUP(G31&amp;$X$2,BS_CONTROLE[CHAVE],BS_CONTROLE[Quantidade_11],"-")</f>
        <v>-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TCS-TGR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1930</v>
      </c>
      <c r="W33" s="121" t="str">
        <f ca="1">_xlfn.XLOOKUP(G33&amp;$W$2,BS_CONTROLE[CHAVE],BS_CONTROLE[Quantidade_11],"-")</f>
        <v>-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3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1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0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1</v>
      </c>
      <c r="X38" s="121">
        <f ca="1">_xlfn.XLOOKUP(G38&amp;$X$2,BS_CONTROLE[CHAVE],BS_CONTROLE[Quantidade_11],"-")</f>
        <v>143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57200</v>
      </c>
      <c r="W39" s="121">
        <f ca="1">_xlfn.XLOOKUP(G39&amp;$W$2,BS_CONTROLE[CHAVE],BS_CONTROLE[Quantidade_11],"-")</f>
        <v>31030</v>
      </c>
      <c r="X39" s="121" t="str">
        <f ca="1">_xlfn.XLOOKUP(G39&amp;$X$2,BS_CONTROLE[CHAVE],BS_CONTROLE[Quantidade_11],"-")</f>
        <v>-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TCS-TGR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 t="str">
        <f ca="1">_xlfn.XLOOKUP(G41&amp;$W$2,BS_CONTROLE[CHAVE],BS_CONTROLE[Quantidade_11],"-")</f>
        <v>-</v>
      </c>
      <c r="X41" s="121">
        <f ca="1">_xlfn.XLOOKUP(G41&amp;$X$2,BS_CONTROLE[CHAVE],BS_CONTROLE[Quantidade_11],"-")</f>
        <v>0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 t="str">
        <f ca="1">_xlfn.XLOOKUP(G42&amp;$W$2,BS_CONTROLE[CHAVE],BS_CONTROLE[Quantidade_11],"-")</f>
        <v>-</v>
      </c>
      <c r="X42" s="121">
        <f ca="1">_xlfn.XLOOKUP(G42&amp;$X$2,BS_CONTROLE[CHAVE],BS_CONTROLE[Quantidade_11],"-")</f>
        <v>0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3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TCS-TGR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1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0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TCS-TGR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TCS-TGR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1</v>
      </c>
      <c r="X51" s="121">
        <f ca="1">_xlfn.XLOOKUP(G51&amp;$X$2,BS_CONTROLE[CHAVE],BS_CONTROLE[Quantidade_11],"-")</f>
        <v>143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57200</v>
      </c>
      <c r="W53" s="121">
        <f ca="1">_xlfn.XLOOKUP(G53&amp;$W$2,BS_CONTROLE[CHAVE],BS_CONTROLE[Quantidade_11],"-")</f>
        <v>31030</v>
      </c>
      <c r="X53" s="121" t="str">
        <f ca="1">_xlfn.XLOOKUP(G53&amp;$X$2,BS_CONTROLE[CHAVE],BS_CONTROLE[Quantidade_11],"-")</f>
        <v>-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TCS-TGR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1</v>
      </c>
      <c r="X55" s="121">
        <f ca="1">_xlfn.XLOOKUP(G55&amp;$X$2,BS_CONTROLE[CHAVE],BS_CONTROLE[Quantidade_11],"-")</f>
        <v>143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TCS-TGR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 t="str">
        <f ca="1">_xlfn.XLOOKUP(G58&amp;$W$2,BS_CONTROLE[CHAVE],BS_CONTROLE[Quantidade_11],"-")</f>
        <v>-</v>
      </c>
      <c r="X58" s="121">
        <f ca="1">_xlfn.XLOOKUP(G58&amp;$X$2,BS_CONTROLE[CHAVE],BS_CONTROLE[Quantidade_11],"-")</f>
        <v>0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TCS-TGR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211</v>
      </c>
      <c r="W59" s="121">
        <f ca="1">_xlfn.XLOOKUP(G59&amp;$W$2,BS_CONTROLE[CHAVE],BS_CONTROLE[Quantidade_11],"-")</f>
        <v>323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57200</v>
      </c>
      <c r="W61" s="121">
        <f ca="1">_xlfn.XLOOKUP(G61&amp;$W$2,BS_CONTROLE[CHAVE],BS_CONTROLE[Quantidade_11],"-")</f>
        <v>31030</v>
      </c>
      <c r="X61" s="121" t="str">
        <f ca="1">_xlfn.XLOOKUP(G61&amp;$X$2,BS_CONTROLE[CHAVE],BS_CONTROLE[Quantidade_11],"-")</f>
        <v>-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1930</v>
      </c>
      <c r="W62" s="121" t="str">
        <f ca="1">_xlfn.XLOOKUP(G62&amp;$W$2,BS_CONTROLE[CHAVE],BS_CONTROLE[Quantidade_11],"-")</f>
        <v>-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3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1</v>
      </c>
      <c r="W64" s="121">
        <f ca="1">_xlfn.XLOOKUP(G64&amp;$W$2,BS_CONTROLE[CHAVE],BS_CONTROLE[Quantidade_11],"-")</f>
        <v>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 t="str">
        <f ca="1">_xlfn.XLOOKUP(G65&amp;$W$2,BS_CONTROLE[CHAVE],BS_CONTROLE[Quantidade_11],"-")</f>
        <v>-</v>
      </c>
      <c r="X65" s="121">
        <f ca="1">_xlfn.XLOOKUP(G65&amp;$X$2,BS_CONTROLE[CHAVE],BS_CONTROLE[Quantidade_11],"-")</f>
        <v>0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TCS-TGR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>
        <f ca="1">_xlfn.XLOOKUP(G68&amp;$X$2,BS_CONTROLE[CHAVE],BS_CONTROLE[Quantidade_11],"-")</f>
        <v>4404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57200</v>
      </c>
      <c r="W69" s="121">
        <f ca="1">_xlfn.XLOOKUP(G69&amp;$W$2,BS_CONTROLE[CHAVE],BS_CONTROLE[Quantidade_11],"-")</f>
        <v>31030</v>
      </c>
      <c r="X69" s="121" t="str">
        <f ca="1">_xlfn.XLOOKUP(G69&amp;$X$2,BS_CONTROLE[CHAVE],BS_CONTROLE[Quantidade_11],"-")</f>
        <v>-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1930</v>
      </c>
      <c r="W70" s="121" t="str">
        <f ca="1">_xlfn.XLOOKUP(G70&amp;$W$2,BS_CONTROLE[CHAVE],BS_CONTROLE[Quantidade_11],"-")</f>
        <v>-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1</v>
      </c>
      <c r="X71" s="121">
        <f ca="1">_xlfn.XLOOKUP(G71&amp;$X$2,BS_CONTROLE[CHAVE],BS_CONTROLE[Quantidade_11],"-")</f>
        <v>143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3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TCS-TGR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1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TCS-TGR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1</v>
      </c>
      <c r="W75" s="121">
        <f ca="1">_xlfn.XLOOKUP(G75&amp;$W$2,BS_CONTROLE[CHAVE],BS_CONTROLE[Quantidade_11],"-")</f>
        <v>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1</v>
      </c>
      <c r="X76" s="121">
        <f ca="1">_xlfn.XLOOKUP(G76&amp;$X$2,BS_CONTROLE[CHAVE],BS_CONTROLE[Quantidade_11],"-")</f>
        <v>143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 t="str">
        <f ca="1">_xlfn.XLOOKUP(G77&amp;$W$2,BS_CONTROLE[CHAVE],BS_CONTROLE[Quantidade_11],"-")</f>
        <v>-</v>
      </c>
      <c r="X77" s="121">
        <f ca="1">_xlfn.XLOOKUP(G77&amp;$X$2,BS_CONTROLE[CHAVE],BS_CONTROLE[Quantidade_11],"-")</f>
        <v>0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TCS-TGR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211</v>
      </c>
      <c r="W78" s="121">
        <f ca="1">_xlfn.XLOOKUP(G78&amp;$W$2,BS_CONTROLE[CHAVE],BS_CONTROLE[Quantidade_11],"-")</f>
        <v>323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>
        <f ca="1">_xlfn.XLOOKUP(G79&amp;$X$2,BS_CONTROLE[CHAVE],BS_CONTROLE[Quantidade_11],"-")</f>
        <v>4404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57200</v>
      </c>
      <c r="W80" s="121">
        <f ca="1">_xlfn.XLOOKUP(G80&amp;$W$2,BS_CONTROLE[CHAVE],BS_CONTROLE[Quantidade_11],"-")</f>
        <v>31030</v>
      </c>
      <c r="X80" s="121" t="str">
        <f ca="1">_xlfn.XLOOKUP(G80&amp;$X$2,BS_CONTROLE[CHAVE],BS_CONTROLE[Quantidade_11],"-")</f>
        <v>-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3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TCS-TGR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1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TCS-TGR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1</v>
      </c>
      <c r="W85" s="121">
        <f ca="1">_xlfn.XLOOKUP(G85&amp;$W$2,BS_CONTROLE[CHAVE],BS_CONTROLE[Quantidade_11],"-")</f>
        <v>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 t="str">
        <f ca="1">_xlfn.XLOOKUP(G87&amp;$W$2,BS_CONTROLE[CHAVE],BS_CONTROLE[Quantidade_11],"-")</f>
        <v>-</v>
      </c>
      <c r="X87" s="121">
        <f ca="1">_xlfn.XLOOKUP(G87&amp;$X$2,BS_CONTROLE[CHAVE],BS_CONTROLE[Quantidade_11],"-")</f>
        <v>0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211</v>
      </c>
      <c r="W88" s="121">
        <f ca="1">_xlfn.XLOOKUP(G88&amp;$W$2,BS_CONTROLE[CHAVE],BS_CONTROLE[Quantidade_11],"-")</f>
        <v>323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TCS-TGR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>
        <f ca="1">_xlfn.XLOOKUP(G90&amp;$X$2,BS_CONTROLE[CHAVE],BS_CONTROLE[Quantidade_11],"-")</f>
        <v>4404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57200</v>
      </c>
      <c r="W91" s="121">
        <f ca="1">_xlfn.XLOOKUP(G91&amp;$W$2,BS_CONTROLE[CHAVE],BS_CONTROLE[Quantidade_11],"-")</f>
        <v>31030</v>
      </c>
      <c r="X91" s="121" t="str">
        <f ca="1">_xlfn.XLOOKUP(G91&amp;$X$2,BS_CONTROLE[CHAVE],BS_CONTROLE[Quantidade_11],"-")</f>
        <v>-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1930</v>
      </c>
      <c r="W92" s="121" t="str">
        <f ca="1">_xlfn.XLOOKUP(G92&amp;$W$2,BS_CONTROLE[CHAVE],BS_CONTROLE[Quantidade_11],"-")</f>
        <v>-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3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TCS-TGR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2</v>
      </c>
      <c r="W96" s="121">
        <f ca="1">_xlfn.XLOOKUP(G96&amp;$W$2,BS_CONTROLE[CHAVE],BS_CONTROLE[Quantidade_11],"-")</f>
        <v>5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 t="str">
        <f ca="1">_xlfn.XLOOKUP(G97&amp;$W$2,BS_CONTROLE[CHAVE],BS_CONTROLE[Quantidade_11],"-")</f>
        <v>-</v>
      </c>
      <c r="X97" s="121">
        <f ca="1">_xlfn.XLOOKUP(G97&amp;$X$2,BS_CONTROLE[CHAVE],BS_CONTROLE[Quantidade_11],"-")</f>
        <v>0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TCS-TGR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>
        <f ca="1">_xlfn.XLOOKUP(G99&amp;$X$2,BS_CONTROLE[CHAVE],BS_CONTROLE[Quantidade_11],"-")</f>
        <v>4404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57200</v>
      </c>
      <c r="W100" s="121">
        <f ca="1">_xlfn.XLOOKUP(G100&amp;$W$2,BS_CONTROLE[CHAVE],BS_CONTROLE[Quantidade_11],"-")</f>
        <v>31030</v>
      </c>
      <c r="X100" s="121" t="str">
        <f ca="1">_xlfn.XLOOKUP(G100&amp;$X$2,BS_CONTROLE[CHAVE],BS_CONTROLE[Quantidade_11],"-")</f>
        <v>-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1930</v>
      </c>
      <c r="W101" s="121" t="str">
        <f ca="1">_xlfn.XLOOKUP(G101&amp;$W$2,BS_CONTROLE[CHAVE],BS_CONTROLE[Quantidade_11],"-")</f>
        <v>-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1</v>
      </c>
      <c r="X104" s="121">
        <f ca="1">_xlfn.XLOOKUP(G104&amp;$X$2,BS_CONTROLE[CHAVE],BS_CONTROLE[Quantidade_11],"-")</f>
        <v>143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1</v>
      </c>
      <c r="X105" s="121">
        <f ca="1">_xlfn.XLOOKUP(G105&amp;$X$2,BS_CONTROLE[CHAVE],BS_CONTROLE[Quantidade_11],"-")</f>
        <v>143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3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1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TCS-TGR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2</v>
      </c>
      <c r="W109" s="121">
        <f ca="1">_xlfn.XLOOKUP(G109&amp;$W$2,BS_CONTROLE[CHAVE],BS_CONTROLE[Quantidade_11],"-")</f>
        <v>5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TCS-TGR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>
        <f ca="1">_xlfn.XLOOKUP(G111&amp;$X$2,BS_CONTROLE[CHAVE],BS_CONTROLE[Quantidade_11],"-")</f>
        <v>4404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57200</v>
      </c>
      <c r="W112" s="121">
        <f ca="1">_xlfn.XLOOKUP(G112&amp;$W$2,BS_CONTROLE[CHAVE],BS_CONTROLE[Quantidade_11],"-")</f>
        <v>31030</v>
      </c>
      <c r="X112" s="121" t="str">
        <f ca="1">_xlfn.XLOOKUP(G112&amp;$X$2,BS_CONTROLE[CHAVE],BS_CONTROLE[Quantidade_11],"-")</f>
        <v>-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TCS-TGR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300</v>
      </c>
      <c r="X113" s="121">
        <f ca="1">_xlfn.XLOOKUP(G113&amp;$X$2,BS_CONTROLE[CHAVE],BS_CONTROLE[Quantidade_11],"-")</f>
        <v>1400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1930</v>
      </c>
      <c r="W114" s="121" t="str">
        <f ca="1">_xlfn.XLOOKUP(G114&amp;$W$2,BS_CONTROLE[CHAVE],BS_CONTROLE[Quantidade_11],"-")</f>
        <v>-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3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TCS-TGR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2</v>
      </c>
      <c r="W117" s="121">
        <f ca="1">_xlfn.XLOOKUP(G117&amp;$W$2,BS_CONTROLE[CHAVE],BS_CONTROLE[Quantidade_11],"-")</f>
        <v>5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>
        <f ca="1">_xlfn.XLOOKUP(G118&amp;$X$2,BS_CONTROLE[CHAVE],BS_CONTROLE[Quantidade_11],"-")</f>
        <v>4404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57200</v>
      </c>
      <c r="W119" s="121">
        <f ca="1">_xlfn.XLOOKUP(G119&amp;$W$2,BS_CONTROLE[CHAVE],BS_CONTROLE[Quantidade_11],"-")</f>
        <v>31030</v>
      </c>
      <c r="X119" s="121" t="str">
        <f ca="1">_xlfn.XLOOKUP(G119&amp;$X$2,BS_CONTROLE[CHAVE],BS_CONTROLE[Quantidade_11],"-")</f>
        <v>-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TCS-TGR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300</v>
      </c>
      <c r="X120" s="121">
        <f ca="1">_xlfn.XLOOKUP(G120&amp;$X$2,BS_CONTROLE[CHAVE],BS_CONTROLE[Quantidade_11],"-")</f>
        <v>1400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1930</v>
      </c>
      <c r="W121" s="121" t="str">
        <f ca="1">_xlfn.XLOOKUP(G121&amp;$W$2,BS_CONTROLE[CHAVE],BS_CONTROLE[Quantidade_11],"-")</f>
        <v>-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PRV-POV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0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TCS-TGR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211</v>
      </c>
      <c r="W124" s="121">
        <f ca="1">_xlfn.XLOOKUP(G124&amp;$W$2,BS_CONTROLE[CHAVE],BS_CONTROLE[Quantidade_11],"-")</f>
        <v>323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>
        <f ca="1">_xlfn.XLOOKUP(G126&amp;$X$2,BS_CONTROLE[CHAVE],BS_CONTROLE[Quantidade_11],"-")</f>
        <v>4404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57200</v>
      </c>
      <c r="W127" s="121">
        <f ca="1">_xlfn.XLOOKUP(G127&amp;$W$2,BS_CONTROLE[CHAVE],BS_CONTROLE[Quantidade_11],"-")</f>
        <v>31030</v>
      </c>
      <c r="X127" s="121" t="str">
        <f ca="1">_xlfn.XLOOKUP(G127&amp;$X$2,BS_CONTROLE[CHAVE],BS_CONTROLE[Quantidade_11],"-")</f>
        <v>-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TCS-TGR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300</v>
      </c>
      <c r="X128" s="121">
        <f ca="1">_xlfn.XLOOKUP(G128&amp;$X$2,BS_CONTROLE[CHAVE],BS_CONTROLE[Quantidade_11],"-")</f>
        <v>1400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1930</v>
      </c>
      <c r="W129" s="121" t="str">
        <f ca="1">_xlfn.XLOOKUP(G129&amp;$W$2,BS_CONTROLE[CHAVE],BS_CONTROLE[Quantidade_11],"-")</f>
        <v>-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1</v>
      </c>
      <c r="W130" s="121">
        <f ca="1">_xlfn.XLOOKUP(G130&amp;$W$2,BS_CONTROLE[CHAVE],BS_CONTROLE[Quantidade_11],"-")</f>
        <v>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3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TCS-TGR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2</v>
      </c>
      <c r="W133" s="121">
        <f ca="1">_xlfn.XLOOKUP(G133&amp;$W$2,BS_CONTROLE[CHAVE],BS_CONTROLE[Quantidade_11],"-")</f>
        <v>5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 t="str">
        <f ca="1">_xlfn.XLOOKUP(G134&amp;$W$2,BS_CONTROLE[CHAVE],BS_CONTROLE[Quantidade_11],"-")</f>
        <v>-</v>
      </c>
      <c r="X134" s="121">
        <f ca="1">_xlfn.XLOOKUP(G134&amp;$X$2,BS_CONTROLE[CHAVE],BS_CONTROLE[Quantidade_11],"-")</f>
        <v>0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TCS-TGR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>
        <f ca="1">_xlfn.XLOOKUP(G136&amp;$X$2,BS_CONTROLE[CHAVE],BS_CONTROLE[Quantidade_11],"-")</f>
        <v>4404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TCS-TGR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300</v>
      </c>
      <c r="X137" s="121">
        <f ca="1">_xlfn.XLOOKUP(G137&amp;$X$2,BS_CONTROLE[CHAVE],BS_CONTROLE[Quantidade_11],"-")</f>
        <v>1400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>
        <f ca="1">_xlfn.XLOOKUP(G138&amp;$X$2,BS_CONTROLE[CHAVE],BS_CONTROLE[Quantidade_11],"-")</f>
        <v>1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0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1</v>
      </c>
      <c r="X140" s="121">
        <f ca="1">_xlfn.XLOOKUP(G140&amp;$X$2,BS_CONTROLE[CHAVE],BS_CONTROLE[Quantidade_11],"-")</f>
        <v>143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3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TCS-TGR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1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1</v>
      </c>
      <c r="W143" s="121">
        <f ca="1">_xlfn.XLOOKUP(G143&amp;$W$2,BS_CONTROLE[CHAVE],BS_CONTROLE[Quantidade_11],"-")</f>
        <v>9</v>
      </c>
      <c r="X143" s="121">
        <f ca="1">_xlfn.XLOOKUP(G143&amp;$X$2,BS_CONTROLE[CHAVE],BS_CONTROLE[Quantidade_11],"-")</f>
        <v>3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>
        <f ca="1">_xlfn.XLOOKUP(G144&amp;$X$2,BS_CONTROLE[CHAVE],BS_CONTROLE[Quantidade_11],"-")</f>
        <v>340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57200</v>
      </c>
      <c r="W145" s="121">
        <f ca="1">_xlfn.XLOOKUP(G145&amp;$W$2,BS_CONTROLE[CHAVE],BS_CONTROLE[Quantidade_11],"-")</f>
        <v>31030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>
        <f ca="1">_xlfn.XLOOKUP(G147&amp;$X$2,BS_CONTROLE[CHAVE],BS_CONTROLE[Quantidade_11],"-")</f>
        <v>0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1</v>
      </c>
      <c r="X150" s="121">
        <f ca="1">_xlfn.XLOOKUP(G150&amp;$X$2,BS_CONTROLE[CHAVE],BS_CONTROLE[Quantidade_11],"-")</f>
        <v>143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3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>
        <f ca="1">_xlfn.XLOOKUP(G153&amp;$X$2,BS_CONTROLE[CHAVE],BS_CONTROLE[Quantidade_11],"-")</f>
        <v>1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TCS-TGR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TCS-TGR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300</v>
      </c>
      <c r="X155" s="121">
        <f ca="1">_xlfn.XLOOKUP(G155&amp;$X$2,BS_CONTROLE[CHAVE],BS_CONTROLE[Quantidade_11],"-")</f>
        <v>1400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TCS-TGR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211</v>
      </c>
      <c r="W156" s="121">
        <f ca="1">_xlfn.XLOOKUP(G156&amp;$W$2,BS_CONTROLE[CHAVE],BS_CONTROLE[Quantidade_11],"-")</f>
        <v>323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TCS-TGR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1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2</v>
      </c>
      <c r="W158" s="121">
        <f ca="1">_xlfn.XLOOKUP(G158&amp;$W$2,BS_CONTROLE[CHAVE],BS_CONTROLE[Quantidade_11],"-")</f>
        <v>5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0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1</v>
      </c>
      <c r="W162" s="121">
        <f ca="1">_xlfn.XLOOKUP(G162&amp;$W$2,BS_CONTROLE[CHAVE],BS_CONTROLE[Quantidade_11],"-")</f>
        <v>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1</v>
      </c>
      <c r="W163" s="121">
        <f ca="1">_xlfn.XLOOKUP(G163&amp;$W$2,BS_CONTROLE[CHAVE],BS_CONTROLE[Quantidade_11],"-")</f>
        <v>9</v>
      </c>
      <c r="X163" s="121">
        <f ca="1">_xlfn.XLOOKUP(G163&amp;$X$2,BS_CONTROLE[CHAVE],BS_CONTROLE[Quantidade_11],"-")</f>
        <v>3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57200</v>
      </c>
      <c r="W166" s="121">
        <f ca="1">_xlfn.XLOOKUP(G166&amp;$W$2,BS_CONTROLE[CHAVE],BS_CONTROLE[Quantidade_11],"-")</f>
        <v>31030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3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TCS-TGR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TCS-TGR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211</v>
      </c>
      <c r="W171" s="121">
        <f ca="1">_xlfn.XLOOKUP(G171&amp;$W$2,BS_CONTROLE[CHAVE],BS_CONTROLE[Quantidade_11],"-")</f>
        <v>323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TCS-TGR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300</v>
      </c>
      <c r="X172" s="121">
        <f ca="1">_xlfn.XLOOKUP(G172&amp;$X$2,BS_CONTROLE[CHAVE],BS_CONTROLE[Quantidade_11],"-")</f>
        <v>1400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TCS-TGR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1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2</v>
      </c>
      <c r="W174" s="121">
        <f ca="1">_xlfn.XLOOKUP(G174&amp;$W$2,BS_CONTROLE[CHAVE],BS_CONTROLE[Quantidade_11],"-")</f>
        <v>5</v>
      </c>
      <c r="X174" s="121">
        <f ca="1">_xlfn.XLOOKUP(G174&amp;$X$2,BS_CONTROLE[CHAVE],BS_CONTROLE[Quantidade_11],"-")</f>
        <v>4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1930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0</v>
      </c>
      <c r="W176" s="121">
        <f ca="1">_xlfn.XLOOKUP(G176&amp;$W$2,BS_CONTROLE[CHAVE],BS_CONTROLE[Quantidade_11],"-")</f>
        <v>1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1</v>
      </c>
      <c r="W178" s="121">
        <f ca="1">_xlfn.XLOOKUP(G178&amp;$W$2,BS_CONTROLE[CHAVE],BS_CONTROLE[Quantidade_11],"-")</f>
        <v>0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1</v>
      </c>
      <c r="W179" s="121">
        <f ca="1">_xlfn.XLOOKUP(G179&amp;$W$2,BS_CONTROLE[CHAVE],BS_CONTROLE[Quantidade_11],"-")</f>
        <v>9</v>
      </c>
      <c r="X179" s="121">
        <f ca="1">_xlfn.XLOOKUP(G179&amp;$X$2,BS_CONTROLE[CHAVE],BS_CONTROLE[Quantidade_11],"-")</f>
        <v>3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57200</v>
      </c>
      <c r="W181" s="121">
        <f ca="1">_xlfn.XLOOKUP(G181&amp;$W$2,BS_CONTROLE[CHAVE],BS_CONTROLE[Quantidade_11],"-")</f>
        <v>31030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0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1</v>
      </c>
      <c r="X184" s="121">
        <f ca="1">_xlfn.XLOOKUP(G184&amp;$X$2,BS_CONTROLE[CHAVE],BS_CONTROLE[Quantidade_11],"-")</f>
        <v>143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3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TCS-TGR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TCS-TGR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300</v>
      </c>
      <c r="X188" s="121">
        <f ca="1">_xlfn.XLOOKUP(G188&amp;$X$2,BS_CONTROLE[CHAVE],BS_CONTROLE[Quantidade_11],"-")</f>
        <v>1400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TCS-TGR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6.25E-2</v>
      </c>
      <c r="S189" s="119" t="str">
        <f>IF(FN_MC!Q192="","*",CONCATENATE(FN_MC!Q192," ",FN_MC!R192))</f>
        <v>30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TCS-TGR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1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1930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0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*</v>
      </c>
      <c r="C199" s="118" t="str">
        <f>IF(FN_MC!Z202="","*",FN_MC!Z202)</f>
        <v>*</v>
      </c>
      <c r="D199" s="119" t="str">
        <f>IF(FN_MC!S202="","*",FN_MC!S202)</f>
        <v>-</v>
      </c>
      <c r="E199" s="119" t="str">
        <f>IF(FN_MC!T202="","*",FN_MC!T202)</f>
        <v>-</v>
      </c>
      <c r="F199" s="119" t="str">
        <f>IF(FN_MC!B202="","*",FN_MC!B202)</f>
        <v>*</v>
      </c>
      <c r="G199" s="119" t="str">
        <f>IF(FN_MC!D202="","*",FN_MC!D202)</f>
        <v>*</v>
      </c>
      <c r="H199" s="119" t="str">
        <f>IF(FN_MC!F202="","*",FN_MC!F202)</f>
        <v>*</v>
      </c>
      <c r="I199" s="119" t="str">
        <f>IF(FN_MC!H202="","*",FN_MC!H202)</f>
        <v>*</v>
      </c>
      <c r="J199" s="119" t="str">
        <f>IF(FN_MC!I202="","*",FN_MC!I202)</f>
        <v>*</v>
      </c>
      <c r="K199" s="119" t="str">
        <f>IF(FN_MC!M202="","*",FN_MC!M202)</f>
        <v>-</v>
      </c>
      <c r="L199" s="119" t="str">
        <f>IF(FN_MC!N202="","*",FN_MC!N202)</f>
        <v>-</v>
      </c>
      <c r="M199" s="120" t="str">
        <f>IF(FN_MC!J202="","*",FN_MC!J202)</f>
        <v>*</v>
      </c>
      <c r="N199" s="120" t="str">
        <f>IF(FN_MC!K202="","*",FN_MC!K202)</f>
        <v>*</v>
      </c>
      <c r="O199" s="120" t="str">
        <f>IF(FN_MC!L202="","*",FN_MC!L202)</f>
        <v>*</v>
      </c>
      <c r="P199" s="120"/>
      <c r="Q199" s="137" t="str">
        <f>IF(FN_MC!O202="","*",FN_MC!O202)</f>
        <v>*</v>
      </c>
      <c r="R199" s="137" t="str">
        <f>IF(FN_MC!P202="","*",FN_MC!P202)</f>
        <v>*</v>
      </c>
      <c r="S199" s="119" t="str">
        <f>IF(FN_MC!Q202="","*",CONCATENATE(FN_MC!Q202," ",FN_MC!R202))</f>
        <v>*</v>
      </c>
      <c r="T199" s="119" t="str">
        <f>IF(FN_MC!V202="","*",FN_MC!V202)</f>
        <v>*</v>
      </c>
      <c r="U199" s="119" t="str">
        <f>IF(FN_MC!W202="","*",FN_MC!W202)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*</v>
      </c>
      <c r="C200" s="118" t="str">
        <f>IF(FN_MC!Z203="","*",FN_MC!Z203)</f>
        <v>*</v>
      </c>
      <c r="D200" s="119" t="str">
        <f>IF(FN_MC!S203="","*",FN_MC!S203)</f>
        <v>-</v>
      </c>
      <c r="E200" s="119" t="str">
        <f>IF(FN_MC!T203="","*",FN_MC!T203)</f>
        <v>-</v>
      </c>
      <c r="F200" s="119" t="str">
        <f>IF(FN_MC!B203="","*",FN_MC!B203)</f>
        <v>*</v>
      </c>
      <c r="G200" s="119" t="str">
        <f>IF(FN_MC!D203="","*",FN_MC!D203)</f>
        <v>*</v>
      </c>
      <c r="H200" s="119" t="str">
        <f>IF(FN_MC!F203="","*",FN_MC!F203)</f>
        <v>*</v>
      </c>
      <c r="I200" s="119" t="str">
        <f>IF(FN_MC!H203="","*",FN_MC!H203)</f>
        <v>*</v>
      </c>
      <c r="J200" s="119" t="str">
        <f>IF(FN_MC!I203="","*",FN_MC!I203)</f>
        <v>*</v>
      </c>
      <c r="K200" s="119" t="str">
        <f>IF(FN_MC!M203="","*",FN_MC!M203)</f>
        <v>-</v>
      </c>
      <c r="L200" s="119" t="str">
        <f>IF(FN_MC!N203="","*",FN_MC!N203)</f>
        <v>-</v>
      </c>
      <c r="M200" s="120" t="str">
        <f>IF(FN_MC!J203="","*",FN_MC!J203)</f>
        <v>*</v>
      </c>
      <c r="N200" s="120" t="str">
        <f>IF(FN_MC!K203="","*",FN_MC!K203)</f>
        <v>*</v>
      </c>
      <c r="O200" s="120" t="str">
        <f>IF(FN_MC!L203="","*",FN_MC!L203)</f>
        <v>*</v>
      </c>
      <c r="P200" s="120"/>
      <c r="Q200" s="137" t="str">
        <f>IF(FN_MC!O203="","*",FN_MC!O203)</f>
        <v>*</v>
      </c>
      <c r="R200" s="137" t="str">
        <f>IF(FN_MC!P203="","*",FN_MC!P203)</f>
        <v>*</v>
      </c>
      <c r="S200" s="119" t="str">
        <f>IF(FN_MC!Q203="","*",CONCATENATE(FN_MC!Q203," ",FN_MC!R203))</f>
        <v>*</v>
      </c>
      <c r="T200" s="119" t="str">
        <f>IF(FN_MC!V203="","*",FN_MC!V203)</f>
        <v>*</v>
      </c>
      <c r="U200" s="119" t="str">
        <f>IF(FN_MC!W203="","*",FN_MC!W203)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*</v>
      </c>
      <c r="C201" s="118" t="str">
        <f>IF(FN_MC!Z204="","*",FN_MC!Z204)</f>
        <v>*</v>
      </c>
      <c r="D201" s="119" t="str">
        <f>IF(FN_MC!S204="","*",FN_MC!S204)</f>
        <v>-</v>
      </c>
      <c r="E201" s="119" t="str">
        <f>IF(FN_MC!T204="","*",FN_MC!T204)</f>
        <v>-</v>
      </c>
      <c r="F201" s="119" t="str">
        <f>IF(FN_MC!B204="","*",FN_MC!B204)</f>
        <v>*</v>
      </c>
      <c r="G201" s="119" t="str">
        <f>IF(FN_MC!D204="","*",FN_MC!D204)</f>
        <v>*</v>
      </c>
      <c r="H201" s="119" t="str">
        <f>IF(FN_MC!F204="","*",FN_MC!F204)</f>
        <v>*</v>
      </c>
      <c r="I201" s="119" t="str">
        <f>IF(FN_MC!H204="","*",FN_MC!H204)</f>
        <v>*</v>
      </c>
      <c r="J201" s="119" t="str">
        <f>IF(FN_MC!I204="","*",FN_MC!I204)</f>
        <v>*</v>
      </c>
      <c r="K201" s="119" t="str">
        <f>IF(FN_MC!M204="","*",FN_MC!M204)</f>
        <v>-</v>
      </c>
      <c r="L201" s="119" t="str">
        <f>IF(FN_MC!N204="","*",FN_MC!N204)</f>
        <v>-</v>
      </c>
      <c r="M201" s="120" t="str">
        <f>IF(FN_MC!J204="","*",FN_MC!J204)</f>
        <v>*</v>
      </c>
      <c r="N201" s="120" t="str">
        <f>IF(FN_MC!K204="","*",FN_MC!K204)</f>
        <v>*</v>
      </c>
      <c r="O201" s="120" t="str">
        <f>IF(FN_MC!L204="","*",FN_MC!L204)</f>
        <v>*</v>
      </c>
      <c r="P201" s="120"/>
      <c r="Q201" s="137" t="str">
        <f>IF(FN_MC!O204="","*",FN_MC!O204)</f>
        <v>*</v>
      </c>
      <c r="R201" s="137" t="str">
        <f>IF(FN_MC!P204="","*",FN_MC!P204)</f>
        <v>*</v>
      </c>
      <c r="S201" s="119" t="str">
        <f>IF(FN_MC!Q204="","*",CONCATENATE(FN_MC!Q204," ",FN_MC!R204))</f>
        <v>*</v>
      </c>
      <c r="T201" s="119" t="str">
        <f>IF(FN_MC!V204="","*",FN_MC!V204)</f>
        <v>*</v>
      </c>
      <c r="U201" s="119" t="str">
        <f>IF(FN_MC!W204="","*",FN_MC!W204)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*</v>
      </c>
      <c r="C202" s="118" t="str">
        <f>IF(FN_MC!Z205="","*",FN_MC!Z205)</f>
        <v>*</v>
      </c>
      <c r="D202" s="119" t="str">
        <f>IF(FN_MC!S205="","*",FN_MC!S205)</f>
        <v>-</v>
      </c>
      <c r="E202" s="119" t="str">
        <f>IF(FN_MC!T205="","*",FN_MC!T205)</f>
        <v>-</v>
      </c>
      <c r="F202" s="119" t="str">
        <f>IF(FN_MC!B205="","*",FN_MC!B205)</f>
        <v>*</v>
      </c>
      <c r="G202" s="119" t="str">
        <f>IF(FN_MC!D205="","*",FN_MC!D205)</f>
        <v>*</v>
      </c>
      <c r="H202" s="119" t="str">
        <f>IF(FN_MC!F205="","*",FN_MC!F205)</f>
        <v>*</v>
      </c>
      <c r="I202" s="119" t="str">
        <f>IF(FN_MC!H205="","*",FN_MC!H205)</f>
        <v>*</v>
      </c>
      <c r="J202" s="119" t="str">
        <f>IF(FN_MC!I205="","*",FN_MC!I205)</f>
        <v>*</v>
      </c>
      <c r="K202" s="119" t="str">
        <f>IF(FN_MC!M205="","*",FN_MC!M205)</f>
        <v>-</v>
      </c>
      <c r="L202" s="119" t="str">
        <f>IF(FN_MC!N205="","*",FN_MC!N205)</f>
        <v>-</v>
      </c>
      <c r="M202" s="120" t="str">
        <f>IF(FN_MC!J205="","*",FN_MC!J205)</f>
        <v>*</v>
      </c>
      <c r="N202" s="120" t="str">
        <f>IF(FN_MC!K205="","*",FN_MC!K205)</f>
        <v>*</v>
      </c>
      <c r="O202" s="120" t="str">
        <f>IF(FN_MC!L205="","*",FN_MC!L205)</f>
        <v>*</v>
      </c>
      <c r="P202" s="120"/>
      <c r="Q202" s="137" t="str">
        <f>IF(FN_MC!O205="","*",FN_MC!O205)</f>
        <v>*</v>
      </c>
      <c r="R202" s="137" t="str">
        <f>IF(FN_MC!P205="","*",FN_MC!P205)</f>
        <v>*</v>
      </c>
      <c r="S202" s="119" t="str">
        <f>IF(FN_MC!Q205="","*",CONCATENATE(FN_MC!Q205," ",FN_MC!R205))</f>
        <v>*</v>
      </c>
      <c r="T202" s="119" t="str">
        <f>IF(FN_MC!V205="","*",FN_MC!V205)</f>
        <v>*</v>
      </c>
      <c r="U202" s="119" t="str">
        <f>IF(FN_MC!W205="","*",FN_MC!W205)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*</v>
      </c>
      <c r="C203" s="118" t="str">
        <f>IF(FN_MC!Z206="","*",FN_MC!Z206)</f>
        <v>*</v>
      </c>
      <c r="D203" s="119" t="str">
        <f>IF(FN_MC!S206="","*",FN_MC!S206)</f>
        <v>-</v>
      </c>
      <c r="E203" s="119" t="str">
        <f>IF(FN_MC!T206="","*",FN_MC!T206)</f>
        <v>-</v>
      </c>
      <c r="F203" s="119" t="str">
        <f>IF(FN_MC!B206="","*",FN_MC!B206)</f>
        <v>*</v>
      </c>
      <c r="G203" s="119" t="str">
        <f>IF(FN_MC!D206="","*",FN_MC!D206)</f>
        <v>*</v>
      </c>
      <c r="H203" s="119" t="str">
        <f>IF(FN_MC!F206="","*",FN_MC!F206)</f>
        <v>*</v>
      </c>
      <c r="I203" s="119" t="str">
        <f>IF(FN_MC!H206="","*",FN_MC!H206)</f>
        <v>*</v>
      </c>
      <c r="J203" s="119" t="str">
        <f>IF(FN_MC!I206="","*",FN_MC!I206)</f>
        <v>*</v>
      </c>
      <c r="K203" s="119" t="str">
        <f>IF(FN_MC!M206="","*",FN_MC!M206)</f>
        <v>-</v>
      </c>
      <c r="L203" s="119" t="str">
        <f>IF(FN_MC!N206="","*",FN_MC!N206)</f>
        <v>-</v>
      </c>
      <c r="M203" s="120" t="str">
        <f>IF(FN_MC!J206="","*",FN_MC!J206)</f>
        <v>*</v>
      </c>
      <c r="N203" s="120" t="str">
        <f>IF(FN_MC!K206="","*",FN_MC!K206)</f>
        <v>*</v>
      </c>
      <c r="O203" s="120" t="str">
        <f>IF(FN_MC!L206="","*",FN_MC!L206)</f>
        <v>*</v>
      </c>
      <c r="P203" s="120"/>
      <c r="Q203" s="137" t="str">
        <f>IF(FN_MC!O206="","*",FN_MC!O206)</f>
        <v>*</v>
      </c>
      <c r="R203" s="137" t="str">
        <f>IF(FN_MC!P206="","*",FN_MC!P206)</f>
        <v>*</v>
      </c>
      <c r="S203" s="119" t="str">
        <f>IF(FN_MC!Q206="","*",CONCATENATE(FN_MC!Q206," ",FN_MC!R206))</f>
        <v>*</v>
      </c>
      <c r="T203" s="119" t="str">
        <f>IF(FN_MC!V206="","*",FN_MC!V206)</f>
        <v>*</v>
      </c>
      <c r="U203" s="119" t="str">
        <f>IF(FN_MC!W206="","*",FN_MC!W206)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*</v>
      </c>
      <c r="C204" s="118" t="str">
        <f>IF(FN_MC!Z207="","*",FN_MC!Z207)</f>
        <v>*</v>
      </c>
      <c r="D204" s="119" t="str">
        <f>IF(FN_MC!S207="","*",FN_MC!S207)</f>
        <v>-</v>
      </c>
      <c r="E204" s="119" t="str">
        <f>IF(FN_MC!T207="","*",FN_MC!T207)</f>
        <v>-</v>
      </c>
      <c r="F204" s="119" t="str">
        <f>IF(FN_MC!B207="","*",FN_MC!B207)</f>
        <v>*</v>
      </c>
      <c r="G204" s="119" t="str">
        <f>IF(FN_MC!D207="","*",FN_MC!D207)</f>
        <v>*</v>
      </c>
      <c r="H204" s="119" t="str">
        <f>IF(FN_MC!F207="","*",FN_MC!F207)</f>
        <v>*</v>
      </c>
      <c r="I204" s="119" t="str">
        <f>IF(FN_MC!H207="","*",FN_MC!H207)</f>
        <v>*</v>
      </c>
      <c r="J204" s="119" t="str">
        <f>IF(FN_MC!I207="","*",FN_MC!I207)</f>
        <v>*</v>
      </c>
      <c r="K204" s="119" t="str">
        <f>IF(FN_MC!M207="","*",FN_MC!M207)</f>
        <v>-</v>
      </c>
      <c r="L204" s="119" t="str">
        <f>IF(FN_MC!N207="","*",FN_MC!N207)</f>
        <v>-</v>
      </c>
      <c r="M204" s="120" t="str">
        <f>IF(FN_MC!J207="","*",FN_MC!J207)</f>
        <v>*</v>
      </c>
      <c r="N204" s="120" t="str">
        <f>IF(FN_MC!K207="","*",FN_MC!K207)</f>
        <v>*</v>
      </c>
      <c r="O204" s="120" t="str">
        <f>IF(FN_MC!L207="","*",FN_MC!L207)</f>
        <v>*</v>
      </c>
      <c r="P204" s="120"/>
      <c r="Q204" s="137" t="str">
        <f>IF(FN_MC!O207="","*",FN_MC!O207)</f>
        <v>*</v>
      </c>
      <c r="R204" s="137" t="str">
        <f>IF(FN_MC!P207="","*",FN_MC!P207)</f>
        <v>*</v>
      </c>
      <c r="S204" s="119" t="str">
        <f>IF(FN_MC!Q207="","*",CONCATENATE(FN_MC!Q207," ",FN_MC!R207))</f>
        <v>*</v>
      </c>
      <c r="T204" s="119" t="str">
        <f>IF(FN_MC!V207="","*",FN_MC!V207)</f>
        <v>*</v>
      </c>
      <c r="U204" s="119" t="str">
        <f>IF(FN_MC!W207="","*",FN_MC!W207)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*</v>
      </c>
      <c r="C206" s="118" t="str">
        <f>IF(FN_MC!Z209="","*",FN_MC!Z209)</f>
        <v>*</v>
      </c>
      <c r="D206" s="119" t="str">
        <f>IF(FN_MC!S209="","*",FN_MC!S209)</f>
        <v>-</v>
      </c>
      <c r="E206" s="119" t="str">
        <f>IF(FN_MC!T209="","*",FN_MC!T209)</f>
        <v>-</v>
      </c>
      <c r="F206" s="119" t="str">
        <f>IF(FN_MC!B209="","*",FN_MC!B209)</f>
        <v>*</v>
      </c>
      <c r="G206" s="119" t="str">
        <f>IF(FN_MC!D209="","*",FN_MC!D209)</f>
        <v>*</v>
      </c>
      <c r="H206" s="119" t="str">
        <f>IF(FN_MC!F209="","*",FN_MC!F209)</f>
        <v>*</v>
      </c>
      <c r="I206" s="119" t="str">
        <f>IF(FN_MC!H209="","*",FN_MC!H209)</f>
        <v>*</v>
      </c>
      <c r="J206" s="119" t="str">
        <f>IF(FN_MC!I209="","*",FN_MC!I209)</f>
        <v>*</v>
      </c>
      <c r="K206" s="119" t="str">
        <f>IF(FN_MC!M209="","*",FN_MC!M209)</f>
        <v>-</v>
      </c>
      <c r="L206" s="119" t="str">
        <f>IF(FN_MC!N209="","*",FN_MC!N209)</f>
        <v>-</v>
      </c>
      <c r="M206" s="120" t="str">
        <f>IF(FN_MC!J209="","*",FN_MC!J209)</f>
        <v>*</v>
      </c>
      <c r="N206" s="120" t="str">
        <f>IF(FN_MC!K209="","*",FN_MC!K209)</f>
        <v>*</v>
      </c>
      <c r="O206" s="120" t="str">
        <f>IF(FN_MC!L209="","*",FN_MC!L209)</f>
        <v>*</v>
      </c>
      <c r="P206" s="120"/>
      <c r="Q206" s="137" t="str">
        <f>IF(FN_MC!O209="","*",FN_MC!O209)</f>
        <v>*</v>
      </c>
      <c r="R206" s="137" t="str">
        <f>IF(FN_MC!P209="","*",FN_MC!P209)</f>
        <v>*</v>
      </c>
      <c r="S206" s="119" t="str">
        <f>IF(FN_MC!Q209="","*",CONCATENATE(FN_MC!Q209," ",FN_MC!R209))</f>
        <v>*</v>
      </c>
      <c r="T206" s="119" t="str">
        <f>IF(FN_MC!V209="","*",FN_MC!V209)</f>
        <v>*</v>
      </c>
      <c r="U206" s="119" t="str">
        <f>IF(FN_MC!W209="","*",FN_MC!W209)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*</v>
      </c>
      <c r="C207" s="118" t="str">
        <f>IF(FN_MC!Z210="","*",FN_MC!Z210)</f>
        <v>*</v>
      </c>
      <c r="D207" s="119" t="str">
        <f>IF(FN_MC!S210="","*",FN_MC!S210)</f>
        <v>-</v>
      </c>
      <c r="E207" s="119" t="str">
        <f>IF(FN_MC!T210="","*",FN_MC!T210)</f>
        <v>-</v>
      </c>
      <c r="F207" s="119" t="str">
        <f>IF(FN_MC!B210="","*",FN_MC!B210)</f>
        <v>*</v>
      </c>
      <c r="G207" s="119" t="str">
        <f>IF(FN_MC!D210="","*",FN_MC!D210)</f>
        <v>*</v>
      </c>
      <c r="H207" s="119" t="str">
        <f>IF(FN_MC!F210="","*",FN_MC!F210)</f>
        <v>*</v>
      </c>
      <c r="I207" s="119" t="str">
        <f>IF(FN_MC!H210="","*",FN_MC!H210)</f>
        <v>*</v>
      </c>
      <c r="J207" s="119" t="str">
        <f>IF(FN_MC!I210="","*",FN_MC!I210)</f>
        <v>*</v>
      </c>
      <c r="K207" s="119" t="str">
        <f>IF(FN_MC!M210="","*",FN_MC!M210)</f>
        <v>-</v>
      </c>
      <c r="L207" s="119" t="str">
        <f>IF(FN_MC!N210="","*",FN_MC!N210)</f>
        <v>-</v>
      </c>
      <c r="M207" s="120" t="str">
        <f>IF(FN_MC!J210="","*",FN_MC!J210)</f>
        <v>*</v>
      </c>
      <c r="N207" s="120" t="str">
        <f>IF(FN_MC!K210="","*",FN_MC!K210)</f>
        <v>*</v>
      </c>
      <c r="O207" s="120" t="str">
        <f>IF(FN_MC!L210="","*",FN_MC!L210)</f>
        <v>*</v>
      </c>
      <c r="P207" s="120"/>
      <c r="Q207" s="137" t="str">
        <f>IF(FN_MC!O210="","*",FN_MC!O210)</f>
        <v>*</v>
      </c>
      <c r="R207" s="137" t="str">
        <f>IF(FN_MC!P210="","*",FN_MC!P210)</f>
        <v>*</v>
      </c>
      <c r="S207" s="119" t="str">
        <f>IF(FN_MC!Q210="","*",CONCATENATE(FN_MC!Q210," ",FN_MC!R210))</f>
        <v>*</v>
      </c>
      <c r="T207" s="119" t="str">
        <f>IF(FN_MC!V210="","*",FN_MC!V210)</f>
        <v>*</v>
      </c>
      <c r="U207" s="119" t="str">
        <f>IF(FN_MC!W210="","*",FN_MC!W210)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*</v>
      </c>
      <c r="C208" s="118" t="str">
        <f>IF(FN_MC!Z211="","*",FN_MC!Z211)</f>
        <v>*</v>
      </c>
      <c r="D208" s="119" t="str">
        <f>IF(FN_MC!S211="","*",FN_MC!S211)</f>
        <v>-</v>
      </c>
      <c r="E208" s="119" t="str">
        <f>IF(FN_MC!T211="","*",FN_MC!T211)</f>
        <v>-</v>
      </c>
      <c r="F208" s="119" t="str">
        <f>IF(FN_MC!B211="","*",FN_MC!B211)</f>
        <v>*</v>
      </c>
      <c r="G208" s="119" t="str">
        <f>IF(FN_MC!D211="","*",FN_MC!D211)</f>
        <v>*</v>
      </c>
      <c r="H208" s="119" t="str">
        <f>IF(FN_MC!F211="","*",FN_MC!F211)</f>
        <v>*</v>
      </c>
      <c r="I208" s="119" t="str">
        <f>IF(FN_MC!H211="","*",FN_MC!H211)</f>
        <v>*</v>
      </c>
      <c r="J208" s="119" t="str">
        <f>IF(FN_MC!I211="","*",FN_MC!I211)</f>
        <v>*</v>
      </c>
      <c r="K208" s="119" t="str">
        <f>IF(FN_MC!M211="","*",FN_MC!M211)</f>
        <v>-</v>
      </c>
      <c r="L208" s="119" t="str">
        <f>IF(FN_MC!N211="","*",FN_MC!N211)</f>
        <v>-</v>
      </c>
      <c r="M208" s="120" t="str">
        <f>IF(FN_MC!J211="","*",FN_MC!J211)</f>
        <v>*</v>
      </c>
      <c r="N208" s="120" t="str">
        <f>IF(FN_MC!K211="","*",FN_MC!K211)</f>
        <v>*</v>
      </c>
      <c r="O208" s="120" t="str">
        <f>IF(FN_MC!L211="","*",FN_MC!L211)</f>
        <v>*</v>
      </c>
      <c r="P208" s="120"/>
      <c r="Q208" s="137" t="str">
        <f>IF(FN_MC!O211="","*",FN_MC!O211)</f>
        <v>*</v>
      </c>
      <c r="R208" s="137" t="str">
        <f>IF(FN_MC!P211="","*",FN_MC!P211)</f>
        <v>*</v>
      </c>
      <c r="S208" s="119" t="str">
        <f>IF(FN_MC!Q211="","*",CONCATENATE(FN_MC!Q211," ",FN_MC!R211))</f>
        <v>*</v>
      </c>
      <c r="T208" s="119" t="str">
        <f>IF(FN_MC!V211="","*",FN_MC!V211)</f>
        <v>*</v>
      </c>
      <c r="U208" s="119" t="str">
        <f>IF(FN_MC!W211="","*",FN_MC!W211)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*</v>
      </c>
      <c r="C209" s="118" t="str">
        <f>IF(FN_MC!Z212="","*",FN_MC!Z212)</f>
        <v>*</v>
      </c>
      <c r="D209" s="119" t="str">
        <f>IF(FN_MC!S212="","*",FN_MC!S212)</f>
        <v>-</v>
      </c>
      <c r="E209" s="119" t="str">
        <f>IF(FN_MC!T212="","*",FN_MC!T212)</f>
        <v>-</v>
      </c>
      <c r="F209" s="119" t="str">
        <f>IF(FN_MC!B212="","*",FN_MC!B212)</f>
        <v>*</v>
      </c>
      <c r="G209" s="119" t="str">
        <f>IF(FN_MC!D212="","*",FN_MC!D212)</f>
        <v>*</v>
      </c>
      <c r="H209" s="119" t="str">
        <f>IF(FN_MC!F212="","*",FN_MC!F212)</f>
        <v>*</v>
      </c>
      <c r="I209" s="119" t="str">
        <f>IF(FN_MC!H212="","*",FN_MC!H212)</f>
        <v>*</v>
      </c>
      <c r="J209" s="119" t="str">
        <f>IF(FN_MC!I212="","*",FN_MC!I212)</f>
        <v>*</v>
      </c>
      <c r="K209" s="119" t="str">
        <f>IF(FN_MC!M212="","*",FN_MC!M212)</f>
        <v>-</v>
      </c>
      <c r="L209" s="119" t="str">
        <f>IF(FN_MC!N212="","*",FN_MC!N212)</f>
        <v>-</v>
      </c>
      <c r="M209" s="120" t="str">
        <f>IF(FN_MC!J212="","*",FN_MC!J212)</f>
        <v>*</v>
      </c>
      <c r="N209" s="120" t="str">
        <f>IF(FN_MC!K212="","*",FN_MC!K212)</f>
        <v>*</v>
      </c>
      <c r="O209" s="120" t="str">
        <f>IF(FN_MC!L212="","*",FN_MC!L212)</f>
        <v>*</v>
      </c>
      <c r="P209" s="120"/>
      <c r="Q209" s="137" t="str">
        <f>IF(FN_MC!O212="","*",FN_MC!O212)</f>
        <v>*</v>
      </c>
      <c r="R209" s="137" t="str">
        <f>IF(FN_MC!P212="","*",FN_MC!P212)</f>
        <v>*</v>
      </c>
      <c r="S209" s="119" t="str">
        <f>IF(FN_MC!Q212="","*",CONCATENATE(FN_MC!Q212," ",FN_MC!R212))</f>
        <v>*</v>
      </c>
      <c r="T209" s="119" t="str">
        <f>IF(FN_MC!V212="","*",FN_MC!V212)</f>
        <v>*</v>
      </c>
      <c r="U209" s="119" t="str">
        <f>IF(FN_MC!W212="","*",FN_MC!W212)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*</v>
      </c>
      <c r="C213" s="118" t="str">
        <f>IF(FN_MC!Z216="","*",FN_MC!Z216)</f>
        <v>*</v>
      </c>
      <c r="D213" s="119" t="str">
        <f>IF(FN_MC!S216="","*",FN_MC!S216)</f>
        <v>-</v>
      </c>
      <c r="E213" s="119" t="str">
        <f>IF(FN_MC!T216="","*",FN_MC!T216)</f>
        <v>-</v>
      </c>
      <c r="F213" s="119" t="str">
        <f>IF(FN_MC!B216="","*",FN_MC!B216)</f>
        <v>*</v>
      </c>
      <c r="G213" s="119" t="str">
        <f>IF(FN_MC!D216="","*",FN_MC!D216)</f>
        <v>*</v>
      </c>
      <c r="H213" s="119" t="str">
        <f>IF(FN_MC!F216="","*",FN_MC!F216)</f>
        <v>*</v>
      </c>
      <c r="I213" s="119" t="str">
        <f>IF(FN_MC!H216="","*",FN_MC!H216)</f>
        <v>*</v>
      </c>
      <c r="J213" s="119" t="str">
        <f>IF(FN_MC!I216="","*",FN_MC!I216)</f>
        <v>*</v>
      </c>
      <c r="K213" s="119" t="str">
        <f>IF(FN_MC!M216="","*",FN_MC!M216)</f>
        <v>-</v>
      </c>
      <c r="L213" s="119" t="str">
        <f>IF(FN_MC!N216="","*",FN_MC!N216)</f>
        <v>-</v>
      </c>
      <c r="M213" s="120" t="str">
        <f>IF(FN_MC!J216="","*",FN_MC!J216)</f>
        <v>*</v>
      </c>
      <c r="N213" s="120" t="str">
        <f>IF(FN_MC!K216="","*",FN_MC!K216)</f>
        <v>*</v>
      </c>
      <c r="O213" s="120" t="str">
        <f>IF(FN_MC!L216="","*",FN_MC!L216)</f>
        <v>*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*</v>
      </c>
      <c r="T213" s="119" t="str">
        <f>IF(FN_MC!V216="","*",FN_MC!V216)</f>
        <v>*</v>
      </c>
      <c r="U213" s="119" t="str">
        <f>IF(FN_MC!W216="","*",FN_MC!W216)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*</v>
      </c>
      <c r="C214" s="118" t="str">
        <f>IF(FN_MC!Z217="","*",FN_MC!Z217)</f>
        <v>*</v>
      </c>
      <c r="D214" s="119" t="str">
        <f>IF(FN_MC!S217="","*",FN_MC!S217)</f>
        <v>-</v>
      </c>
      <c r="E214" s="119" t="str">
        <f>IF(FN_MC!T217="","*",FN_MC!T217)</f>
        <v>-</v>
      </c>
      <c r="F214" s="119" t="str">
        <f>IF(FN_MC!B217="","*",FN_MC!B217)</f>
        <v>*</v>
      </c>
      <c r="G214" s="119" t="str">
        <f>IF(FN_MC!D217="","*",FN_MC!D217)</f>
        <v>*</v>
      </c>
      <c r="H214" s="119" t="str">
        <f>IF(FN_MC!F217="","*",FN_MC!F217)</f>
        <v>*</v>
      </c>
      <c r="I214" s="119" t="str">
        <f>IF(FN_MC!H217="","*",FN_MC!H217)</f>
        <v>*</v>
      </c>
      <c r="J214" s="119" t="str">
        <f>IF(FN_MC!I217="","*",FN_MC!I217)</f>
        <v>*</v>
      </c>
      <c r="K214" s="119" t="str">
        <f>IF(FN_MC!M217="","*",FN_MC!M217)</f>
        <v>-</v>
      </c>
      <c r="L214" s="119" t="str">
        <f>IF(FN_MC!N217="","*",FN_MC!N217)</f>
        <v>-</v>
      </c>
      <c r="M214" s="120" t="str">
        <f>IF(FN_MC!J217="","*",FN_MC!J217)</f>
        <v>*</v>
      </c>
      <c r="N214" s="120" t="str">
        <f>IF(FN_MC!K217="","*",FN_MC!K217)</f>
        <v>*</v>
      </c>
      <c r="O214" s="120" t="str">
        <f>IF(FN_MC!L217="","*",FN_MC!L217)</f>
        <v>*</v>
      </c>
      <c r="P214" s="120"/>
      <c r="Q214" s="137" t="str">
        <f>IF(FN_MC!O217="","*",FN_MC!O217)</f>
        <v>*</v>
      </c>
      <c r="R214" s="137" t="str">
        <f>IF(FN_MC!P217="","*",FN_MC!P217)</f>
        <v>*</v>
      </c>
      <c r="S214" s="119" t="str">
        <f>IF(FN_MC!Q217="","*",CONCATENATE(FN_MC!Q217," ",FN_MC!R217))</f>
        <v>*</v>
      </c>
      <c r="T214" s="119" t="str">
        <f>IF(FN_MC!V217="","*",FN_MC!V217)</f>
        <v>*</v>
      </c>
      <c r="U214" s="119" t="str">
        <f>IF(FN_MC!W217="","*",FN_MC!W217)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*</v>
      </c>
      <c r="C215" s="118" t="str">
        <f>IF(FN_MC!Z218="","*",FN_MC!Z218)</f>
        <v>*</v>
      </c>
      <c r="D215" s="119" t="str">
        <f>IF(FN_MC!S218="","*",FN_MC!S218)</f>
        <v>-</v>
      </c>
      <c r="E215" s="119" t="str">
        <f>IF(FN_MC!T218="","*",FN_MC!T218)</f>
        <v>-</v>
      </c>
      <c r="F215" s="119" t="str">
        <f>IF(FN_MC!B218="","*",FN_MC!B218)</f>
        <v>*</v>
      </c>
      <c r="G215" s="119" t="str">
        <f>IF(FN_MC!D218="","*",FN_MC!D218)</f>
        <v>*</v>
      </c>
      <c r="H215" s="119" t="str">
        <f>IF(FN_MC!F218="","*",FN_MC!F218)</f>
        <v>*</v>
      </c>
      <c r="I215" s="119" t="str">
        <f>IF(FN_MC!H218="","*",FN_MC!H218)</f>
        <v>*</v>
      </c>
      <c r="J215" s="119" t="str">
        <f>IF(FN_MC!I218="","*",FN_MC!I218)</f>
        <v>*</v>
      </c>
      <c r="K215" s="119" t="str">
        <f>IF(FN_MC!M218="","*",FN_MC!M218)</f>
        <v>-</v>
      </c>
      <c r="L215" s="119" t="str">
        <f>IF(FN_MC!N218="","*",FN_MC!N218)</f>
        <v>-</v>
      </c>
      <c r="M215" s="120" t="str">
        <f>IF(FN_MC!J218="","*",FN_MC!J218)</f>
        <v>*</v>
      </c>
      <c r="N215" s="120" t="str">
        <f>IF(FN_MC!K218="","*",FN_MC!K218)</f>
        <v>*</v>
      </c>
      <c r="O215" s="120" t="str">
        <f>IF(FN_MC!L218="","*",FN_MC!L218)</f>
        <v>*</v>
      </c>
      <c r="P215" s="120"/>
      <c r="Q215" s="137" t="str">
        <f>IF(FN_MC!O218="","*",FN_MC!O218)</f>
        <v>*</v>
      </c>
      <c r="R215" s="137" t="str">
        <f>IF(FN_MC!P218="","*",FN_MC!P218)</f>
        <v>*</v>
      </c>
      <c r="S215" s="119" t="str">
        <f>IF(FN_MC!Q218="","*",CONCATENATE(FN_MC!Q218," ",FN_MC!R218))</f>
        <v>*</v>
      </c>
      <c r="T215" s="119" t="str">
        <f>IF(FN_MC!V218="","*",FN_MC!V218)</f>
        <v>*</v>
      </c>
      <c r="U215" s="119" t="str">
        <f>IF(FN_MC!W218="","*",FN_MC!W218)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-</v>
      </c>
      <c r="L216" s="119" t="str">
        <f>IF(FN_MC!N219="","*",FN_MC!N219)</f>
        <v>-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*</v>
      </c>
      <c r="C217" s="118" t="str">
        <f>IF(FN_MC!Z220="","*",FN_MC!Z220)</f>
        <v>*</v>
      </c>
      <c r="D217" s="119" t="str">
        <f>IF(FN_MC!S220="","*",FN_MC!S220)</f>
        <v>-</v>
      </c>
      <c r="E217" s="119" t="str">
        <f>IF(FN_MC!T220="","*",FN_MC!T220)</f>
        <v>-</v>
      </c>
      <c r="F217" s="119" t="str">
        <f>IF(FN_MC!B220="","*",FN_MC!B220)</f>
        <v>*</v>
      </c>
      <c r="G217" s="119" t="str">
        <f>IF(FN_MC!D220="","*",FN_MC!D220)</f>
        <v>*</v>
      </c>
      <c r="H217" s="119" t="str">
        <f>IF(FN_MC!F220="","*",FN_MC!F220)</f>
        <v>*</v>
      </c>
      <c r="I217" s="119" t="str">
        <f>IF(FN_MC!H220="","*",FN_MC!H220)</f>
        <v>*</v>
      </c>
      <c r="J217" s="119" t="str">
        <f>IF(FN_MC!I220="","*",FN_MC!I220)</f>
        <v>*</v>
      </c>
      <c r="K217" s="119" t="str">
        <f>IF(FN_MC!M220="","*",FN_MC!M220)</f>
        <v>-</v>
      </c>
      <c r="L217" s="119" t="str">
        <f>IF(FN_MC!N220="","*",FN_MC!N220)</f>
        <v>-</v>
      </c>
      <c r="M217" s="120" t="str">
        <f>IF(FN_MC!J220="","*",FN_MC!J220)</f>
        <v>*</v>
      </c>
      <c r="N217" s="120" t="str">
        <f>IF(FN_MC!K220="","*",FN_MC!K220)</f>
        <v>*</v>
      </c>
      <c r="O217" s="120" t="str">
        <f>IF(FN_MC!L220="","*",FN_MC!L220)</f>
        <v>*</v>
      </c>
      <c r="P217" s="120"/>
      <c r="Q217" s="137" t="str">
        <f>IF(FN_MC!O220="","*",FN_MC!O220)</f>
        <v>*</v>
      </c>
      <c r="R217" s="137" t="str">
        <f>IF(FN_MC!P220="","*",FN_MC!P220)</f>
        <v>*</v>
      </c>
      <c r="S217" s="119" t="str">
        <f>IF(FN_MC!Q220="","*",CONCATENATE(FN_MC!Q220," ",FN_MC!R220))</f>
        <v>*</v>
      </c>
      <c r="T217" s="119" t="str">
        <f>IF(FN_MC!V220="","*",FN_MC!V220)</f>
        <v>*</v>
      </c>
      <c r="U217" s="119" t="str">
        <f>IF(FN_MC!W220="","*",FN_MC!W220)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*</v>
      </c>
      <c r="C218" s="118" t="str">
        <f>IF(FN_MC!Z221="","*",FN_MC!Z221)</f>
        <v>*</v>
      </c>
      <c r="D218" s="119" t="str">
        <f>IF(FN_MC!S221="","*",FN_MC!S221)</f>
        <v>-</v>
      </c>
      <c r="E218" s="119" t="str">
        <f>IF(FN_MC!T221="","*",FN_MC!T221)</f>
        <v>-</v>
      </c>
      <c r="F218" s="119" t="str">
        <f>IF(FN_MC!B221="","*",FN_MC!B221)</f>
        <v>*</v>
      </c>
      <c r="G218" s="119" t="str">
        <f>IF(FN_MC!D221="","*",FN_MC!D221)</f>
        <v>*</v>
      </c>
      <c r="H218" s="119" t="str">
        <f>IF(FN_MC!F221="","*",FN_MC!F221)</f>
        <v>*</v>
      </c>
      <c r="I218" s="119" t="str">
        <f>IF(FN_MC!H221="","*",FN_MC!H221)</f>
        <v>*</v>
      </c>
      <c r="J218" s="119" t="str">
        <f>IF(FN_MC!I221="","*",FN_MC!I221)</f>
        <v>*</v>
      </c>
      <c r="K218" s="119" t="str">
        <f>IF(FN_MC!M221="","*",FN_MC!M221)</f>
        <v>-</v>
      </c>
      <c r="L218" s="119" t="str">
        <f>IF(FN_MC!N221="","*",FN_MC!N221)</f>
        <v>-</v>
      </c>
      <c r="M218" s="120" t="str">
        <f>IF(FN_MC!J221="","*",FN_MC!J221)</f>
        <v>*</v>
      </c>
      <c r="N218" s="120" t="str">
        <f>IF(FN_MC!K221="","*",FN_MC!K221)</f>
        <v>*</v>
      </c>
      <c r="O218" s="120" t="str">
        <f>IF(FN_MC!L221="","*",FN_MC!L221)</f>
        <v>*</v>
      </c>
      <c r="P218" s="120"/>
      <c r="Q218" s="137" t="str">
        <f>IF(FN_MC!O221="","*",FN_MC!O221)</f>
        <v>*</v>
      </c>
      <c r="R218" s="137" t="str">
        <f>IF(FN_MC!P221="","*",FN_MC!P221)</f>
        <v>*</v>
      </c>
      <c r="S218" s="119" t="str">
        <f>IF(FN_MC!Q221="","*",CONCATENATE(FN_MC!Q221," ",FN_MC!R221))</f>
        <v>*</v>
      </c>
      <c r="T218" s="119" t="str">
        <f>IF(FN_MC!V221="","*",FN_MC!V221)</f>
        <v>*</v>
      </c>
      <c r="U218" s="119" t="str">
        <f>IF(FN_MC!W221="","*",FN_MC!W221)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*</v>
      </c>
      <c r="C219" s="118" t="str">
        <f>IF(FN_MC!Z222="","*",FN_MC!Z222)</f>
        <v>*</v>
      </c>
      <c r="D219" s="119" t="str">
        <f>IF(FN_MC!S222="","*",FN_MC!S222)</f>
        <v>-</v>
      </c>
      <c r="E219" s="119" t="str">
        <f>IF(FN_MC!T222="","*",FN_MC!T222)</f>
        <v>-</v>
      </c>
      <c r="F219" s="119" t="str">
        <f>IF(FN_MC!B222="","*",FN_MC!B222)</f>
        <v>*</v>
      </c>
      <c r="G219" s="119" t="str">
        <f>IF(FN_MC!D222="","*",FN_MC!D222)</f>
        <v>*</v>
      </c>
      <c r="H219" s="119" t="str">
        <f>IF(FN_MC!F222="","*",FN_MC!F222)</f>
        <v>*</v>
      </c>
      <c r="I219" s="119" t="str">
        <f>IF(FN_MC!H222="","*",FN_MC!H222)</f>
        <v>*</v>
      </c>
      <c r="J219" s="119" t="str">
        <f>IF(FN_MC!I222="","*",FN_MC!I222)</f>
        <v>*</v>
      </c>
      <c r="K219" s="119" t="str">
        <f>IF(FN_MC!M222="","*",FN_MC!M222)</f>
        <v>-</v>
      </c>
      <c r="L219" s="119" t="str">
        <f>IF(FN_MC!N222="","*",FN_MC!N222)</f>
        <v>-</v>
      </c>
      <c r="M219" s="120" t="str">
        <f>IF(FN_MC!J222="","*",FN_MC!J222)</f>
        <v>*</v>
      </c>
      <c r="N219" s="120" t="str">
        <f>IF(FN_MC!K222="","*",FN_MC!K222)</f>
        <v>*</v>
      </c>
      <c r="O219" s="120" t="str">
        <f>IF(FN_MC!L222="","*",FN_MC!L222)</f>
        <v>*</v>
      </c>
      <c r="P219" s="120"/>
      <c r="Q219" s="137" t="str">
        <f>IF(FN_MC!O222="","*",FN_MC!O222)</f>
        <v>*</v>
      </c>
      <c r="R219" s="137" t="str">
        <f>IF(FN_MC!P222="","*",FN_MC!P222)</f>
        <v>*</v>
      </c>
      <c r="S219" s="119" t="str">
        <f>IF(FN_MC!Q222="","*",CONCATENATE(FN_MC!Q222," ",FN_MC!R222))</f>
        <v>*</v>
      </c>
      <c r="T219" s="119" t="str">
        <f>IF(FN_MC!V222="","*",FN_MC!V222)</f>
        <v>*</v>
      </c>
      <c r="U219" s="119" t="str">
        <f>IF(FN_MC!W222="","*",FN_MC!W222)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*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-</v>
      </c>
      <c r="L220" s="119" t="str">
        <f>IF(FN_MC!N223="","*",FN_MC!N223)</f>
        <v>-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*</v>
      </c>
      <c r="U220" s="119" t="str">
        <f>IF(FN_MC!W223="","*",FN_MC!W223)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OPORTUNIDADE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OPORTUNIDADE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OPORTUNIDADE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OPORTUNIDADE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OPORTUNIDADE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OPORTUNIDADE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OPORTUNIDADE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OPORTUNIDADE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OPORTUNIDADE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OPORTUNIDADE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OPORTUNIDADE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OPORTUNIDADE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OPORTUNIDADE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OPORTUNIDADE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OPORTUNIDADE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OPORTUNIDADE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OPORTUNIDADE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OPORTUNIDADE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OPORTUNIDADE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OPORTUNIDADE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OPORTUNIDADE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OPORTUNIDADE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OPORTUNIDADE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OPORTUNIDADE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OPORTUNIDADE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OPORTUNIDADE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OPORTUNIDADE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OPORTUNIDADE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OPORTUNIDADE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OPORTUNIDADE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OPORTUNIDADE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OPORTUNIDADE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OPORTUNIDADE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OPORTUNIDADE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OPORTUNIDADE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OPORTUNIDADE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OPORTUNIDADE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OPORTUNIDADE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OPORTUNIDADE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OPORTUNIDADE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OPORTUNIDADE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OPORTUNIDADE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OPORTUNIDADE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OPORTUNIDADE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OPORTUNIDADE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OPORTUNIDADE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OPORTUNIDADE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OPORTUNIDADE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TCS-TGR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3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1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1706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1707</v>
      </c>
      <c r="C2" s="104" t="s">
        <v>1143</v>
      </c>
      <c r="D2" s="104" t="s">
        <v>1145</v>
      </c>
      <c r="E2" s="104" t="s">
        <v>1708</v>
      </c>
      <c r="F2" s="104" t="s">
        <v>1709</v>
      </c>
      <c r="G2" s="104" t="s">
        <v>1710</v>
      </c>
      <c r="H2" s="104" t="s">
        <v>1711</v>
      </c>
      <c r="I2" s="104" t="s">
        <v>1712</v>
      </c>
      <c r="J2" s="104" t="s">
        <v>1713</v>
      </c>
      <c r="K2" s="140" t="s">
        <v>1714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 t="str">
        <f>IF(FN_MC!B203="","*",FN_MC!B203)</f>
        <v>*</v>
      </c>
      <c r="D189" s="130" t="str">
        <f>IF(FN_MC!D203="","*",FN_MC!D203)</f>
        <v>*</v>
      </c>
      <c r="E189" s="130" t="str">
        <f>IF(FN_MC!H203="","*",FN_MC!H203)</f>
        <v>*</v>
      </c>
      <c r="F189" s="148" t="str">
        <f>IF(FN_MC!M203="","*",FN_MC!M203)</f>
        <v>-</v>
      </c>
      <c r="G189" s="130" t="str">
        <f>IF(FN_MC!I203="","*",FN_MC!I203)</f>
        <v>*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 t="str">
        <f>IF(FN_MC!B204="","*",FN_MC!B204)</f>
        <v>*</v>
      </c>
      <c r="D190" s="130" t="str">
        <f>IF(FN_MC!D204="","*",FN_MC!D204)</f>
        <v>*</v>
      </c>
      <c r="E190" s="130" t="str">
        <f>IF(FN_MC!H204="","*",FN_MC!H204)</f>
        <v>*</v>
      </c>
      <c r="F190" s="148" t="str">
        <f>IF(FN_MC!M204="","*",FN_MC!M204)</f>
        <v>-</v>
      </c>
      <c r="G190" s="130" t="str">
        <f>IF(FN_MC!I204="","*",FN_MC!I204)</f>
        <v>*</v>
      </c>
      <c r="H190" s="130" t="str">
        <f>IF(FN_MC!AB204="","*",FN_MC!AB204)</f>
        <v>*</v>
      </c>
      <c r="I190" s="130" t="str">
        <f>IF(FN_MC!AC204="","*",FN_MC!AC204)</f>
        <v>*</v>
      </c>
      <c r="J190" s="131" t="str">
        <f>IF(FN_MC!AA204="","*",FN_MC!AA204)</f>
        <v>*</v>
      </c>
      <c r="K190" s="143" t="str">
        <f>IF(FN_MC!AD204="","*",FN_MC!AD204)</f>
        <v>*</v>
      </c>
    </row>
    <row r="191" spans="2:11" s="132" customFormat="1" hidden="1">
      <c r="B191" s="129" t="str">
        <f>IF(FN_MC!Y205="","*",FN_MC!Y205)</f>
        <v>*</v>
      </c>
      <c r="C191" s="130" t="str">
        <f>IF(FN_MC!B205="","*",FN_MC!B205)</f>
        <v>*</v>
      </c>
      <c r="D191" s="130" t="str">
        <f>IF(FN_MC!D205="","*",FN_MC!D205)</f>
        <v>*</v>
      </c>
      <c r="E191" s="130" t="str">
        <f>IF(FN_MC!H205="","*",FN_MC!H205)</f>
        <v>*</v>
      </c>
      <c r="F191" s="148" t="str">
        <f>IF(FN_MC!M205="","*",FN_MC!M205)</f>
        <v>-</v>
      </c>
      <c r="G191" s="130" t="str">
        <f>IF(FN_MC!I205="","*",FN_MC!I205)</f>
        <v>*</v>
      </c>
      <c r="H191" s="130" t="str">
        <f>IF(FN_MC!AB205="","*",FN_MC!AB205)</f>
        <v>*</v>
      </c>
      <c r="I191" s="130" t="str">
        <f>IF(FN_MC!AC205="","*",FN_MC!AC205)</f>
        <v>*</v>
      </c>
      <c r="J191" s="131" t="str">
        <f>IF(FN_MC!AA205="","*",FN_MC!AA205)</f>
        <v>*</v>
      </c>
      <c r="K191" s="143" t="str">
        <f>IF(FN_MC!AD205="","*",FN_MC!AD205)</f>
        <v>*</v>
      </c>
    </row>
    <row r="192" spans="2:11" s="132" customFormat="1" hidden="1">
      <c r="B192" s="129" t="str">
        <f>IF(FN_MC!Y206="","*",FN_MC!Y206)</f>
        <v>*</v>
      </c>
      <c r="C192" s="130" t="str">
        <f>IF(FN_MC!B206="","*",FN_MC!B206)</f>
        <v>*</v>
      </c>
      <c r="D192" s="130" t="str">
        <f>IF(FN_MC!D206="","*",FN_MC!D206)</f>
        <v>*</v>
      </c>
      <c r="E192" s="130" t="str">
        <f>IF(FN_MC!H206="","*",FN_MC!H206)</f>
        <v>*</v>
      </c>
      <c r="F192" s="148" t="str">
        <f>IF(FN_MC!M206="","*",FN_MC!M206)</f>
        <v>-</v>
      </c>
      <c r="G192" s="130" t="str">
        <f>IF(FN_MC!I206="","*",FN_MC!I206)</f>
        <v>*</v>
      </c>
      <c r="H192" s="130" t="str">
        <f>IF(FN_MC!AB206="","*",FN_MC!AB206)</f>
        <v>*</v>
      </c>
      <c r="I192" s="130" t="str">
        <f>IF(FN_MC!AC206="","*",FN_MC!AC206)</f>
        <v>*</v>
      </c>
      <c r="J192" s="131" t="str">
        <f>IF(FN_MC!AA206="","*",FN_MC!AA206)</f>
        <v>*</v>
      </c>
      <c r="K192" s="143" t="str">
        <f>IF(FN_MC!AD206="","*",FN_MC!AD206)</f>
        <v>*</v>
      </c>
    </row>
    <row r="193" spans="2:11" s="132" customFormat="1" hidden="1">
      <c r="B193" s="129" t="str">
        <f>IF(FN_MC!Y207="","*",FN_MC!Y207)</f>
        <v>*</v>
      </c>
      <c r="C193" s="130" t="str">
        <f>IF(FN_MC!B207="","*",FN_MC!B207)</f>
        <v>*</v>
      </c>
      <c r="D193" s="130" t="str">
        <f>IF(FN_MC!D207="","*",FN_MC!D207)</f>
        <v>*</v>
      </c>
      <c r="E193" s="130" t="str">
        <f>IF(FN_MC!H207="","*",FN_MC!H207)</f>
        <v>*</v>
      </c>
      <c r="F193" s="148" t="str">
        <f>IF(FN_MC!M207="","*",FN_MC!M207)</f>
        <v>-</v>
      </c>
      <c r="G193" s="130" t="str">
        <f>IF(FN_MC!I207="","*",FN_MC!I207)</f>
        <v>*</v>
      </c>
      <c r="H193" s="130" t="str">
        <f>IF(FN_MC!AB207="","*",FN_MC!AB207)</f>
        <v>*</v>
      </c>
      <c r="I193" s="130" t="str">
        <f>IF(FN_MC!AC207="","*",FN_MC!AC207)</f>
        <v>*</v>
      </c>
      <c r="J193" s="131" t="str">
        <f>IF(FN_MC!AA207="","*",FN_MC!AA207)</f>
        <v>*</v>
      </c>
      <c r="K193" s="143" t="str">
        <f>IF(FN_MC!AD207="","*",FN_MC!AD207)</f>
        <v>*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 t="str">
        <f>IF(FN_MC!B209="","*",FN_MC!B209)</f>
        <v>*</v>
      </c>
      <c r="D195" s="130" t="str">
        <f>IF(FN_MC!D209="","*",FN_MC!D209)</f>
        <v>*</v>
      </c>
      <c r="E195" s="130" t="str">
        <f>IF(FN_MC!H209="","*",FN_MC!H209)</f>
        <v>*</v>
      </c>
      <c r="F195" s="148" t="str">
        <f>IF(FN_MC!M209="","*",FN_MC!M209)</f>
        <v>-</v>
      </c>
      <c r="G195" s="130" t="str">
        <f>IF(FN_MC!I209="","*",FN_MC!I209)</f>
        <v>*</v>
      </c>
      <c r="H195" s="130" t="str">
        <f>IF(FN_MC!AB209="","*",FN_MC!AB209)</f>
        <v>*</v>
      </c>
      <c r="I195" s="130" t="str">
        <f>IF(FN_MC!AC209="","*",FN_MC!AC209)</f>
        <v>*</v>
      </c>
      <c r="J195" s="131" t="str">
        <f>IF(FN_MC!AA209="","*",FN_MC!AA209)</f>
        <v>*</v>
      </c>
      <c r="K195" s="143" t="str">
        <f>IF(FN_MC!AD209="","*",FN_MC!AD209)</f>
        <v>*</v>
      </c>
    </row>
    <row r="196" spans="2:11" s="132" customFormat="1" hidden="1">
      <c r="B196" s="129" t="str">
        <f>IF(FN_MC!Y210="","*",FN_MC!Y210)</f>
        <v>*</v>
      </c>
      <c r="C196" s="130" t="str">
        <f>IF(FN_MC!B210="","*",FN_MC!B210)</f>
        <v>*</v>
      </c>
      <c r="D196" s="130" t="str">
        <f>IF(FN_MC!D210="","*",FN_MC!D210)</f>
        <v>*</v>
      </c>
      <c r="E196" s="130" t="str">
        <f>IF(FN_MC!H210="","*",FN_MC!H210)</f>
        <v>*</v>
      </c>
      <c r="F196" s="148" t="str">
        <f>IF(FN_MC!M210="","*",FN_MC!M210)</f>
        <v>-</v>
      </c>
      <c r="G196" s="130" t="str">
        <f>IF(FN_MC!I210="","*",FN_MC!I210)</f>
        <v>*</v>
      </c>
      <c r="H196" s="130" t="str">
        <f>IF(FN_MC!AB210="","*",FN_MC!AB210)</f>
        <v>*</v>
      </c>
      <c r="I196" s="130" t="str">
        <f>IF(FN_MC!AC210="","*",FN_MC!AC210)</f>
        <v>*</v>
      </c>
      <c r="J196" s="131" t="str">
        <f>IF(FN_MC!AA210="","*",FN_MC!AA210)</f>
        <v>*</v>
      </c>
      <c r="K196" s="143" t="str">
        <f>IF(FN_MC!AD210="","*",FN_MC!AD210)</f>
        <v>*</v>
      </c>
    </row>
    <row r="197" spans="2:11" s="132" customFormat="1" hidden="1">
      <c r="B197" s="129" t="str">
        <f>IF(FN_MC!Y211="","*",FN_MC!Y211)</f>
        <v>*</v>
      </c>
      <c r="C197" s="130" t="str">
        <f>IF(FN_MC!B211="","*",FN_MC!B211)</f>
        <v>*</v>
      </c>
      <c r="D197" s="130" t="str">
        <f>IF(FN_MC!D211="","*",FN_MC!D211)</f>
        <v>*</v>
      </c>
      <c r="E197" s="130" t="str">
        <f>IF(FN_MC!H211="","*",FN_MC!H211)</f>
        <v>*</v>
      </c>
      <c r="F197" s="148" t="str">
        <f>IF(FN_MC!M211="","*",FN_MC!M211)</f>
        <v>-</v>
      </c>
      <c r="G197" s="130" t="str">
        <f>IF(FN_MC!I211="","*",FN_MC!I211)</f>
        <v>*</v>
      </c>
      <c r="H197" s="130" t="str">
        <f>IF(FN_MC!AB211="","*",FN_MC!AB211)</f>
        <v>*</v>
      </c>
      <c r="I197" s="130" t="str">
        <f>IF(FN_MC!AC211="","*",FN_MC!AC211)</f>
        <v>*</v>
      </c>
      <c r="J197" s="131" t="str">
        <f>IF(FN_MC!AA211="","*",FN_MC!AA211)</f>
        <v>*</v>
      </c>
      <c r="K197" s="143" t="str">
        <f>IF(FN_MC!AD211="","*",FN_MC!AD211)</f>
        <v>*</v>
      </c>
    </row>
    <row r="198" spans="2:11" s="132" customFormat="1" hidden="1">
      <c r="B198" s="129" t="str">
        <f>IF(FN_MC!Y212="","*",FN_MC!Y212)</f>
        <v>*</v>
      </c>
      <c r="C198" s="130" t="str">
        <f>IF(FN_MC!B212="","*",FN_MC!B212)</f>
        <v>*</v>
      </c>
      <c r="D198" s="130" t="str">
        <f>IF(FN_MC!D212="","*",FN_MC!D212)</f>
        <v>*</v>
      </c>
      <c r="E198" s="130" t="str">
        <f>IF(FN_MC!H212="","*",FN_MC!H212)</f>
        <v>*</v>
      </c>
      <c r="F198" s="148" t="str">
        <f>IF(FN_MC!M212="","*",FN_MC!M212)</f>
        <v>-</v>
      </c>
      <c r="G198" s="130" t="str">
        <f>IF(FN_MC!I212="","*",FN_MC!I212)</f>
        <v>*</v>
      </c>
      <c r="H198" s="130" t="str">
        <f>IF(FN_MC!AB212="","*",FN_MC!AB212)</f>
        <v>*</v>
      </c>
      <c r="I198" s="130" t="str">
        <f>IF(FN_MC!AC212="","*",FN_MC!AC212)</f>
        <v>*</v>
      </c>
      <c r="J198" s="131" t="str">
        <f>IF(FN_MC!AA212="","*",FN_MC!AA212)</f>
        <v>*</v>
      </c>
      <c r="K198" s="143" t="str">
        <f>IF(FN_MC!AD212="","*",FN_MC!AD212)</f>
        <v>*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*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 t="str">
        <f>IF(FN_MC!B217="","*",FN_MC!B217)</f>
        <v>*</v>
      </c>
      <c r="D203" s="130" t="str">
        <f>IF(FN_MC!D217="","*",FN_MC!D217)</f>
        <v>*</v>
      </c>
      <c r="E203" s="130" t="str">
        <f>IF(FN_MC!H217="","*",FN_MC!H217)</f>
        <v>*</v>
      </c>
      <c r="F203" s="148" t="str">
        <f>IF(FN_MC!M217="","*",FN_MC!M217)</f>
        <v>-</v>
      </c>
      <c r="G203" s="130" t="str">
        <f>IF(FN_MC!I217="","*",FN_MC!I217)</f>
        <v>*</v>
      </c>
      <c r="H203" s="130" t="str">
        <f>IF(FN_MC!AB217="","*",FN_MC!AB217)</f>
        <v>*</v>
      </c>
      <c r="I203" s="130" t="str">
        <f>IF(FN_MC!AC217="","*",FN_MC!AC217)</f>
        <v>*</v>
      </c>
      <c r="J203" s="131" t="str">
        <f>IF(FN_MC!AA217="","*",FN_MC!AA217)</f>
        <v>*</v>
      </c>
      <c r="K203" s="143" t="str">
        <f>IF(FN_MC!AD217="","*",FN_MC!AD217)</f>
        <v>*</v>
      </c>
    </row>
    <row r="204" spans="2:11" s="132" customFormat="1" hidden="1">
      <c r="B204" s="129" t="str">
        <f>IF(FN_MC!Y218="","*",FN_MC!Y218)</f>
        <v>*</v>
      </c>
      <c r="C204" s="130" t="str">
        <f>IF(FN_MC!B218="","*",FN_MC!B218)</f>
        <v>*</v>
      </c>
      <c r="D204" s="130" t="str">
        <f>IF(FN_MC!D218="","*",FN_MC!D218)</f>
        <v>*</v>
      </c>
      <c r="E204" s="130" t="str">
        <f>IF(FN_MC!H218="","*",FN_MC!H218)</f>
        <v>*</v>
      </c>
      <c r="F204" s="148" t="str">
        <f>IF(FN_MC!M218="","*",FN_MC!M218)</f>
        <v>-</v>
      </c>
      <c r="G204" s="130" t="str">
        <f>IF(FN_MC!I218="","*",FN_MC!I218)</f>
        <v>*</v>
      </c>
      <c r="H204" s="130" t="str">
        <f>IF(FN_MC!AB218="","*",FN_MC!AB218)</f>
        <v>*</v>
      </c>
      <c r="I204" s="130" t="str">
        <f>IF(FN_MC!AC218="","*",FN_MC!AC218)</f>
        <v>*</v>
      </c>
      <c r="J204" s="131" t="str">
        <f>IF(FN_MC!AA218="","*",FN_MC!AA218)</f>
        <v>*</v>
      </c>
      <c r="K204" s="143" t="str">
        <f>IF(FN_MC!AD218="","*",FN_MC!AD218)</f>
        <v>*</v>
      </c>
    </row>
    <row r="205" spans="2:11" s="132" customFormat="1" hidden="1">
      <c r="B205" s="129" t="str">
        <f>IF(FN_MC!Y219="","*",FN_MC!Y219)</f>
        <v>*</v>
      </c>
      <c r="C205" s="130" t="str">
        <f>IF(FN_MC!B219="","*",FN_MC!B219)</f>
        <v>*</v>
      </c>
      <c r="D205" s="130" t="str">
        <f>IF(FN_MC!D219="","*",FN_MC!D219)</f>
        <v>*</v>
      </c>
      <c r="E205" s="130" t="str">
        <f>IF(FN_MC!H219="","*",FN_MC!H219)</f>
        <v>*</v>
      </c>
      <c r="F205" s="148" t="str">
        <f>IF(FN_MC!M219="","*",FN_MC!M219)</f>
        <v>-</v>
      </c>
      <c r="G205" s="130" t="str">
        <f>IF(FN_MC!I219="","*",FN_MC!I219)</f>
        <v>*</v>
      </c>
      <c r="H205" s="130" t="str">
        <f>IF(FN_MC!AB219="","*",FN_MC!AB219)</f>
        <v>*</v>
      </c>
      <c r="I205" s="130" t="str">
        <f>IF(FN_MC!AC219="","*",FN_MC!AC219)</f>
        <v>*</v>
      </c>
      <c r="J205" s="131" t="str">
        <f>IF(FN_MC!AA219="","*",FN_MC!AA219)</f>
        <v>*</v>
      </c>
      <c r="K205" s="143" t="str">
        <f>IF(FN_MC!AD219="","*",FN_MC!AD219)</f>
        <v>*</v>
      </c>
    </row>
    <row r="206" spans="2:11" s="132" customFormat="1" hidden="1">
      <c r="B206" s="129" t="str">
        <f>IF(FN_MC!Y220="","*",FN_MC!Y220)</f>
        <v>*</v>
      </c>
      <c r="C206" s="130" t="str">
        <f>IF(FN_MC!B220="","*",FN_MC!B220)</f>
        <v>*</v>
      </c>
      <c r="D206" s="130" t="str">
        <f>IF(FN_MC!D220="","*",FN_MC!D220)</f>
        <v>*</v>
      </c>
      <c r="E206" s="130" t="str">
        <f>IF(FN_MC!H220="","*",FN_MC!H220)</f>
        <v>*</v>
      </c>
      <c r="F206" s="148" t="str">
        <f>IF(FN_MC!M220="","*",FN_MC!M220)</f>
        <v>-</v>
      </c>
      <c r="G206" s="130" t="str">
        <f>IF(FN_MC!I220="","*",FN_MC!I220)</f>
        <v>*</v>
      </c>
      <c r="H206" s="130" t="str">
        <f>IF(FN_MC!AB220="","*",FN_MC!AB220)</f>
        <v>*</v>
      </c>
      <c r="I206" s="130" t="str">
        <f>IF(FN_MC!AC220="","*",FN_MC!AC220)</f>
        <v>*</v>
      </c>
      <c r="J206" s="131" t="str">
        <f>IF(FN_MC!AA220="","*",FN_MC!AA220)</f>
        <v>*</v>
      </c>
      <c r="K206" s="143" t="str">
        <f>IF(FN_MC!AD220="","*",FN_MC!AD220)</f>
        <v>*</v>
      </c>
    </row>
    <row r="207" spans="2:11" s="132" customFormat="1" hidden="1">
      <c r="B207" s="129" t="str">
        <f>IF(FN_MC!Y221="","*",FN_MC!Y221)</f>
        <v>*</v>
      </c>
      <c r="C207" s="130" t="str">
        <f>IF(FN_MC!B221="","*",FN_MC!B221)</f>
        <v>*</v>
      </c>
      <c r="D207" s="130" t="str">
        <f>IF(FN_MC!D221="","*",FN_MC!D221)</f>
        <v>*</v>
      </c>
      <c r="E207" s="130" t="str">
        <f>IF(FN_MC!H221="","*",FN_MC!H221)</f>
        <v>*</v>
      </c>
      <c r="F207" s="148" t="str">
        <f>IF(FN_MC!M221="","*",FN_MC!M221)</f>
        <v>-</v>
      </c>
      <c r="G207" s="130" t="str">
        <f>IF(FN_MC!I221="","*",FN_MC!I221)</f>
        <v>*</v>
      </c>
      <c r="H207" s="130" t="str">
        <f>IF(FN_MC!AB221="","*",FN_MC!AB221)</f>
        <v>*</v>
      </c>
      <c r="I207" s="130" t="str">
        <f>IF(FN_MC!AC221="","*",FN_MC!AC221)</f>
        <v>*</v>
      </c>
      <c r="J207" s="131" t="str">
        <f>IF(FN_MC!AA221="","*",FN_MC!AA221)</f>
        <v>*</v>
      </c>
      <c r="K207" s="143" t="str">
        <f>IF(FN_MC!AD221="","*",FN_MC!AD221)</f>
        <v>*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OPORTUNIDADE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OPORTUNIDADE</v>
      </c>
      <c r="C212" s="130" t="str">
        <f>IF(FN_MC!B226="","*",FN_MC!B226)</f>
        <v>*</v>
      </c>
      <c r="D212" s="130" t="str">
        <f>IF(FN_MC!D226="","*",FN_MC!D226)</f>
        <v>*</v>
      </c>
      <c r="E212" s="130" t="str">
        <f>IF(FN_MC!H226="","*",FN_MC!H226)</f>
        <v>*</v>
      </c>
      <c r="F212" s="148" t="str">
        <f>IF(FN_MC!M226="","*",FN_MC!M226)</f>
        <v>-</v>
      </c>
      <c r="G212" s="130" t="str">
        <f>IF(FN_MC!I226="","*",FN_MC!I226)</f>
        <v>*</v>
      </c>
      <c r="H212" s="130" t="str">
        <f>IF(FN_MC!AB226="","*",FN_MC!AB226)</f>
        <v>*</v>
      </c>
      <c r="I212" s="130" t="str">
        <f>IF(FN_MC!AC226="","*",FN_MC!AC226)</f>
        <v>*</v>
      </c>
      <c r="J212" s="131" t="str">
        <f>IF(FN_MC!AA226="","*",FN_MC!AA226)</f>
        <v>*</v>
      </c>
      <c r="K212" s="143" t="str">
        <f>IF(FN_MC!AD226="","*",FN_MC!AD226)</f>
        <v>*</v>
      </c>
    </row>
    <row r="213" spans="2:11" s="132" customFormat="1" hidden="1">
      <c r="B213" s="129" t="str">
        <f>IF(FN_MC!Y227="","*",FN_MC!Y227)</f>
        <v>OPORTUNIDADE</v>
      </c>
      <c r="C213" s="130" t="str">
        <f>IF(FN_MC!B227="","*",FN_MC!B227)</f>
        <v>*</v>
      </c>
      <c r="D213" s="130" t="str">
        <f>IF(FN_MC!D227="","*",FN_MC!D227)</f>
        <v>*</v>
      </c>
      <c r="E213" s="130" t="str">
        <f>IF(FN_MC!H227="","*",FN_MC!H227)</f>
        <v>*</v>
      </c>
      <c r="F213" s="148" t="str">
        <f>IF(FN_MC!M227="","*",FN_MC!M227)</f>
        <v>-</v>
      </c>
      <c r="G213" s="130" t="str">
        <f>IF(FN_MC!I227="","*",FN_MC!I227)</f>
        <v>*</v>
      </c>
      <c r="H213" s="130" t="str">
        <f>IF(FN_MC!AB227="","*",FN_MC!AB227)</f>
        <v>*</v>
      </c>
      <c r="I213" s="130" t="str">
        <f>IF(FN_MC!AC227="","*",FN_MC!AC227)</f>
        <v>*</v>
      </c>
      <c r="J213" s="131" t="str">
        <f>IF(FN_MC!AA227="","*",FN_MC!AA227)</f>
        <v>*</v>
      </c>
      <c r="K213" s="143" t="str">
        <f>IF(FN_MC!AD227="","*",FN_MC!AD227)</f>
        <v>*</v>
      </c>
    </row>
    <row r="214" spans="2:11" s="132" customFormat="1" hidden="1">
      <c r="B214" s="129" t="str">
        <f>IF(FN_MC!Y228="","*",FN_MC!Y228)</f>
        <v>OPORTUNIDADE</v>
      </c>
      <c r="C214" s="130" t="str">
        <f>IF(FN_MC!B228="","*",FN_MC!B228)</f>
        <v>*</v>
      </c>
      <c r="D214" s="130" t="str">
        <f>IF(FN_MC!D228="","*",FN_MC!D228)</f>
        <v>*</v>
      </c>
      <c r="E214" s="130" t="str">
        <f>IF(FN_MC!H228="","*",FN_MC!H228)</f>
        <v>*</v>
      </c>
      <c r="F214" s="148" t="str">
        <f>IF(FN_MC!M228="","*",FN_MC!M228)</f>
        <v>-</v>
      </c>
      <c r="G214" s="130" t="str">
        <f>IF(FN_MC!I228="","*",FN_MC!I228)</f>
        <v>*</v>
      </c>
      <c r="H214" s="130" t="str">
        <f>IF(FN_MC!AB228="","*",FN_MC!AB228)</f>
        <v>*</v>
      </c>
      <c r="I214" s="130" t="str">
        <f>IF(FN_MC!AC228="","*",FN_MC!AC228)</f>
        <v>*</v>
      </c>
      <c r="J214" s="131" t="str">
        <f>IF(FN_MC!AA228="","*",FN_MC!AA228)</f>
        <v>*</v>
      </c>
      <c r="K214" s="143" t="str">
        <f>IF(FN_MC!AD228="","*",FN_MC!AD228)</f>
        <v>*</v>
      </c>
    </row>
    <row r="215" spans="2:11" s="132" customFormat="1" hidden="1">
      <c r="B215" s="129" t="str">
        <f>IF(FN_MC!Y229="","*",FN_MC!Y229)</f>
        <v>OPORTUNIDADE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OPORTUNIDADE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OPORTUNIDADE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OPORTUNIDADE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OPORTUNIDADE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OPORTUNIDADE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OPORTUNIDADE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OPORTUNIDADE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OPORTUNIDADE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OPORTUNIDADE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OPORTUNIDADE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OPORTUNIDADE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OPORTUNIDADE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OPORTUNIDADE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OPORTUNIDADE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OPORTUNIDADE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OPORTUNIDADE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OPORTUNIDADE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OPORTUNIDADE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OPORTUNIDADE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OPORTUNIDADE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OPORTUNIDADE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OPORTUNIDADE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OPORTUNIDADE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OPORTUNIDADE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OPORTUNIDADE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OPORTUNIDADE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OPORTUNIDADE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OPORTUNIDADE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OPORTUNIDADE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OPORTUNIDADE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OPORTUNIDADE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OPORTUNIDADE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OPORTUNIDADE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OPORTUNIDADE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OPORTUNIDADE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OPORTUNIDADE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OPORTUNIDADE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OPORTUNIDADE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OPORTUNIDADE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OPORTUNIDADE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OPORTUNIDADE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OPORTUNIDADE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OPORTUNIDADE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2025-10-17T12:18:59Z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