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8" documentId="8_{C16AF0B1-DE6F-4D81-B6CC-DB7BBC320B89}" xr6:coauthVersionLast="47" xr6:coauthVersionMax="47" xr10:uidLastSave="{14EEC7C1-6F09-4450-83FB-A047B31F393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38" i="1" l="1" a="1"/>
  <c r="U738" i="1"/>
  <c r="M733" i="1" a="1"/>
  <c r="M733" i="1"/>
  <c r="N733" i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<sst xmlns="http://schemas.openxmlformats.org/spreadsheetml/2006/main" count="15106" uniqueCount="2158">
  <si>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</si>
  <si>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</si>
  <si>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</si>
  <si>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</si>
  <si>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</si>
  <si>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</si>
  <si>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</si>
  <si>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</si>
  <si>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</si>
  <si>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</si>
  <si>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</si>
  <si>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</si>
  <si>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</si>
  <si>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</si>
  <si>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</si>
  <si>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</si>
  <si>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</si>
  <si>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</si>
  <si>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</si>
  <si>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</si>
  <si>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</si>
  <si>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</si>
  <si>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</si>
  <si>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</si>
  <si>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</si>
  <si>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</si>
  <si>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</si>
  <si>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</si>
  <si>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</si>
  <si>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</si>
  <si>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</si>
  <si>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</si>
  <si>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</si>
  <si>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</si>
  <si>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</si>
  <si>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</si>
  <si>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</si>
  <si>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</si>
  <si>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</si>
  <si>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</si>
  <si>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</si>
  <si>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</si>
  <si>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</si>
  <si>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</si>
  <si>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</si>
  <si>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</si>
  <si>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</si>
  <si>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</si>
  <si>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</si>
  <si>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</si>
  <si>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</si>
  <si>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</si>
  <si>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</si>
  <si>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</si>
  <si>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</si>
  <si>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</si>
  <si>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</si>
  <si>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</si>
  <si>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</si>
  <si>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</si>
  <si>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</si>
  <si>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</si>
  <si>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</si>
  <si>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</si>
  <si>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</si>
  <si>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</si>
  <si>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</si>
  <si>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</si>
  <si>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</si>
  <si>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</si>
  <si>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</si>
  <si>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</si>
  <si>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</si>
  <si>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</si>
  <si>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</si>
  <si>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</si>
  <si>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</si>
  <si>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</si>
  <si>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</si>
  <si>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</si>
  <si>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</si>
  <si>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</si>
  <si>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</si>
  <si>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</si>
  <si>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</si>
  <si>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</si>
  <si>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</si>
  <si>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</si>
  <si>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</si>
  <si>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</si>
  <si>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</si>
  <si>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</si>
  <si>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</si>
  <si>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</si>
  <si>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</si>
  <si>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</si>
  <si>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</si>
  <si>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</si>
  <si>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</si>
  <si>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</si>
  <si>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</si>
  <si>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</si>
  <si>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</si>
  <si>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</si>
  <si>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</si>
  <si>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</si>
  <si>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</si>
  <si>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</si>
  <si>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</si>
  <si>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</si>
  <si>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</si>
  <si>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</si>
  <si>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</si>
  <si>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</si>
  <si>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</si>
  <si>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</si>
  <si>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</si>
  <si>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</si>
  <si>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</si>
  <si>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</si>
  <si>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</si>
  <si>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</si>
  <si>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</si>
  <si>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</si>
  <si>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</si>
  <si>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</si>
  <si>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</si>
  <si>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</si>
  <si>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</si>
  <si>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</si>
  <si>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</si>
  <si>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</si>
  <si>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</si>
  <si>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</si>
  <si>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</si>
  <si>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</si>
  <si>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</si>
  <si>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</si>
  <si>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</si>
  <si>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</si>
  <si>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</si>
  <si>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</si>
  <si>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</si>
  <si>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</si>
  <si>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</si>
  <si>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</si>
  <si>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</si>
  <si>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</si>
  <si>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</si>
  <si>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</si>
  <si>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</si>
  <si>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</si>
  <si>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</si>
  <si>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</si>
  <si>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</si>
  <si>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</si>
  <si>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</si>
  <si>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</si>
  <si>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</si>
  <si>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</si>
  <si>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</si>
  <si>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</si>
  <si>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</si>
  <si>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</si>
  <si>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</si>
  <si>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</si>
  <si>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</si>
  <si>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</si>
  <si>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</si>
  <si>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</si>
  <si>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</si>
  <si>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</si>
  <si>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</si>
  <si>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</si>
  <si>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</si>
  <si>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</si>
  <si>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</si>
  <si>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</si>
  <si>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</si>
  <si>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</si>
  <si>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</si>
  <si>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</si>
  <si>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</si>
  <si>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</si>
  <si>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</si>
  <si>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</si>
  <si>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</si>
  <si>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</si>
  <si>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</si>
  <si>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</si>
  <si>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</si>
  <si>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</si>
  <si>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</si>
  <si>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</si>
  <si>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</si>
  <si>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</si>
  <si>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</si>
  <si>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</si>
  <si>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</si>
  <si>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</si>
  <si>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</si>
  <si>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</si>
  <si>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</si>
  <si>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</si>
  <si>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</si>
  <si>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</si>
  <si>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</si>
  <si>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</si>
  <si>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</si>
  <si>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</si>
  <si>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</si>
  <si>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</si>
  <si>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</si>
  <si>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</si>
  <si>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</si>
  <si>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</si>
  <si>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</si>
  <si>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</si>
  <si>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</si>
  <si>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</si>
  <si>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</si>
  <si>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</si>
  <si>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</si>
  <si>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</si>
  <si>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</si>
  <si>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</si>
  <si>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</si>
  <si>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</si>
  <si>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</si>
  <si>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</si>
  <si>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</si>
  <si>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</si>
  <si>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</si>
  <si>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</si>
  <si>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</si>
  <si>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</si>
  <si>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</si>
  <si>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</si>
  <si>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</si>
  <si>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</si>
  <si>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</si>
  <si>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</si>
  <si>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</si>
  <si>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</si>
  <si>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</si>
  <si>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</si>
  <si>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</si>
  <si>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</si>
  <si>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</si>
  <si>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</si>
  <si>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</si>
  <si>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</si>
  <si>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</si>
  <si>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</si>
  <si>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</si>
  <si>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</si>
  <si>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</si>
  <si>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</si>
  <si>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</si>
  <si>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</si>
  <si>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</si>
  <si>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</si>
  <si>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</si>
  <si>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</si>
  <si>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</si>
  <si>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</si>
  <si>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</si>
  <si>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</si>
  <si>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</si>
  <si>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</si>
  <si>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</si>
  <si>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</si>
  <si>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</si>
  <si>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</si>
  <si>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</si>
  <si>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</si>
  <si>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</si>
  <si>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</si>
  <si>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</si>
  <si>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</si>
  <si>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</si>
  <si>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</si>
  <si>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</si>
  <si>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</si>
  <si>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</si>
  <si>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</si>
  <si>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</si>
  <si>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</si>
  <si>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</si>
  <si>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</si>
  <si>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</si>
  <si>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</si>
  <si>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</si>
  <si>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</si>
  <si>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</si>
  <si>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</si>
  <si>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</si>
  <si>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</si>
  <si>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</si>
  <si>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</si>
  <si>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</si>
  <si>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</si>
  <si>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</si>
  <si>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</si>
  <si>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</si>
  <si>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</si>
  <si>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</si>
  <si>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</si>
  <si>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</si>
  <si>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</si>
  <si>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</si>
  <si>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</si>
  <si>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</si>
  <si>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</si>
  <si>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</si>
  <si>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</si>
  <si>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</si>
  <si>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</si>
  <si>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</si>
  <si>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</si>
  <si>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</si>
  <si>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</si>
  <si>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</si>
  <si>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</si>
  <si>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</si>
  <si>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</si>
  <si>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</si>
  <si>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</si>
  <si>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</si>
  <si>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</si>
  <si>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</si>
  <si>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</si>
  <si>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</si>
  <si>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</si>
  <si>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</si>
  <si>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</si>
  <si>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</si>
  <si>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</si>
  <si>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</si>
  <si>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</si>
  <si>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</si>
  <si>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</si>
  <si>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</si>
  <si>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</si>
  <si>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</si>
  <si>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</si>
  <si>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</si>
  <si>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</si>
  <si>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</si>
  <si>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</si>
  <si>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</si>
  <si>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</si>
  <si>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</si>
  <si>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</si>
  <si>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</si>
  <si>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</si>
  <si>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</si>
  <si>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</si>
  <si>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</si>
  <si>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</si>
  <si>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</si>
  <si>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</si>
  <si>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</si>
  <si>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</si>
  <si>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</si>
  <si>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</si>
  <si>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</si>
  <si>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</si>
  <si>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</si>
  <si>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</si>
  <si>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</si>
  <si>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</si>
  <si>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</si>
  <si>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</si>
  <si>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</si>
  <si>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</si>
  <si>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</si>
  <si>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</si>
  <si>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</si>
  <si>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</si>
  <si>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</si>
  <si>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</si>
  <si>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</si>
  <si>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</si>
  <si>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</si>
  <si>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</si>
  <si>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</si>
  <si>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</si>
  <si>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</si>
  <si>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</si>
  <si>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</si>
  <si>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</si>
  <si>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</si>
  <si>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</si>
  <si>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</si>
  <si>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</si>
  <si>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</si>
  <si>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</si>
  <si>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</si>
  <si>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</si>
  <si>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</si>
  <si>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</si>
  <si>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</si>
  <si>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</si>
  <si>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</si>
  <si>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</si>
  <si>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</si>
  <si>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</si>
  <si>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</si>
  <si>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</si>
  <si>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</si>
  <si>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</si>
  <si>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</si>
  <si>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</si>
  <si>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</si>
  <si>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</si>
  <si>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</si>
  <si>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</si>
  <si>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</si>
  <si>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</si>
  <si>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</si>
  <si>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</si>
  <si>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</si>
  <si>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</si>
  <si>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</si>
  <si>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</si>
  <si>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</si>
  <si>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</si>
  <si>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</si>
  <si>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</si>
  <si>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</si>
  <si>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</si>
  <si>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</si>
  <si>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</si>
  <si>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</si>
  <si>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</si>
  <si>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</si>
  <si>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</si>
  <si>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</si>
  <si>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</si>
  <si>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</si>
  <si>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</si>
  <si>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</si>
  <si>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</si>
  <si>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</si>
  <si>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</si>
  <si>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</si>
  <si>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</si>
  <si>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</si>
  <si>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</si>
  <si>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</si>
  <si>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</si>
  <si>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</si>
  <si>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</si>
  <si>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</si>
  <si>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</si>
  <si>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</si>
  <si>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</si>
  <si>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</si>
  <si>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</si>
  <si>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</si>
  <si>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</si>
  <si>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</si>
  <si>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</si>
  <si>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</si>
  <si>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</si>
  <si>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</si>
  <si>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</si>
  <si>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</si>
  <si>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</si>
  <si>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</si>
  <si>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</si>
  <si>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</si>
  <si>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</si>
  <si>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</si>
  <si>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</si>
  <si>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</si>
  <si>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</si>
  <si>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</si>
  <si>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</si>
  <si>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</si>
  <si>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</si>
  <si>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</si>
  <si>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</si>
  <si>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</si>
  <si>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</si>
  <si>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</si>
  <si>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</si>
  <si>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</si>
  <si>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</si>
  <si>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</si>
  <si>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</si>
  <si>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</si>
  <si>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</si>
  <si>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</si>
  <si>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</si>
  <si>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</si>
  <si>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</si>
  <si>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</si>
  <si>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</si>
  <si>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</si>
  <si>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</si>
  <si>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</si>
  <si>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</si>
  <si>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</si>
  <si>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</si>
  <si>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</si>
  <si>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</si>
  <si>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</si>
  <si>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</si>
  <si>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</si>
  <si>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</si>
  <si>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</si>
  <si>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</si>
  <si>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</si>
  <si>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</si>
  <si>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</si>
  <si>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</si>
  <si>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</si>
  <si>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</si>
  <si>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</si>
  <si>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</si>
  <si>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</si>
  <si>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</si>
  <si>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</si>
  <si>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</si>
  <si>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</si>
  <si>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</si>
  <si>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</si>
  <si>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</si>
  <si>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</si>
  <si>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</si>
  <si>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</si>
  <si>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</si>
  <si>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</si>
  <si>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</si>
  <si>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</si>
  <si>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</si>
  <si>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</si>
  <si>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</si>
  <si>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</si>
  <si>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</si>
  <si>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</si>
  <si>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</si>
  <si>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</si>
  <si>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</si>
  <si>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</si>
  <si>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</si>
  <si>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</si>
  <si>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</si>
  <si>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</si>
  <si>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</si>
  <si>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</si>
  <si>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</si>
  <si>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</si>
  <si>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</si>
  <si>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</si>
  <si>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</si>
  <si>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</si>
  <si>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</si>
  <si>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</si>
  <si>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</si>
  <si>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</si>
  <si>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</si>
  <si>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</si>
  <si>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</si>
  <si>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</si>
  <si>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</si>
  <si>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</si>
  <si>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</si>
  <si>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</si>
  <si>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</si>
  <si>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</si>
  <si>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</si>
  <si>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</si>
  <si>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</si>
  <si>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</si>
  <si>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</si>
  <si>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</si>
  <si>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</si>
  <si>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</si>
  <si>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</si>
  <si>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</si>
  <si>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</si>
  <si>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</si>
  <si>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</si>
  <si>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</si>
  <si>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</si>
  <si>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</si>
  <si>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</si>
  <si>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</si>
  <si>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</si>
  <si>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</si>
  <si>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</si>
  <si>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</si>
  <si>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</si>
  <si>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</si>
  <si>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</si>
  <si>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</si>
  <si>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</si>
  <si>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</si>
  <si>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</si>
  <si>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</si>
  <si>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</si>
  <si>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</si>
  <si>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</si>
  <si>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</si>
  <si>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</si>
  <si>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</si>
  <si>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</si>
  <si>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</si>
  <si>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</si>
  <si>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</si>
  <si>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</si>
  <si>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</si>
  <si>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</si>
  <si>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</si>
  <si>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</si>
  <si>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</si>
  <si>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</si>
  <si>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</si>
  <si>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</si>
  <si>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</si>
  <si>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</si>
  <si>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</si>
  <si>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</si>
  <si>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</si>
  <si>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</si>
  <si>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</si>
  <si>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</si>
  <si>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</si>
  <si>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</si>
  <si>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</si>
  <si>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</si>
  <si>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</si>
  <si>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</si>
  <si>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</si>
  <si>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</si>
  <si>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</si>
  <si>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</si>
  <si>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</si>
  <si>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</si>
  <si>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</si>
  <si>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</si>
  <si>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</si>
  <si>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</si>
  <si>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</si>
  <si>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</si>
  <si>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</si>
  <si>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</si>
  <si>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</si>
  <si>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</si>
  <si>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</si>
  <si>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</si>
  <si>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</si>
  <si>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</si>
  <si>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</si>
  <si>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</si>
  <si>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</si>
  <si>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</si>
  <si>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</si>
  <si>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</si>
  <si>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</si>
  <si>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</si>
  <si>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</si>
  <si>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</si>
  <si>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</si>
  <si>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</si>
  <si>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</si>
  <si>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</si>
  <si>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</si>
  <si>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</si>
  <si>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</si>
  <si>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</si>
  <si>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</si>
  <si>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</si>
  <si>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</si>
  <si>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</si>
  <si>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</si>
  <si>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</si>
  <si>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</si>
  <si>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</si>
  <si>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</si>
  <si>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</si>
  <si>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</si>
  <si>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</si>
  <si>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</si>
  <si>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</si>
  <si>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</si>
  <si>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</si>
  <si>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</si>
  <si>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</si>
  <si>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</si>
  <si>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</si>
  <si>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</si>
  <si>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</si>
  <si>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</si>
  <si>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</si>
  <si>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</si>
  <si>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</si>
  <si>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</si>
  <si>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</si>
  <si>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</si>
  <si>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</si>
  <si>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</si>
  <si>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</si>
  <si>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</si>
  <si>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</si>
  <si>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</si>
  <si>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</si>
  <si>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</si>
  <si>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</si>
  <si>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</si>
  <si>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</si>
  <si>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</si>
  <si>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</si>
  <si>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</si>
  <si>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</si>
  <si>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</si>
  <si>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</si>
  <si>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</si>
  <si>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</si>
  <si>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</si>
  <si>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</si>
  <si>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</si>
  <si>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</si>
  <si>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</si>
  <si>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</si>
  <si>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</si>
  <si>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</si>
  <si>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</si>
  <si>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</si>
  <si>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</si>
  <si>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</si>
  <si>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</si>
  <si>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</si>
  <si>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</si>
  <si>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</si>
  <si>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</si>
  <si>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</si>
  <si>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</si>
  <si>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</si>
  <si>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</si>
  <si>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</si>
  <si>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</si>
  <si>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</si>
  <si>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</si>
  <si>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</si>
  <si>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</si>
  <si>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</si>
  <si>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</si>
  <si>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</si>
  <si>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</si>
  <si>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</si>
  <si>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</si>
  <si>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</si>
  <si>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</si>
  <si>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</si>
  <si>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</si>
  <si>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</si>
  <si>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</si>
  <si>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</si>
  <si>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</si>
  <si>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</si>
  <si>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</si>
  <si>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</si>
  <si>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</si>
  <si>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</si>
  <si>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</si>
  <si>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</si>
  <si>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</si>
  <si>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</si>
  <si>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</si>
  <si>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</si>
  <si>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</si>
  <si>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</si>
  <si>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</si>
  <si>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</si>
  <si>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</si>
  <si>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</si>
  <si>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</si>
  <si>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</si>
  <si>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</si>
  <si>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</si>
  <si>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</si>
  <si>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</si>
  <si>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</si>
  <si>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</si>
  <si>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</si>
  <si>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</si>
  <si>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</si>
  <si>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</si>
  <si>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</si>
  <si>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</si>
  <si>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</si>
  <si>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</si>
  <si>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</si>
  <si>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</si>
  <si>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</si>
  <si>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</si>
  <si>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</si>
  <si>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</si>
  <si>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</si>
  <si>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</si>
  <si>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</si>
  <si>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</si>
  <si>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</si>
  <si>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</si>
  <si>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</si>
  <si>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</si>
  <si>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</si>
  <si>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</si>
  <si>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</si>
  <si>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</si>
  <si>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</si>
  <si>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</si>
  <si>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</si>
  <si>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</si>
  <si>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</si>
  <si>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</si>
  <si>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</si>
  <si>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</si>
  <si>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</si>
  <si>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</si>
  <si>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</si>
  <si>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</si>
  <si>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</si>
  <si>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</si>
  <si>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</si>
  <si>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</si>
  <si>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</si>
  <si>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</si>
  <si>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</si>
  <si>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</si>
  <si>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</si>
  <si>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</si>
  <si>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</si>
  <si>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</si>
  <si>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</si>
  <si>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</si>
  <si>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</si>
  <si>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</si>
  <si>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</si>
  <si>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</si>
  <si>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</si>
  <si>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</si>
  <si>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</si>
  <si>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</si>
  <si>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</si>
  <si>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</si>
  <si>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</si>
  <si>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</si>
  <si>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</si>
  <si>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</si>
  <si>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</si>
  <si>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</si>
  <si>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</si>
  <si>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</si>
  <si>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</si>
  <si>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</si>
  <si>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</si>
  <si>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</si>
  <si>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</si>
  <si>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</si>
  <si>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</si>
  <si>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</si>
  <si>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</si>
  <si>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</si>
  <si>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</si>
  <si>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</si>
  <si>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</si>
  <si>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</si>
  <si>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</si>
  <si>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</si>
  <si>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</si>
  <si>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</si>
  <si>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</si>
  <si>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</si>
  <si>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</si>
  <si>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</si>
  <si>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</si>
  <si>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</si>
  <si>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</si>
  <si>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</si>
  <si>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</si>
  <si>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</si>
  <si>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</si>
  <si>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</si>
  <si>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</si>
  <si>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</si>
  <si>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</si>
  <si>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</si>
  <si>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</si>
  <si>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</si>
  <si>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</si>
  <si>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</si>
  <si>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</si>
  <si>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</si>
  <si>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</si>
  <si>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</si>
  <si>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</si>
  <si>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</si>
  <si>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</si>
  <si>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</si>
  <si>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</si>
  <si>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</si>
  <si>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</si>
  <si>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</si>
  <si>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</si>
  <si>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</si>
  <si>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</si>
  <si>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</si>
  <si>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</si>
  <si>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</si>
  <si>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</si>
  <si>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</si>
  <si>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</si>
  <si>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</si>
  <si>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</si>
  <si>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</si>
  <si>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</si>
  <si>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</si>
  <si>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</si>
  <si>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</si>
  <si>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</si>
  <si>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</si>
  <si>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</si>
  <si>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</si>
  <si>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</si>
  <si>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</si>
  <si>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</si>
  <si>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</si>
  <si>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</si>
  <si>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</si>
  <si>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</si>
  <si>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</si>
  <si>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</si>
  <si>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</si>
  <si>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</si>
  <si>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</si>
  <si>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</si>
  <si>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</si>
  <si>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</si>
  <si>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</si>
  <si>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</si>
  <si>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</si>
  <si>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</si>
  <si>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</si>
  <si>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</si>
  <si>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</si>
  <si>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</si>
  <si>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</si>
  <si>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</si>
  <si>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</si>
  <si>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</si>
  <si>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</si>
  <si>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</si>
  <si>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</si>
  <si>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</si>
  <si>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</si>
  <si>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</si>
  <si>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</si>
  <si>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</si>
  <si>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</si>
  <si>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</si>
  <si>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</si>
  <si>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</si>
  <si>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</si>
  <si>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</si>
  <si>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</si>
  <si>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</si>
  <si>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</si>
  <si>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</si>
  <si>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</si>
  <si>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</si>
  <si>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</si>
  <si>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</si>
  <si>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</si>
  <si>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</si>
  <si>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</si>
  <si>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</si>
  <si>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</si>
  <si>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</si>
  <si>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</si>
  <si>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</si>
  <si>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</si>
  <si>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</si>
  <si>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</si>
  <si>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</si>
  <si>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</si>
  <si>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</si>
  <si>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</si>
  <si>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</si>
  <si>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</si>
  <si>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</si>
  <si>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</si>
  <si>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</si>
  <si>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</si>
  <si>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</si>
  <si>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</si>
  <si>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</si>
  <si>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</si>
  <si>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</si>
  <si>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</si>
  <si>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</si>
  <si>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</si>
  <si>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</si>
  <si>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</si>
  <si>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</si>
  <si>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</si>
  <si>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</si>
  <si>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</si>
  <si>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</si>
  <si>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</si>
  <si>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</si>
  <si>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</si>
  <si>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</si>
  <si>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</si>
  <si>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</si>
  <si>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</si>
  <si>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</si>
  <si>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</si>
  <si>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</si>
  <si>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</si>
  <si>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</si>
  <si>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</si>
  <si>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</si>
  <si>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</si>
  <si>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</si>
  <si>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</si>
  <si>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</si>
  <si>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</si>
  <si>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</si>
  <si>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</si>
  <si>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</si>
  <si>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</si>
  <si>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</si>
  <si>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</si>
  <si>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</si>
  <si>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</si>
  <si>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</si>
  <si>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</si>
  <si>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</si>
  <si>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</si>
  <si>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</si>
  <si>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</si>
  <si>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</si>
  <si>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</si>
  <si>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</si>
  <si>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</si>
  <si>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</si>
  <si>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</si>
  <si>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</si>
  <si>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</si>
  <si>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</si>
  <si>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</si>
  <si>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</si>
  <si>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</si>
  <si>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</si>
  <si>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</si>
  <si>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</si>
  <si>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</si>
  <si>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</si>
  <si>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</si>
  <si>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</si>
  <si>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</si>
  <si>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</si>
  <si>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</si>
  <si>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</si>
  <si>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</si>
  <si>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</si>
  <si>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</si>
  <si>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</si>
  <si>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</si>
  <si>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</si>
  <si>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</si>
  <si>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</si>
  <si>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</si>
  <si>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</si>
  <si>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</si>
  <si>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</si>
  <si>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</si>
  <si>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</si>
  <si>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</si>
  <si>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</si>
  <si>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</si>
  <si>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</si>
  <si>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</si>
  <si>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</si>
  <si>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</si>
  <si>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</si>
  <si>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</si>
  <si>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</si>
  <si>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</si>
  <si>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</si>
  <si>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</si>
  <si>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</si>
  <si>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</si>
  <si>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</si>
  <si>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</si>
  <si>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</si>
  <si>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</si>
  <si>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</si>
  <si>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</si>
  <si>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</si>
  <si>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</si>
  <si>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</si>
  <si>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</si>
  <si>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</si>
  <si>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</si>
  <si>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</si>
  <si>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</si>
  <si>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</si>
  <si>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</si>
  <si>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</si>
  <si>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</si>
  <si>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</si>
  <si>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</si>
  <si>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</si>
  <si>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</si>
  <si>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</si>
  <si>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</si>
  <si>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</si>
  <si>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</si>
  <si>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</si>
  <si>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</si>
  <si>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</si>
  <si>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</si>
  <si>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</si>
  <si>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</si>
  <si>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</si>
  <si>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</si>
  <si>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</si>
  <si>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</si>
  <si>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</si>
  <si>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</si>
  <si>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</si>
  <si>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</si>
  <si>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</si>
  <si>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</si>
  <si>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</si>
  <si>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</si>
  <si>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</si>
  <si>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</si>
  <si>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</si>
  <si>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</si>
  <si>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</si>
  <si>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</si>
  <si>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</si>
  <si>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</si>
  <si>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</si>
  <si>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</si>
  <si>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</si>
  <si>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</si>
  <si>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</si>
  <si>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</si>
  <si>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</si>
  <si>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</si>
  <si>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</si>
  <si>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</si>
  <si>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</si>
  <si>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</si>
  <si>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</si>
  <si>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</si>
  <si>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</si>
  <si>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</si>
  <si>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</si>
  <si>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</si>
  <si>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</si>
  <si>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</si>
  <si>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</si>
  <si>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</si>
  <si>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</si>
  <si>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</si>
  <si>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</si>
  <si>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</si>
  <si>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</si>
  <si>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</si>
  <si>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</si>
  <si>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</si>
  <si>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</si>
  <si>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</si>
  <si>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</si>
  <si>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</si>
  <si>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</si>
  <si>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</si>
  <si>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</si>
  <si>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</si>
  <si>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</si>
  <si>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</si>
  <si>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</si>
  <si>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</si>
  <si>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</si>
  <si>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</si>
  <si>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</si>
  <si>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</si>
  <si>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</si>
  <si>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</si>
  <si>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</si>
  <si>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</si>
  <si>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</si>
  <si>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</si>
  <si>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</si>
  <si>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</si>
  <si>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</si>
  <si>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</si>
  <si>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</si>
  <si>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</si>
  <si>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</si>
  <si>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</si>
  <si>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</si>
  <si>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</si>
  <si>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</si>
  <si>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</si>
  <si>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</si>
  <si>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</si>
  <si>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</si>
  <si>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</si>
  <si>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</si>
  <si>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</si>
  <si>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</si>
  <si>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</si>
  <si>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</si>
  <si>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</si>
  <si>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</si>
  <si>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</si>
  <si>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</si>
  <si>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</si>
  <si>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</si>
  <si>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</si>
  <si>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</si>
  <si>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</si>
  <si>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</si>
  <si>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</si>
  <si>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</si>
  <si>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</si>
  <si>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</si>
  <si>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</si>
  <si>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</si>
  <si>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</si>
  <si>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</si>
  <si>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</si>
  <si>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</si>
  <si>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</si>
  <si>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</si>
  <si>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</si>
  <si>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</si>
  <si>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</si>
  <si>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</si>
  <si>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</si>
  <si>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</si>
  <si>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</si>
  <si>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</si>
  <si>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</si>
  <si>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</si>
  <si>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</si>
  <si>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</si>
  <si>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</si>
  <si>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</si>
  <si>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</si>
  <si>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</si>
  <si>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</si>
  <si>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</si>
  <si>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</si>
  <si>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</si>
  <si>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</si>
  <si>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</si>
  <si>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</si>
  <si>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</si>
  <si>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</si>
  <si>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</si>
  <si>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</si>
  <si>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</si>
  <si>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</si>
  <si>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</si>
  <si>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</si>
  <si>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</si>
  <si>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</si>
  <si>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</si>
  <si>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</si>
  <si>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</si>
  <si>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</si>
  <si>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</si>
  <si>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</si>
  <si>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</si>
  <si>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</si>
  <si>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</si>
  <si>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</si>
  <si>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</si>
  <si>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</si>
  <si>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</si>
  <si>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</si>
  <si>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</si>
  <si>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</si>
  <si>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</si>
  <si>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</si>
  <si>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</si>
  <si>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</si>
  <si>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</si>
  <si>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</si>
  <si>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</si>
  <si>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</si>
  <si>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</si>
  <si>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</si>
  <si>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</si>
  <si>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</si>
  <si>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</si>
  <si>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</si>
  <si>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</si>
  <si>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</si>
  <si>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</si>
  <si>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</si>
  <si>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</si>
  <si>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</si>
  <si>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</si>
  <si>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</si>
  <si>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</si>
  <si>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</si>
  <si>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</si>
  <si>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</si>
  <si>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</si>
  <si>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</si>
  <si>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</si>
  <si>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</si>
  <si>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</si>
  <si>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</si>
  <si>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</si>
  <si>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</si>
  <si>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</si>
  <si>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</si>
  <si>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</si>
  <si>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</si>
  <si>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</si>
  <si>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</si>
  <si>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</si>
  <si>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</si>
  <si>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</si>
  <si>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</si>
  <si>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</si>
  <si>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</si>
  <si>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</si>
  <si>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</si>
  <si>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</si>
  <si>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</si>
  <si>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</si>
  <si>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</si>
  <si>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</si>
  <si>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</si>
  <si>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</si>
  <si>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</si>
  <si>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</si>
  <si>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</si>
  <si>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</si>
  <si>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</si>
  <si>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</si>
  <si>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</si>
  <si>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</si>
  <si>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</si>
  <si>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</si>
  <si>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</si>
  <si>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</si>
  <si>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</si>
  <si>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</si>
  <si>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</si>
  <si>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</si>
  <si>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</si>
  <si>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</si>
  <si>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</si>
  <si>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</si>
  <si>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</si>
  <si>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</si>
  <si>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</si>
  <si>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</si>
  <si>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</si>
  <si>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</si>
  <si>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</si>
  <si>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</si>
  <si>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</si>
  <si>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</si>
  <si>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</si>
  <si>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</si>
  <si>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</si>
  <si>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</si>
  <si>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</si>
  <si>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</si>
  <si>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</si>
  <si>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</si>
  <si>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</si>
  <si>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</si>
  <si>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</si>
  <si>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</si>
  <si>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</si>
  <si>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</si>
  <si>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</si>
  <si>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</si>
  <si>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</si>
  <si>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</si>
  <si>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</si>
  <si>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</si>
  <si>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</si>
  <si>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</si>
  <si>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</si>
  <si>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</si>
  <si>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</si>
  <si>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</si>
  <si>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</si>
  <si>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</si>
  <si>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</si>
  <si>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</si>
  <si>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</si>
  <si>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</si>
  <si>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</si>
  <si>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</si>
  <si>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</si>
  <si>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</si>
  <si>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</si>
  <si>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</si>
  <si>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</si>
  <si>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</si>
  <si>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</si>
  <si>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</si>
  <si>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</si>
  <si>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</si>
  <si>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</si>
  <si>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</si>
  <si>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</si>
  <si>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</si>
  <si>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</si>
  <si>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</si>
  <si>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</si>
  <si>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</si>
  <si>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</si>
  <si>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</si>
  <si>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</si>
  <si>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</si>
  <si>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</si>
  <si>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</si>
  <si>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</si>
  <si>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</si>
  <si>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</si>
  <si>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</si>
  <si>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</si>
  <si>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</si>
  <si>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</si>
  <si>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</si>
  <si>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</si>
  <si>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</si>
  <si>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</si>
  <si>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</si>
  <si>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</si>
  <si>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</si>
  <si>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</si>
  <si>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</si>
  <si>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</si>
  <si>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</si>
  <si>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</si>
  <si>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</si>
  <si>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</si>
  <si>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</si>
  <si>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</si>
  <si>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</si>
  <si>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</si>
  <si>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</si>
  <si>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</si>
  <si>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</si>
  <si>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</si>
  <si>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</si>
  <si>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</si>
  <si>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</si>
  <si>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</si>
  <si>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</si>
  <si>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</si>
  <si>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</si>
  <si>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</si>
  <si>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</si>
  <si>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</si>
  <si>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</si>
  <si>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</si>
  <si>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</si>
  <si>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</si>
  <si>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</si>
  <si>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</si>
  <si>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</si>
  <si>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</si>
  <si>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</si>
  <si>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</si>
  <si>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</si>
  <si>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</si>
  <si>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</si>
  <si>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</si>
  <si>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</si>
  <si>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</si>
  <si>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</si>
  <si>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</si>
  <si>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</si>
  <si>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</si>
  <si>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</si>
  <si>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</si>
  <si>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</si>
  <si>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</si>
  <si>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</si>
  <si>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</si>
  <si>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</si>
  <si>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</si>
  <si>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</si>
  <si>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</si>
  <si>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</si>
  <si>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</si>
  <si>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</si>
  <si>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</si>
  <si>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</si>
  <si>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</si>
  <si>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</si>
  <si>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</si>
  <si>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</si>
  <si>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</si>
  <si>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</si>
  <si>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</si>
  <si>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</si>
  <si>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</si>
  <si>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</si>
  <si>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</si>
  <si>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</si>
  <si>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</si>
  <si>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</si>
  <si>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</si>
  <si>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</si>
  <si>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</si>
  <si>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</si>
  <si>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</si>
  <si>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</si>
  <si>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</si>
  <si>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</si>
  <si>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</si>
  <si>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</si>
  <si>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</si>
  <si>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</si>
  <si>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</si>
  <si>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</si>
  <si>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</si>
  <si>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</si>
  <si>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</si>
  <si>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</si>
  <si>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</si>
  <si>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</si>
  <si>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</si>
  <si>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</si>
  <si>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</si>
  <si>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</si>
  <si>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</si>
  <si>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</si>
  <si>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</si>
  <si>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</si>
  <si>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</si>
  <si>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</si>
  <si>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</si>
  <si>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</si>
  <si>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</si>
  <si>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</si>
  <si>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</si>
  <si>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</si>
  <si>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</si>
  <si>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</si>
  <si>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</si>
  <si>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</si>
  <si>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</si>
  <si>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</si>
  <si>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</si>
  <si>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</si>
  <si>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</si>
  <si>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</si>
  <si>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</si>
  <si>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</si>
  <si>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</si>
  <si>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</si>
  <si>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</si>
  <si>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</si>
  <si>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</si>
  <si>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</si>
  <si>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</si>
  <si>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</si>
  <si>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</si>
  <si>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</si>
  <si>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</si>
  <si>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</si>
  <si>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</si>
  <si>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</si>
  <si>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</si>
  <si>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</si>
  <si>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</si>
  <si>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</si>
  <si>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</si>
  <si>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</si>
  <si>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</si>
  <si>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</si>
  <si>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</si>
  <si>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</si>
  <si>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</si>
  <si>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</si>
  <si>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</si>
  <si>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</si>
  <si>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</si>
  <si>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</si>
  <si>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</si>
  <si>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</si>
  <si>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</si>
  <si>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</si>
  <si>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</si>
  <si>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</si>
  <si>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</si>
  <si>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</si>
  <si>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</si>
  <si>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</si>
  <si>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</si>
  <si>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</si>
  <si>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</si>
  <si>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</si>
  <si>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</si>
  <si>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</si>
  <si>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</si>
  <si>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</si>
  <si>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</si>
  <si>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</si>
  <si>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</si>
  <si>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</si>
  <si>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</si>
  <si>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</si>
  <si>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</si>
  <si>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</si>
  <si>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</si>
  <si>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</si>
  <si>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</si>
  <si>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</si>
  <si>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</si>
  <si>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</si>
  <si>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</si>
  <si>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</si>
  <si>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</si>
  <si>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</si>
  <si>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</si>
  <si>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</si>
  <si>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</si>
  <si>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</si>
  <si>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</si>
  <si>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</si>
  <si>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</si>
  <si>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</si>
  <si>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</si>
  <si>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</si>
  <si>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</si>
  <si>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</si>
  <si>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</si>
  <si>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</si>
  <si>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</si>
  <si>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</si>
  <si>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</si>
  <si>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</si>
  <si>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</si>
  <si>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</si>
  <si>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</si>
  <si>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</si>
  <si>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</si>
  <si>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</si>
  <si>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</si>
  <si>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</si>
  <si>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</si>
  <si>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</si>
  <si>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</si>
  <si>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</si>
  <si>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</si>
  <si>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</si>
  <si>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</si>
  <si>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</si>
  <si>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</si>
  <si>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</si>
  <si>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</si>
  <si>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</si>
  <si>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</si>
  <si>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</si>
  <si>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</si>
  <si>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</si>
  <si>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</si>
  <si>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</si>
  <si>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</si>
  <si>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</si>
  <si>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</si>
  <si>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</si>
  <si>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</si>
  <si>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</si>
  <si>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</si>
  <si>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</si>
  <si>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</si>
  <si>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</si>
  <si>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</si>
  <si>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</si>
  <si>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</si>
  <si>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</si>
  <si>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</si>
  <si>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</si>
  <si>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</si>
  <si>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</si>
  <si>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</si>
  <si>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</si>
  <si>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</si>
  <si>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</si>
  <si>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</si>
  <si>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</si>
  <si>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</si>
  <si>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</si>
  <si>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</si>
  <si>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</si>
  <si>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</si>
  <si>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</si>
  <si>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</si>
  <si>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</si>
  <si>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</si>
  <si>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</si>
  <si>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</si>
  <si>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</si>
  <si>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</si>
  <si>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</si>
  <si>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</si>
  <si>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</si>
  <si>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</si>
  <si>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</si>
  <si>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</si>
  <si>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</si>
  <si>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</si>
  <si>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</si>
  <si>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</si>
  <si>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</si>
  <si>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</si>
  <si>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</si>
  <si>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</si>
  <si>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</si>
  <si>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</si>
  <si>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</si>
  <si>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</si>
  <si>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</si>
  <si>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</si>
  <si>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</si>
  <si>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</si>
  <si>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</si>
  <si>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</si>
  <si>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</si>
  <si>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</si>
  <si>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</si>
  <si>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</si>
  <si>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</si>
  <si>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</si>
  <si>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</si>
  <si>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</si>
  <si>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</si>
  <si>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</si>
  <si>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</si>
  <si>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</si>
  <si>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</si>
  <si>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</si>
  <si>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</si>
  <si>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</si>
  <si>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</si>
  <si>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</si>
  <si>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</si>
  <si>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</si>
  <si>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</si>
  <si>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</si>
  <si>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</si>
  <si>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</si>
  <si>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</si>
  <si>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</si>
  <si>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</si>
  <si>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</si>
  <si>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</si>
  <si>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</si>
  <si>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</si>
  <si>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</si>
  <si>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</si>
  <si>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</si>
  <si>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</si>
  <si>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</si>
  <si>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</si>
  <si>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</si>
  <si>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</si>
  <si>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</si>
  <si>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</si>
  <si>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</si>
  <si>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</si>
  <si>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</si>
  <si>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</si>
  <si>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</si>
  <si>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</si>
  <si>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</si>
  <si>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</si>
  <si>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</si>
  <si>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</si>
  <si>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</si>
  <si>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</si>
  <si>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</si>
  <si>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</si>
  <si>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</si>
  <si>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</si>
  <si>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</si>
  <si>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</si>
  <si>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</si>
  <si>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</si>
  <si>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</si>
  <si>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</si>
  <si>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</si>
  <si>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</si>
  <si>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</si>
  <si>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</si>
  <si>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</si>
  <si>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</si>
  <si>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</si>
  <si>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</si>
  <si>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</si>
  <si>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</si>
  <si>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</si>
  <si>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</si>
  <si>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</si>
  <si>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</si>
  <si>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</si>
  <si>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</si>
  <si>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</si>
  <si>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</si>
  <si>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</si>
  <si>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</si>
  <si>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</si>
  <si>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</si>
  <si>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</si>
  <si>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</si>
  <si>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</si>
  <si>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</si>
  <si>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</si>
  <si>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</si>
  <si>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</si>
  <si>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</si>
  <si>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</si>
  <si>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</si>
  <si>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</si>
  <si>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</si>
  <si>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</si>
  <si>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</si>
  <si>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</si>
  <si>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</si>
  <si>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</si>
  <si>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</si>
  <si>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</si>
  <si>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</si>
  <si>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</si>
  <si>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</si>
  <si>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</si>
  <si>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</si>
  <si>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</si>
  <si>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</si>
  <si>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</si>
  <si>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</si>
  <si>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</si>
  <si>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</si>
  <si>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</si>
  <si>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</si>
  <si>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</si>
  <si>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</si>
  <si>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</si>
  <si>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</si>
  <si>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</si>
  <si>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</si>
  <si>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</si>
  <si>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</si>
  <si>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</si>
  <si>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</si>
  <si>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</si>
  <si>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</si>
  <si>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</si>
  <si>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</si>
  <si>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</si>
  <si>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</si>
  <si>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</si>
  <si>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</si>
  <si>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</si>
  <si>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</si>
  <si>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</si>
  <si>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</si>
  <si>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</si>
  <si>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</si>
  <si>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</si>
  <si>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</si>
  <si>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</si>
  <si>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</si>
  <si>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</si>
  <si>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</si>
  <si>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</si>
  <si>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</si>
  <si>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</si>
  <si>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</si>
  <si>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</si>
  <si>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</si>
  <si>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</si>
  <si>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</si>
  <si>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</si>
  <si>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</si>
  <si>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</si>
  <si>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</si>
  <si>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</si>
  <si>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</si>
  <si>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</si>
  <si>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</si>
  <si>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</si>
  <si>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</si>
  <si>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</si>
  <si>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</si>
  <si>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</si>
  <si>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</si>
  <si>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</si>
  <si>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</si>
  <si>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</si>
  <si>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</si>
  <si>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</si>
  <si>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</si>
  <si>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</si>
  <si>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</si>
  <si>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</si>
  <si>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</si>
  <si>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</si>
  <si>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</si>
  <si>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</si>
  <si>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</si>
  <si>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</si>
  <si>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</si>
  <si>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</si>
  <si>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</si>
  <si>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</si>
  <si>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</si>
  <si>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</si>
  <si>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</si>
  <si>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</si>
  <si>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</si>
  <si>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</si>
  <si>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</si>
  <si>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</si>
  <si>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</si>
  <si>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</si>
  <si>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</si>
  <si>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</si>
  <si>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</si>
  <si>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</si>
  <si>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</si>
  <si>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</si>
  <si>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</si>
  <si>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</si>
  <si>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</si>
  <si>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</si>
  <si>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</si>
  <si>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</si>
  <si>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</si>
  <si>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</si>
  <si>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</si>
  <si>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</si>
  <si>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</si>
  <si>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</si>
  <si>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</si>
  <si>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</si>
  <si>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</si>
  <si>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</si>
  <si>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</si>
  <si>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</si>
  <si>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</si>
  <si>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</si>
  <si>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</si>
  <si>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</si>
  <si>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</si>
  <si>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</si>
  <si>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</si>
  <si>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</si>
  <si>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</si>
  <si>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</si>
  <si>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</si>
  <si>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</si>
  <si>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</si>
  <si>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</si>
  <si>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</si>
  <si>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</si>
  <si>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</si>
  <si>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</si>
  <si>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</si>
  <si>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</si>
  <si>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</si>
  <si>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</si>
  <si>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</si>
  <si>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</si>
  <si>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</si>
  <si>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</si>
  <si>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</si>
  <si>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</si>
  <si>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</si>
  <si>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</si>
  <si>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</si>
  <si>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</si>
  <si>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</si>
  <si>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</si>
  <si>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</si>
  <si>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</si>
  <si>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</si>
  <si>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</si>
  <si>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</si>
  <si>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</si>
  <si>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</si>
  <si>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</si>
  <si>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</si>
  <si>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</si>
  <si>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</si>
  <si>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</si>
  <si>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</si>
  <si>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</si>
  <si>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</si>
  <si>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</si>
  <si>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</si>
  <si>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</si>
  <si>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</si>
  <si>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</si>
  <si>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</si>
  <si>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</si>
  <si>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</si>
  <si>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</si>
  <si>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</si>
  <si>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</si>
  <si>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</si>
  <si>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</si>
  <si>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</si>
  <si>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</si>
  <si>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</si>
  <si>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</si>
  <si>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</si>
  <si>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</si>
  <si>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</si>
  <si>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</si>
  <si>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</si>
  <si>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</si>
  <si>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</si>
  <si>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</si>
  <si>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</si>
  <si>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</si>
  <si>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</si>
  <si>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</si>
  <si>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</si>
  <si>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</si>
  <si>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segue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</si>
  <si>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</si>
  <si>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</si>
  <si>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segue intervalo 10:09 ate 14:42</t>
  </si>
  <si>
    <t xml:space="preserve">TP pronta 09hrs, segue intervalo 10hrs ate 12hrs </t>
  </si>
  <si>
    <t>PDM - Substituição meia chave</t>
  </si>
  <si>
    <t>PT pronto 09hrs, segue intervalo 10:35 ate 12:05</t>
  </si>
  <si>
    <t>TP pronta 08hrs, autorizado intervalo 08:50 ate 11:50</t>
  </si>
  <si>
    <t>Descarga de barras 67+532 ao km 69+000</t>
  </si>
  <si>
    <t>3 (Lucas + Navas + Escala)</t>
  </si>
  <si>
    <t xml:space="preserve">Verificando loco 92095, previsao mecania 12:30 problema de bateria 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</si>
  <si>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</si>
  <si>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</si>
  <si>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</si>
  <si>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</si>
  <si>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</si>
  <si>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</si>
  <si>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</si>
  <si>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</si>
  <si>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TP pronta 10hrs, segue intervalo 11:17 ate 14:17</t>
  </si>
  <si>
    <t>MC1 08:30, segue intervalo 09:17 ate 12:20</t>
  </si>
  <si>
    <t>130ZYQW/ZEM1302</t>
  </si>
  <si>
    <t>Deslocamento para ZEM, em oportundiade trabalhar no km134+500 ao km 135+200 via 2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</si>
  <si>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</si>
  <si>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</si>
  <si>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</si>
  <si>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</si>
  <si>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</si>
  <si>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PDM - Substituição de trilho  (Obs: Equipe embarcado no W62)</t>
  </si>
  <si>
    <t>TP pronta 11hrs, segue intervalo 11:47 ate 17:47</t>
  </si>
  <si>
    <t>Inspeção R7D ( Ronda de chuva)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</si>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</sst>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B1" activePane="topRight" state="frozen"/>
      <selection pane="topRight" activeCell="BJ739" sqref="BJ7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4" t="s">
        <v>953</v>
      </c>
      <c r="C1" s="245"/>
      <c r="D1" s="245"/>
      <c r="E1" s="3"/>
      <c r="F1" s="244" t="s">
        <v>954</v>
      </c>
      <c r="G1" s="245"/>
      <c r="H1" s="246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7"/>
      <c r="AH1" s="5"/>
      <c r="AI1" s="254" t="s">
        <v>955</v>
      </c>
      <c r="AJ1" s="255"/>
      <c r="AK1" s="255"/>
      <c r="AL1" s="255"/>
      <c r="AM1" s="256"/>
      <c r="AN1" s="257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8"/>
      <c r="BG1" s="5"/>
      <c r="BH1" s="259" t="s">
        <v>956</v>
      </c>
      <c r="BI1" s="260"/>
      <c r="BJ1" s="260"/>
      <c r="BK1" s="261"/>
      <c r="BL1" s="5"/>
      <c r="BM1" s="251" t="s">
        <v>957</v>
      </c>
      <c r="BN1" s="252"/>
      <c r="BO1" s="252"/>
      <c r="BP1" s="252"/>
      <c r="BQ1" s="252"/>
      <c r="BR1" s="252"/>
      <c r="BS1" s="25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4" t="s">
        <v>958</v>
      </c>
      <c r="AJ2" s="255"/>
      <c r="AK2" s="255"/>
      <c r="AL2" s="255"/>
      <c r="AM2" s="256"/>
      <c r="AN2" s="257"/>
      <c r="AO2" s="255"/>
      <c r="AP2" s="255"/>
      <c r="AQ2" s="258"/>
      <c r="AR2" s="6"/>
      <c r="AS2" s="254" t="s">
        <v>961</v>
      </c>
      <c r="AT2" s="255"/>
      <c r="AU2" s="255"/>
      <c r="AV2" s="255"/>
      <c r="AW2" s="255"/>
      <c r="AX2" s="255"/>
      <c r="AY2" s="258"/>
      <c r="AZ2" s="6"/>
      <c r="BA2" s="248" t="s">
        <v>962</v>
      </c>
      <c r="BB2" s="250"/>
      <c r="BC2" s="254" t="s">
        <v>959</v>
      </c>
      <c r="BD2" s="255"/>
      <c r="BE2" s="255"/>
      <c r="BF2" s="258"/>
      <c r="BG2" s="5"/>
      <c r="BH2" s="262"/>
      <c r="BI2" s="263"/>
      <c r="BJ2" s="263"/>
      <c r="BK2" s="264"/>
      <c r="BL2" s="5"/>
      <c r="BM2" s="265"/>
      <c r="BN2" s="266"/>
      <c r="BO2" s="266"/>
      <c r="BP2" s="266"/>
      <c r="BQ2" s="266"/>
      <c r="BR2" s="266"/>
      <c r="BS2" s="26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8" t="s">
        <v>963</v>
      </c>
      <c r="AJ3" s="250"/>
      <c r="AK3" s="248" t="s">
        <v>964</v>
      </c>
      <c r="AL3" s="249"/>
      <c r="AM3" s="272"/>
      <c r="AN3" s="273"/>
      <c r="AO3" s="249"/>
      <c r="AP3" s="249"/>
      <c r="AQ3" s="250"/>
      <c r="AR3" s="63"/>
      <c r="AS3" s="270" t="s">
        <v>970</v>
      </c>
      <c r="AT3" s="271"/>
      <c r="AU3" s="270" t="s">
        <v>971</v>
      </c>
      <c r="AV3" s="271"/>
      <c r="AW3" s="270" t="s">
        <v>972</v>
      </c>
      <c r="AX3" s="271"/>
      <c r="AY3" s="63" t="s">
        <v>973</v>
      </c>
      <c r="AZ3" s="63"/>
      <c r="BA3" s="268"/>
      <c r="BB3" s="269"/>
      <c r="BC3" s="248" t="s">
        <v>966</v>
      </c>
      <c r="BD3" s="249"/>
      <c r="BE3" s="249"/>
      <c r="BF3" s="250"/>
      <c r="BG3" s="62"/>
      <c r="BH3" s="262"/>
      <c r="BI3" s="263"/>
      <c r="BJ3" s="263"/>
      <c r="BK3" s="264"/>
      <c r="BL3" s="62"/>
      <c r="BM3" s="251" t="s">
        <v>974</v>
      </c>
      <c r="BN3" s="252"/>
      <c r="BO3" s="252"/>
      <c r="BP3" s="253"/>
      <c r="BQ3" s="251" t="s">
        <v>742</v>
      </c>
      <c r="BR3" s="252"/>
      <c r="BS3" s="253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2.25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1</v>
      </c>
      <c r="BI733" s="17"/>
      <c r="BJ733" s="17" t="s">
        <v>2046</v>
      </c>
      <c r="BK733" s="18"/>
      <c r="BL733" s="16"/>
      <c r="BM733" s="129"/>
      <c r="BN733" s="129"/>
      <c r="BO733" s="129"/>
      <c r="BP733" s="18"/>
      <c r="BQ733" s="12" t="str">
        <f t="shared" si="72"/>
        <v>Produção</v>
      </c>
      <c r="BR733" s="19">
        <f t="shared" si="73"/>
        <v>1.0000000000000002</v>
      </c>
      <c r="BS733" s="19">
        <f t="shared" si="74"/>
        <v>0</v>
      </c>
      <c r="BT733" s="185" t="str">
        <f t="shared" si="75"/>
        <v/>
      </c>
    </row>
    <row r="734" spans="1:72" ht="22.5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0.42291666666666666</v>
      </c>
      <c r="AT734" s="107">
        <v>0.61250000000000004</v>
      </c>
      <c r="AU734" s="135"/>
      <c r="AV734" s="135"/>
      <c r="AW734" s="14"/>
      <c r="AX734" s="14"/>
      <c r="AY734" s="160">
        <f t="shared" si="70"/>
        <v>0.18958333333333338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1</v>
      </c>
      <c r="BI734" s="17"/>
      <c r="BJ734" s="17" t="s">
        <v>2049</v>
      </c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0.75833333333333353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</v>
      </c>
      <c r="AU735" s="135"/>
      <c r="AV735" s="135"/>
      <c r="AW735" s="14"/>
      <c r="AX735" s="14"/>
      <c r="AY735" s="160">
        <f t="shared" si="70"/>
        <v>8.3333333333333315E-2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1</v>
      </c>
      <c r="BI735" s="17"/>
      <c r="BJ735" s="17" t="s">
        <v>2050</v>
      </c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0.66666666666666652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1</v>
      </c>
      <c r="BI736" s="17"/>
      <c r="BJ736" s="17" t="s">
        <v>2052</v>
      </c>
      <c r="BK736" s="18"/>
      <c r="BL736" s="16"/>
      <c r="BM736" s="129"/>
      <c r="BN736" s="129"/>
      <c r="BO736" s="129"/>
      <c r="BP736" s="18"/>
      <c r="BQ736" s="12" t="str">
        <f t="shared" si="72"/>
        <v>Produção</v>
      </c>
      <c r="BR736" s="19">
        <f t="shared" si="73"/>
        <v>1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1</v>
      </c>
      <c r="BI737" s="17"/>
      <c r="BJ737" s="17" t="s">
        <v>2053</v>
      </c>
      <c r="BK737" s="18"/>
      <c r="BL737" s="16"/>
      <c r="BM737" s="129"/>
      <c r="BN737" s="129"/>
      <c r="BO737" s="129"/>
      <c r="BP737" s="18"/>
      <c r="BQ737" s="12" t="str">
        <f t="shared" si="72"/>
        <v>Produção</v>
      </c>
      <c r="BR737" s="19">
        <f t="shared" si="73"/>
        <v>1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 t="s">
        <v>2056</v>
      </c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2060</v>
      </c>
      <c r="N740" s="126" t="s">
        <v>2061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2062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2063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2064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>
        <v>0.41666666666666669</v>
      </c>
      <c r="AS748" s="107">
        <v>0.47013888888888888</v>
      </c>
      <c r="AT748" s="107">
        <v>0.59513888888888888</v>
      </c>
      <c r="AU748" s="135"/>
      <c r="AV748" s="135"/>
      <c r="AW748" s="14"/>
      <c r="AX748" s="14"/>
      <c r="AY748" s="160">
        <f t="shared" si="70"/>
        <v>0.125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>
        <v>1</v>
      </c>
      <c r="BI748" s="17"/>
      <c r="BJ748" s="17" t="s">
        <v>2065</v>
      </c>
      <c r="BK748" s="18"/>
      <c r="BL748" s="16"/>
      <c r="BM748" s="129"/>
      <c r="BN748" s="129"/>
      <c r="BO748" s="129"/>
      <c r="BP748" s="18"/>
      <c r="BQ748" s="12" t="str">
        <f t="shared" si="72"/>
        <v>Produção</v>
      </c>
      <c r="BR748" s="19">
        <f t="shared" si="73"/>
        <v>1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1</v>
      </c>
      <c r="BI749" s="17"/>
      <c r="BJ749" s="17" t="s">
        <v>2066</v>
      </c>
      <c r="BK749" s="18"/>
      <c r="BL749" s="16"/>
      <c r="BM749" s="129"/>
      <c r="BN749" s="129"/>
      <c r="BO749" s="129"/>
      <c r="BP749" s="18"/>
      <c r="BQ749" s="12" t="str">
        <f t="shared" si="72"/>
        <v>Produção</v>
      </c>
      <c r="BR749" s="19">
        <f t="shared" si="73"/>
        <v>1.0166666666666662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2067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2068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2069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2070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2071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>
        <v>0.31388888888888888</v>
      </c>
      <c r="AS761" s="107">
        <v>0.34305555555555556</v>
      </c>
      <c r="AT761" s="107">
        <v>0.38472222222222224</v>
      </c>
      <c r="AU761" s="135"/>
      <c r="AV761" s="135"/>
      <c r="AW761" s="14"/>
      <c r="AX761" s="14"/>
      <c r="AY761" s="160">
        <f t="shared" si="70"/>
        <v>4.1666666666666685E-2</v>
      </c>
      <c r="AZ761" s="151"/>
      <c r="BA761" s="108">
        <v>1</v>
      </c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2072</v>
      </c>
      <c r="BK761" s="17" t="s">
        <v>2072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Aderente</v>
      </c>
      <c r="BR761" s="19">
        <f t="shared" si="73"/>
        <v>1.0000000000000004</v>
      </c>
      <c r="BS761" s="19">
        <f t="shared" si="74"/>
        <v>1</v>
      </c>
      <c r="BT761" s="185" t="str">
        <f t="shared" si="75"/>
        <v>OKOK</v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>
        <v>0.31111111111111112</v>
      </c>
      <c r="AS762" s="107">
        <v>0.33541666666666664</v>
      </c>
      <c r="AT762" s="107">
        <v>0.37708333333333333</v>
      </c>
      <c r="AU762" s="135"/>
      <c r="AV762" s="135"/>
      <c r="AW762" s="14"/>
      <c r="AX762" s="14"/>
      <c r="AY762" s="160">
        <f t="shared" si="70"/>
        <v>4.1666666666666685E-2</v>
      </c>
      <c r="AZ762" s="151"/>
      <c r="BA762" s="108">
        <v>1</v>
      </c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2073</v>
      </c>
      <c r="BK762" s="17" t="s">
        <v>2073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1.0000000000000004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2074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>
        <v>0.45833333333333331</v>
      </c>
      <c r="AS763" s="107">
        <v>0.4909722222222222</v>
      </c>
      <c r="AT763" s="107">
        <v>0.53263888888888888</v>
      </c>
      <c r="AU763" s="135"/>
      <c r="AV763" s="135"/>
      <c r="AW763" s="14"/>
      <c r="AX763" s="14"/>
      <c r="AY763" s="160">
        <f t="shared" si="70"/>
        <v>4.1666666666666685E-2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>
        <v>1</v>
      </c>
      <c r="BI763" s="17"/>
      <c r="BJ763" s="17" t="s">
        <v>2075</v>
      </c>
      <c r="BK763" s="17" t="s">
        <v>2075</v>
      </c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0.16666666666666674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2074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>
        <v>0.45833333333333331</v>
      </c>
      <c r="AS764" s="107">
        <v>0.4909722222222222</v>
      </c>
      <c r="AT764" s="107">
        <v>0.53263888888888888</v>
      </c>
      <c r="AU764" s="135"/>
      <c r="AV764" s="135"/>
      <c r="AW764" s="14"/>
      <c r="AX764" s="14"/>
      <c r="AY764" s="160">
        <f t="shared" si="70"/>
        <v>4.1666666666666685E-2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1</v>
      </c>
      <c r="BI764" s="17"/>
      <c r="BJ764" s="17" t="s">
        <v>2075</v>
      </c>
      <c r="BK764" s="17" t="s">
        <v>2075</v>
      </c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0.16666666666666674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2074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>
        <v>0.45833333333333331</v>
      </c>
      <c r="AS765" s="107">
        <v>0.4909722222222222</v>
      </c>
      <c r="AT765" s="107">
        <v>0.53263888888888888</v>
      </c>
      <c r="AU765" s="135"/>
      <c r="AV765" s="135"/>
      <c r="AW765" s="14"/>
      <c r="AX765" s="14"/>
      <c r="AY765" s="160">
        <f t="shared" si="70"/>
        <v>4.1666666666666685E-2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>
        <v>1</v>
      </c>
      <c r="BI765" s="17"/>
      <c r="BJ765" s="17" t="s">
        <v>2075</v>
      </c>
      <c r="BK765" s="17" t="s">
        <v>2075</v>
      </c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0.16666666666666674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2076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2076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2077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2064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2078</v>
      </c>
      <c r="X782" s="103" t="s">
        <v>421</v>
      </c>
      <c r="Y782" s="128"/>
      <c r="Z782" s="103"/>
      <c r="AA782" s="104" t="s">
        <v>2079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2080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2081</v>
      </c>
      <c r="W789" s="149" t="s">
        <v>2082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2083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2084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2085</v>
      </c>
      <c r="N800" s="126" t="s">
        <v>2086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2087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2088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50" operator="equal">
      <formula>"OPORTUNIDADE"</formula>
    </cfRule>
  </conditionalFormatting>
  <conditionalFormatting sqref="Y6:Z27 Y29:Z1002">
    <cfRule type="cellIs" dxfId="170" priority="11536" operator="equal">
      <formula>"NÃO"</formula>
    </cfRule>
    <cfRule type="cellIs" dxfId="169" priority="11537" operator="equal">
      <formula>"SIM"</formula>
    </cfRule>
  </conditionalFormatting>
  <conditionalFormatting sqref="AZ6:AZ1003">
    <cfRule type="expression" dxfId="168" priority="53992">
      <formula>#REF!=1</formula>
    </cfRule>
  </conditionalFormatting>
  <conditionalFormatting sqref="BE6:BE1003 U6:U1003 AY6:AY1003">
    <cfRule type="cellIs" dxfId="167" priority="53976" operator="equal">
      <formula>"ERRO"</formula>
    </cfRule>
  </conditionalFormatting>
  <conditionalFormatting sqref="BQ6:BQ1003">
    <cfRule type="cellIs" dxfId="166" priority="53971" operator="equal">
      <formula>"Produção e Intervalo"</formula>
    </cfRule>
    <cfRule type="cellIs" dxfId="165" priority="53972" operator="equal">
      <formula>"Aderente"</formula>
    </cfRule>
    <cfRule type="cellIs" dxfId="164" priority="53973" operator="equal">
      <formula>"Intervalo"</formula>
    </cfRule>
    <cfRule type="cellIs" dxfId="163" priority="53974" operator="equal">
      <formula>"Produção"</formula>
    </cfRule>
    <cfRule type="cellIs" dxfId="162" priority="53975" operator="equal">
      <formula>"ERRO"</formula>
    </cfRule>
  </conditionalFormatting>
  <conditionalFormatting sqref="BR6:BS1003">
    <cfRule type="cellIs" dxfId="161" priority="53953" operator="equal">
      <formula>"*"</formula>
    </cfRule>
    <cfRule type="cellIs" dxfId="160" priority="53954" operator="greaterThanOrEqual">
      <formula>1</formula>
    </cfRule>
    <cfRule type="cellIs" dxfId="159" priority="53955" operator="lessThan">
      <formula>1</formula>
    </cfRule>
  </conditionalFormatting>
  <conditionalFormatting sqref="BH6:BH1003">
    <cfRule type="iconSet" priority="60737">
      <iconSet showValue="0">
        <cfvo type="percent" val="0"/>
        <cfvo type="num" val="1"/>
        <cfvo type="num" val="1" gte="0"/>
      </iconSet>
    </cfRule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9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40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60 BK766:BK1002"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9" operator="equal">
      <formula>"OPORTUNIDADE"</formula>
    </cfRule>
  </conditionalFormatting>
  <conditionalFormatting sqref="Z28">
    <cfRule type="cellIs" dxfId="157" priority="77" operator="equal">
      <formula>"NÃO"</formula>
    </cfRule>
    <cfRule type="cellIs" dxfId="156" priority="78" operator="equal">
      <formula>"SIM"</formula>
    </cfRule>
  </conditionalFormatting>
  <conditionalFormatting sqref="Y28">
    <cfRule type="cellIs" dxfId="155" priority="76" operator="equal">
      <formula>"OPORTUNIDADE"</formula>
    </cfRule>
  </conditionalFormatting>
  <conditionalFormatting sqref="Y28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K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2089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2090</v>
      </c>
      <c r="C4" s="156" t="s">
        <v>2091</v>
      </c>
      <c r="D4" s="156" t="s">
        <v>2092</v>
      </c>
      <c r="E4" s="156" t="s">
        <v>2093</v>
      </c>
      <c r="F4" s="156" t="s">
        <v>4</v>
      </c>
      <c r="G4" s="156" t="s">
        <v>2094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2095</v>
      </c>
      <c r="C6" s="157">
        <v>407867</v>
      </c>
      <c r="D6" s="157" t="s">
        <v>2096</v>
      </c>
      <c r="E6" s="157" t="s">
        <v>826</v>
      </c>
      <c r="F6" s="157" t="s">
        <v>2097</v>
      </c>
      <c r="G6" s="158"/>
    </row>
    <row r="7" spans="2:7">
      <c r="B7" s="177" t="s">
        <v>2098</v>
      </c>
      <c r="C7" s="177">
        <v>293644</v>
      </c>
      <c r="D7" s="177" t="s">
        <v>2099</v>
      </c>
      <c r="E7" s="177" t="s">
        <v>826</v>
      </c>
      <c r="F7" s="177" t="s">
        <v>2097</v>
      </c>
      <c r="G7" s="178" t="s">
        <v>2100</v>
      </c>
    </row>
    <row r="8" spans="2:7">
      <c r="B8" s="157" t="s">
        <v>2101</v>
      </c>
      <c r="C8" s="157">
        <v>256790</v>
      </c>
      <c r="D8" s="157" t="s">
        <v>2102</v>
      </c>
      <c r="E8" s="157" t="s">
        <v>827</v>
      </c>
      <c r="F8" s="157" t="s">
        <v>2103</v>
      </c>
      <c r="G8" s="158">
        <v>46357</v>
      </c>
    </row>
    <row r="9" spans="2:7" ht="29.25">
      <c r="B9" s="157" t="s">
        <v>2104</v>
      </c>
      <c r="C9" s="157"/>
      <c r="D9" s="157"/>
      <c r="E9" s="157" t="s">
        <v>827</v>
      </c>
      <c r="F9" s="157" t="s">
        <v>2103</v>
      </c>
      <c r="G9" s="158" t="s">
        <v>2105</v>
      </c>
    </row>
    <row r="10" spans="2:7">
      <c r="B10" s="157" t="s">
        <v>2106</v>
      </c>
      <c r="C10" s="157">
        <v>265193</v>
      </c>
      <c r="D10" s="157" t="s">
        <v>2107</v>
      </c>
      <c r="E10" s="157" t="s">
        <v>828</v>
      </c>
      <c r="F10" s="157" t="s">
        <v>54</v>
      </c>
      <c r="G10" s="157" t="s">
        <v>2108</v>
      </c>
    </row>
    <row r="11" spans="2:7">
      <c r="B11" s="157" t="s">
        <v>2109</v>
      </c>
      <c r="C11" s="157">
        <v>293716</v>
      </c>
      <c r="D11" s="157" t="s">
        <v>2110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2111</v>
      </c>
      <c r="C12" s="157">
        <v>257258</v>
      </c>
      <c r="D12" s="157" t="s">
        <v>2112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2113</v>
      </c>
      <c r="C13" s="157">
        <v>371147</v>
      </c>
      <c r="D13" s="157" t="s">
        <v>2114</v>
      </c>
      <c r="E13" s="157" t="s">
        <v>829</v>
      </c>
      <c r="F13" s="157" t="s">
        <v>71</v>
      </c>
      <c r="G13" s="157" t="s">
        <v>2108</v>
      </c>
    </row>
    <row r="14" spans="2:7">
      <c r="B14" s="157" t="s">
        <v>2115</v>
      </c>
      <c r="C14" s="157">
        <v>259230</v>
      </c>
      <c r="D14" s="157" t="s">
        <v>2116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2117</v>
      </c>
      <c r="C15" s="157">
        <v>370705</v>
      </c>
      <c r="D15" s="157"/>
      <c r="E15" s="157" t="s">
        <v>829</v>
      </c>
      <c r="F15" s="157" t="s">
        <v>71</v>
      </c>
      <c r="G15" s="157" t="s">
        <v>2108</v>
      </c>
    </row>
    <row r="16" spans="2:7" ht="29.25">
      <c r="B16" s="157" t="s">
        <v>2118</v>
      </c>
      <c r="C16" s="157">
        <v>258542</v>
      </c>
      <c r="D16" s="157" t="s">
        <v>2119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2120</v>
      </c>
      <c r="C17" s="157">
        <v>257050</v>
      </c>
      <c r="D17" s="157" t="s">
        <v>2121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2122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2123</v>
      </c>
      <c r="D4" s="159" t="s">
        <v>2124</v>
      </c>
      <c r="E4" s="159" t="s">
        <v>2125</v>
      </c>
      <c r="F4" s="156" t="s">
        <v>2126</v>
      </c>
      <c r="G4" s="159" t="s">
        <v>2127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2128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2129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2128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2130</v>
      </c>
      <c r="G9" s="162" t="s">
        <v>2131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2128</v>
      </c>
      <c r="G10" s="162"/>
    </row>
    <row r="11" spans="2:7" ht="19.5" customHeight="1">
      <c r="B11" s="162" t="s">
        <v>2132</v>
      </c>
      <c r="C11" s="162">
        <v>9038</v>
      </c>
      <c r="D11" s="163">
        <v>46076</v>
      </c>
      <c r="E11" s="162">
        <v>8698</v>
      </c>
      <c r="F11" s="164" t="s">
        <v>2133</v>
      </c>
      <c r="G11" s="162"/>
    </row>
    <row r="12" spans="2:7" ht="19.5" customHeight="1">
      <c r="B12" s="162" t="s">
        <v>752</v>
      </c>
      <c r="C12" s="162" t="s">
        <v>2134</v>
      </c>
      <c r="D12" s="163">
        <v>46066</v>
      </c>
      <c r="E12" s="162">
        <v>9500</v>
      </c>
      <c r="F12" s="164" t="s">
        <v>2135</v>
      </c>
      <c r="G12" s="162"/>
    </row>
    <row r="13" spans="2:7" ht="19.5" customHeight="1">
      <c r="B13" s="162" t="s">
        <v>752</v>
      </c>
      <c r="C13" s="162" t="s">
        <v>2136</v>
      </c>
      <c r="D13" s="163">
        <v>46066</v>
      </c>
      <c r="E13" s="162">
        <v>10500</v>
      </c>
      <c r="F13" s="164" t="s">
        <v>2135</v>
      </c>
      <c r="G13" s="162"/>
    </row>
    <row r="14" spans="2:7" ht="19.5" customHeight="1">
      <c r="B14" s="162" t="s">
        <v>752</v>
      </c>
      <c r="C14" s="162" t="s">
        <v>2137</v>
      </c>
      <c r="D14" s="163">
        <v>46066</v>
      </c>
      <c r="E14" s="162">
        <v>9000</v>
      </c>
      <c r="F14" s="164" t="s">
        <v>2135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2138</v>
      </c>
      <c r="D5" s="278"/>
      <c r="E5" s="278"/>
      <c r="F5" s="278"/>
      <c r="G5" s="278"/>
      <c r="H5" s="278"/>
      <c r="I5" s="278"/>
      <c r="J5" s="279"/>
      <c r="K5" s="280" t="s">
        <v>2139</v>
      </c>
      <c r="L5" s="281"/>
      <c r="M5" s="281"/>
      <c r="N5" s="281"/>
      <c r="O5" s="282" t="s">
        <v>2140</v>
      </c>
      <c r="P5" s="283"/>
    </row>
    <row r="6" spans="1:16" s="73" customFormat="1" ht="15" customHeight="1">
      <c r="A6" s="65" t="s">
        <v>2141</v>
      </c>
      <c r="B6" s="74" t="s">
        <v>2142</v>
      </c>
      <c r="C6" s="75" t="s">
        <v>995</v>
      </c>
      <c r="D6" s="76" t="s">
        <v>996</v>
      </c>
      <c r="E6" s="75" t="s">
        <v>2143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2144</v>
      </c>
      <c r="M6" s="79" t="s">
        <v>611</v>
      </c>
      <c r="N6" s="80" t="s">
        <v>990</v>
      </c>
      <c r="O6" s="154" t="s">
        <v>1033</v>
      </c>
      <c r="P6" s="132" t="s">
        <v>2145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1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1</v>
      </c>
      <c r="P733" s="145" t="str">
        <f>IF($A$2=1,IF(SP_SUL!#REF!="","*",SP_SUL!#REF!),IF(SP_SUL!BK734="","*",SP_SUL!BK734))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1</v>
      </c>
      <c r="P734" s="145" t="str">
        <f>IF($A$2=1,IF(SP_SUL!BJ734="","*",SP_SUL!BJ734),IF(SP_SUL!BK735="","*",SP_SUL!BK735))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1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1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>
        <f>IF(SP_SUL!BH748="","*",SP_SUL!BH748)</f>
        <v>1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1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>
        <f>IF(SP_SUL!BH761="","*",SP_SUL!BH761)</f>
        <v>2</v>
      </c>
      <c r="P760" s="145" t="str">
        <f>IF($A$2=1,IF(SP_SUL!BJ761="","*",SP_SUL!BJ761),IF(SP_SUL!BK761="","*",SP_SUL!BK761))</f>
        <v xml:space="preserve">MC1 07:32, licenciado 08:14, segue em deslocamento 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>
        <f>IF(SP_SUL!BH762="","*",SP_SUL!BH762)</f>
        <v>2</v>
      </c>
      <c r="P761" s="145" t="str">
        <f>IF($A$2=1,IF(SP_SUL!BJ762="","*",SP_SUL!BJ762),IF(SP_SUL!BK762="","*",SP_SUL!BK762))</f>
        <v xml:space="preserve">MC1 07:28, licenciado 08:03, segue em deslocamento 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>
        <f>IF(SP_SUL!BH763="","*",SP_SUL!BH763)</f>
        <v>1</v>
      </c>
      <c r="P762" s="145" t="str">
        <f>IF($A$2=1,IF(SP_SUL!BJ763="","*",SP_SUL!BJ763),IF(SP_SUL!BK763="","*",SP_SUL!BK763))</f>
        <v>TP pronta 11hrs, segue intervalo 11:47 ate 17:47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>
        <f>IF(SP_SUL!BH764="","*",SP_SUL!BH764)</f>
        <v>1</v>
      </c>
      <c r="P763" s="145" t="str">
        <f>IF($A$2=1,IF(SP_SUL!BJ764="","*",SP_SUL!BJ764),IF(SP_SUL!BK764="","*",SP_SUL!BK764))</f>
        <v>TP pronta 11hrs, segue intervalo 11:47 ate 17:47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>
        <f>IF(SP_SUL!BH765="","*",SP_SUL!BH765)</f>
        <v>1</v>
      </c>
      <c r="P764" s="145" t="str">
        <f>IF($A$2=1,IF(SP_SUL!BJ765="","*",SP_SUL!BJ765),IF(SP_SUL!BK765="","*",SP_SUL!BK765))</f>
        <v>TP pronta 11hrs, segue intervalo 11:47 ate 17:47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2146</v>
      </c>
      <c r="V1" s="289"/>
      <c r="W1" s="289"/>
    </row>
    <row r="2" spans="1:23" ht="15" customHeight="1">
      <c r="A2" s="86" t="s">
        <v>2147</v>
      </c>
      <c r="B2" s="86" t="s">
        <v>2142</v>
      </c>
      <c r="C2" s="86" t="s">
        <v>411</v>
      </c>
      <c r="D2" s="87" t="s">
        <v>995</v>
      </c>
      <c r="E2" s="87" t="s">
        <v>4</v>
      </c>
      <c r="F2" s="87" t="s">
        <v>2141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2148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2149</v>
      </c>
      <c r="C2" s="120" t="s">
        <v>980</v>
      </c>
      <c r="D2" s="75" t="s">
        <v>982</v>
      </c>
      <c r="E2" s="75" t="s">
        <v>2150</v>
      </c>
      <c r="F2" s="98" t="s">
        <v>2151</v>
      </c>
      <c r="G2" s="75" t="s">
        <v>2152</v>
      </c>
      <c r="H2" s="75" t="s">
        <v>2153</v>
      </c>
      <c r="I2" s="75" t="s">
        <v>2154</v>
      </c>
      <c r="J2" s="75" t="s">
        <v>2155</v>
      </c>
      <c r="K2" s="77" t="s">
        <v>2156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2157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2026-02-28T14:58:21Z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