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92" documentId="8_{B6337239-1A00-434D-AAD0-422EA1FEB5AE}" xr6:coauthVersionLast="47" xr6:coauthVersionMax="47" xr10:uidLastSave="{F749AA2B-2975-45F7-9F60-7B01EE734D6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8" i="1" l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<sst xmlns="http://schemas.openxmlformats.org/spreadsheetml/2006/main" count="6375" uniqueCount="1677">
  <si>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</si>
  <si>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</si>
  <si>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</si>
  <si>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</si>
  <si>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</si>
  <si>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</si>
  <si>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</si>
  <si>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</si>
  <si>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</si>
  <si>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</si>
  <si>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</si>
  <si>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</si>
  <si>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</si>
  <si>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</si>
  <si>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</si>
  <si>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</si>
  <si>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</si>
  <si>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</si>
  <si>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</si>
  <si>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</si>
  <si>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</si>
  <si>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</si>
  <si>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</si>
  <si>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</si>
  <si>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</si>
  <si>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</si>
  <si>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</si>
  <si>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</si>
  <si>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</si>
  <si>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</si>
  <si>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</si>
  <si>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</si>
  <si>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</si>
  <si>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</si>
  <si>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</si>
  <si>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</si>
  <si>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</si>
  <si>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</si>
  <si>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</si>
  <si>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</si>
  <si>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</si>
  <si>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</si>
  <si>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</si>
  <si>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</si>
  <si>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</si>
  <si>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</si>
  <si>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</si>
  <si>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</si>
  <si>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</si>
  <si>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</si>
  <si>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</si>
  <si>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</si>
  <si>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</si>
  <si>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</si>
  <si>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</si>
  <si>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</si>
  <si>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</si>
  <si>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</si>
  <si>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</si>
  <si>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</si>
  <si>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</si>
  <si>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</si>
  <si>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</si>
  <si>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</si>
  <si>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</si>
  <si>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</si>
  <si>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</si>
  <si>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</si>
  <si>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</si>
  <si>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</si>
  <si>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</si>
  <si>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</si>
  <si>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</si>
  <si>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</si>
  <si>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</si>
  <si>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</si>
  <si>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</si>
  <si>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</si>
  <si>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</si>
  <si>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</si>
  <si>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</si>
  <si>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</si>
  <si>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</si>
  <si>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</si>
  <si>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</si>
  <si>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</si>
  <si>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</si>
  <si>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</si>
  <si>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</si>
  <si>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</si>
  <si>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</si>
  <si>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</si>
  <si>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</si>
  <si>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</si>
  <si>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</si>
  <si>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</si>
  <si>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</si>
  <si>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</si>
  <si>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</si>
  <si>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</si>
  <si>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</si>
  <si>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</si>
  <si>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</si>
  <si>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</si>
  <si>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</si>
  <si>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</si>
  <si>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</si>
  <si>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</si>
  <si>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</si>
  <si>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</si>
  <si>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</si>
  <si>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</si>
  <si>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</si>
  <si>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</si>
  <si>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</si>
  <si>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</si>
  <si>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</si>
  <si>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</si>
  <si>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</si>
  <si>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</si>
  <si>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</si>
  <si>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</si>
  <si>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</si>
  <si>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</si>
  <si>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</si>
  <si>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</si>
  <si>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</si>
  <si>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</si>
  <si>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</si>
  <si>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</si>
  <si>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</si>
  <si>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</si>
  <si>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</si>
  <si>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</si>
  <si>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</si>
  <si>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</si>
  <si>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</si>
  <si>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</si>
  <si>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</si>
  <si>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</si>
  <si>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</si>
  <si>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</si>
  <si>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</si>
  <si>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</si>
  <si>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</si>
  <si>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</si>
  <si>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</si>
  <si>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</si>
  <si>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</si>
  <si>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</si>
  <si>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</si>
  <si>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</si>
  <si>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</si>
  <si>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</si>
  <si>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</si>
  <si>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</si>
  <si>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</si>
  <si>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</si>
  <si>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</si>
  <si>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</si>
  <si>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</si>
  <si>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</si>
  <si>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</si>
  <si>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</si>
  <si>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</si>
  <si>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</si>
  <si>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</si>
  <si>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</si>
  <si>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</si>
  <si>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</si>
  <si>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</si>
  <si>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</si>
  <si>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</si>
  <si>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</si>
  <si>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</si>
  <si>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</si>
  <si>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</si>
  <si>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</si>
  <si>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</si>
  <si>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</si>
  <si>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</si>
  <si>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</si>
  <si>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</si>
  <si>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</si>
  <si>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</si>
  <si>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</si>
  <si>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</si>
  <si>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</si>
  <si>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</si>
  <si>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</si>
  <si>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</si>
  <si>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</si>
  <si>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</si>
  <si>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</si>
  <si>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</si>
  <si>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</si>
  <si>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</si>
  <si>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</si>
  <si>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</si>
  <si>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</si>
  <si>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</si>
  <si>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</si>
  <si>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</si>
  <si>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</si>
  <si>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</si>
  <si>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</si>
  <si>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</si>
  <si>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</si>
  <si>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</si>
  <si>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</si>
  <si>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</si>
  <si>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</si>
  <si>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</si>
  <si>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</si>
  <si>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</si>
  <si>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</si>
  <si>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</si>
  <si>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</si>
  <si>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</si>
  <si>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</si>
  <si>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</si>
  <si>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</si>
  <si>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</si>
  <si>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</si>
  <si>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</si>
  <si>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</si>
  <si>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</si>
  <si>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</si>
  <si>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</si>
  <si>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</si>
  <si>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</si>
  <si>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</si>
  <si>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</si>
  <si>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</si>
  <si>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</si>
  <si>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</si>
  <si>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</si>
  <si>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</si>
  <si>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</si>
  <si>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</si>
  <si>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</si>
  <si>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</si>
  <si>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</si>
  <si>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</si>
  <si>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</si>
  <si>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</si>
  <si>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</si>
  <si>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</si>
  <si>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</si>
  <si>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</si>
  <si>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</si>
  <si>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</si>
  <si>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</si>
  <si>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</si>
  <si>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</si>
  <si>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</si>
  <si>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</si>
  <si>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</si>
  <si>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</si>
  <si>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</si>
  <si>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</si>
  <si>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</si>
  <si>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</si>
  <si>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</si>
  <si>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</si>
  <si>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</si>
  <si>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</si>
  <si>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</si>
  <si>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</si>
  <si>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</si>
  <si>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</si>
  <si>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</si>
  <si>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</si>
  <si>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</si>
  <si>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</si>
  <si>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</si>
  <si>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</si>
  <si>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</si>
  <si>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</si>
  <si>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</si>
  <si>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</si>
  <si>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</si>
  <si>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</si>
  <si>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</si>
  <si>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</si>
  <si>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</si>
  <si>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</si>
  <si>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</si>
  <si>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</si>
  <si>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</si>
  <si>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</si>
  <si>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</si>
  <si>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</si>
  <si>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</si>
  <si>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</si>
  <si>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</si>
  <si>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</si>
  <si>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</si>
  <si>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</si>
  <si>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</si>
  <si>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</si>
  <si>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</si>
  <si>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</si>
  <si>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</si>
  <si>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</si>
  <si>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</si>
  <si>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</si>
  <si>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</si>
  <si>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</si>
  <si>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</si>
  <si>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</si>
  <si>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</si>
  <si>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</si>
  <si>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</si>
  <si>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</si>
  <si>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</si>
  <si>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</si>
  <si>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</si>
  <si>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</si>
  <si>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</si>
  <si>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</si>
  <si>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</si>
  <si>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</si>
  <si>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</si>
  <si>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</si>
  <si>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</si>
  <si>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</si>
  <si>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</si>
  <si>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</si>
  <si>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</si>
  <si>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</si>
  <si>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</si>
  <si>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</si>
  <si>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</si>
  <si>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</si>
  <si>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</si>
  <si>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</si>
  <si>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</si>
  <si>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</si>
  <si>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</si>
  <si>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</si>
  <si>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</si>
  <si>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</si>
  <si>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</si>
  <si>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</si>
  <si>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</si>
  <si>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</si>
  <si>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</si>
  <si>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</si>
  <si>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</si>
  <si>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</si>
  <si>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</si>
  <si>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</si>
  <si>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</si>
  <si>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</si>
  <si>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</si>
  <si>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</si>
  <si>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</si>
  <si>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</si>
  <si>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</si>
  <si>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</si>
  <si>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</si>
  <si>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</si>
  <si>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</si>
  <si>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</si>
  <si>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</si>
  <si>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</si>
  <si>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</si>
  <si>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</si>
  <si>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</si>
  <si>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</si>
  <si>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</si>
  <si>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</si>
  <si>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</si>
  <si>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</si>
  <si>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</si>
  <si>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</si>
  <si>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</si>
  <si>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</si>
  <si>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</si>
  <si>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</si>
  <si>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</si>
  <si>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</si>
  <si>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</si>
  <si>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</si>
  <si>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</si>
  <si>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</si>
  <si>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</si>
  <si>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</si>
  <si>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</si>
  <si>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</si>
  <si>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</si>
  <si>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</si>
  <si>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</si>
  <si>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</si>
  <si>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</si>
  <si>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</si>
  <si>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</si>
  <si>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</si>
  <si>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</si>
  <si>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</si>
  <si>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</si>
  <si>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</si>
  <si>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</si>
  <si>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</si>
  <si>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</si>
  <si>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</si>
  <si>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</si>
  <si>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</si>
  <si>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</si>
  <si>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</si>
  <si>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</si>
  <si>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</si>
  <si>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</si>
  <si>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</si>
  <si>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</si>
  <si>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</si>
  <si>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</si>
  <si>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</si>
  <si>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</si>
  <si>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</si>
  <si>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</si>
  <si>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</si>
  <si>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</si>
  <si>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</si>
  <si>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</si>
  <si>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</si>
  <si>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</si>
  <si>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</si>
  <si>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</si>
  <si>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</si>
  <si>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</si>
  <si>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</si>
  <si>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</si>
  <si>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</si>
  <si>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</si>
  <si>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</si>
  <si>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</si>
  <si>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</si>
  <si>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</si>
  <si>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</si>
  <si>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</si>
  <si>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</si>
  <si>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</si>
  <si>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</si>
  <si>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</si>
  <si>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</si>
  <si>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</si>
  <si>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</si>
  <si>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</si>
  <si>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</si>
  <si>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</si>
  <si>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</si>
  <si>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</si>
  <si>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</si>
  <si>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</si>
  <si>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</si>
  <si>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</si>
  <si>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</si>
  <si>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</si>
  <si>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</si>
  <si>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</si>
  <si>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</si>
  <si>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</si>
  <si>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</si>
  <si>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</si>
  <si>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</si>
  <si>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</si>
  <si>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</si>
  <si>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</si>
  <si>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</si>
  <si>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</si>
  <si>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</si>
  <si>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</si>
  <si>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</si>
  <si>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</si>
  <si>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</si>
  <si>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</si>
  <si>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</si>
  <si>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</si>
  <si>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</si>
  <si>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</si>
  <si>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</si>
  <si>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</si>
  <si>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</si>
  <si>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</si>
  <si>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</si>
  <si>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</si>
  <si>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</si>
  <si>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</si>
  <si>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</si>
  <si>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</si>
  <si>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</si>
  <si>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</si>
  <si>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</si>
  <si>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</si>
  <si>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</si>
  <si>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</si>
  <si>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</si>
  <si>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</si>
  <si>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</si>
  <si>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</si>
  <si>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</si>
  <si>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</si>
  <si>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</si>
  <si>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</si>
  <si>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</si>
  <si>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</si>
  <si>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</si>
  <si>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</si>
  <si>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</si>
  <si>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</si>
  <si>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</si>
  <si>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</si>
  <si>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</si>
  <si>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</si>
  <si>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</si>
  <si>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</si>
  <si>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</si>
  <si>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</si>
  <si>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</si>
  <si>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</si>
  <si>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</si>
  <si>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</si>
  <si>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</si>
  <si>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</si>
  <si>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</si>
  <si>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</si>
  <si>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</si>
  <si>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</si>
  <si>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</si>
  <si>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</si>
  <si>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</si>
  <si>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</si>
  <si>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</si>
  <si>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</si>
  <si>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</si>
  <si>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</si>
  <si>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</si>
  <si>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</si>
  <si>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</si>
  <si>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</si>
  <si>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</si>
  <si>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</si>
  <si>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</si>
  <si>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</si>
  <si>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</si>
  <si>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</si>
  <si>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</si>
  <si>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</si>
  <si>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</si>
  <si>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</si>
  <si>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</si>
  <si>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</si>
  <si>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</si>
  <si>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</si>
  <si>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</si>
  <si>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</si>
  <si>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</si>
  <si>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</si>
  <si>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</si>
  <si>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</si>
  <si>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</si>
  <si>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</si>
  <si>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</si>
  <si>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</si>
  <si>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</si>
  <si>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</si>
  <si>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</si>
  <si>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</si>
  <si>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</si>
  <si>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</si>
  <si>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</si>
  <si>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</si>
  <si>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</si>
  <si>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</si>
  <si>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</si>
  <si>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</si>
  <si>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</si>
  <si>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</si>
  <si>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</si>
  <si>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</si>
  <si>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</si>
  <si>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</si>
  <si>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</si>
  <si>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</si>
  <si>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</si>
  <si>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</si>
  <si>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</si>
  <si>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</si>
  <si>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</si>
  <si>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</si>
  <si>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</si>
  <si>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</si>
  <si>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</si>
  <si>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</si>
  <si>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</si>
  <si>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</si>
  <si>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</si>
  <si>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</si>
  <si>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</si>
  <si>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</si>
  <si>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</si>
  <si>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</si>
  <si>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</si>
  <si>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</si>
  <si>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</si>
  <si>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</si>
  <si>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</si>
  <si>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</si>
  <si>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</si>
  <si>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</si>
  <si>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</si>
  <si>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</si>
  <si>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</si>
  <si>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</si>
  <si>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</si>
  <si>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</si>
  <si>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</si>
  <si>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</si>
  <si>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</si>
  <si>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</si>
  <si>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</si>
  <si>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</si>
  <si>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</si>
  <si>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</si>
  <si>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</si>
  <si>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</si>
  <si>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</si>
  <si>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</si>
  <si>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</si>
  <si>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</si>
  <si>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</si>
  <si>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</si>
  <si>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</si>
  <si>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</si>
  <si>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</si>
  <si>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</si>
  <si>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</si>
  <si>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</si>
  <si>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</si>
  <si>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</si>
  <si>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</si>
  <si>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</si>
  <si>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</si>
  <si>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</si>
  <si>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</si>
  <si>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</si>
  <si>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</si>
  <si>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</si>
  <si>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</si>
  <si>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</si>
  <si>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</si>
  <si>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</si>
  <si>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</si>
  <si>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</si>
  <si>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</si>
  <si>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</si>
  <si>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</si>
  <si>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</si>
  <si>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</si>
  <si>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</si>
  <si>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</si>
  <si>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</si>
  <si>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</si>
  <si>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</si>
  <si>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</si>
  <si>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</si>
  <si>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</si>
  <si>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</si>
  <si>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</si>
  <si>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</si>
  <si>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</si>
  <si>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</si>
  <si>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</si>
  <si>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</si>
  <si>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</si>
  <si>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</si>
  <si>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</si>
  <si>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</si>
  <si>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</si>
  <si>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</si>
  <si>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</si>
  <si>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</si>
  <si>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</si>
  <si>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</si>
  <si>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</si>
  <si>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</si>
  <si>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</si>
  <si>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</si>
  <si>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</si>
  <si>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</si>
  <si>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</si>
  <si>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</si>
  <si>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</si>
  <si>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</si>
  <si>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</si>
  <si>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</si>
  <si>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</si>
  <si>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</si>
  <si>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</si>
  <si>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</si>
  <si>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</si>
  <si>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</si>
  <si>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</si>
  <si>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</si>
  <si>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</si>
  <si>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</si>
  <si>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</si>
  <si>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</si>
  <si>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</si>
  <si>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</si>
  <si>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</si>
  <si>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</si>
  <si>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</si>
  <si>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</si>
  <si>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</si>
  <si>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</si>
  <si>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</si>
  <si>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</si>
  <si>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</si>
  <si>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</si>
  <si>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</si>
  <si>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</si>
  <si>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</si>
  <si>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</si>
  <si>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</si>
  <si>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</si>
  <si>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</si>
  <si>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</si>
  <si>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</si>
  <si>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</si>
  <si>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</si>
  <si>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</si>
  <si>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</si>
  <si>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</si>
  <si>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</si>
  <si>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</si>
  <si>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</si>
  <si>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</si>
  <si>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</si>
  <si>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</si>
  <si>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</si>
  <si>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</si>
  <si>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</si>
  <si>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</si>
  <si>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</si>
  <si>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</si>
  <si>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</si>
  <si>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</si>
  <si>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</si>
  <si>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</si>
  <si>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</si>
  <si>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</si>
  <si>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</si>
  <si>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</si>
  <si>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</si>
  <si>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</si>
  <si>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</si>
  <si>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</si>
  <si>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</si>
  <si>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</si>
  <si>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</si>
  <si>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</si>
  <si>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</si>
  <si>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</si>
  <si>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</si>
  <si>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</si>
  <si>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</si>
  <si>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</si>
  <si>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</si>
  <si>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</si>
  <si>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</si>
  <si>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</si>
  <si>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</si>
  <si>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</si>
  <si>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</si>
  <si>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</si>
  <si>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</si>
  <si>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</si>
  <si>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</si>
  <si>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</si>
  <si>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</si>
  <si>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</si>
  <si>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</si>
  <si>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</si>
  <si>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</si>
  <si>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</si>
  <si>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</si>
  <si>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</si>
  <si>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</si>
  <si>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</si>
  <si>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</si>
  <si>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</si>
  <si>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</si>
  <si>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</si>
  <si>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</si>
  <si>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</si>
  <si>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</si>
  <si>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</si>
  <si>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</si>
  <si>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</si>
  <si>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</si>
  <si>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</si>
  <si>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</si>
  <si>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</si>
  <si>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</si>
  <si>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</si>
  <si>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</si>
  <si>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</si>
  <si>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</si>
  <si>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</si>
  <si>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</si>
  <si>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</si>
  <si>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</si>
  <si>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</si>
  <si>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</si>
  <si>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</si>
  <si>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</si>
  <si>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</si>
  <si>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</si>
  <si>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</si>
  <si>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</si>
  <si>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</si>
  <si>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</si>
  <si>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</si>
  <si>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</si>
  <si>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</si>
  <si>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</si>
  <si>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</si>
  <si>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</si>
  <si>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</si>
  <si>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</si>
  <si>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</si>
  <si>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</si>
  <si>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</si>
  <si>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</si>
  <si>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</si>
  <si>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</si>
  <si>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</si>
  <si>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</si>
  <si>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</si>
  <si>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</si>
  <si>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</si>
  <si>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</si>
  <si>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</si>
  <si>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</si>
  <si>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</si>
  <si>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</si>
  <si>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</si>
  <si>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</si>
  <si>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</si>
  <si>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</si>
  <si>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</si>
  <si>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</si>
  <si>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</si>
  <si>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</si>
  <si>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</si>
  <si>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</si>
  <si>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</si>
  <si>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</si>
  <si>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</si>
  <si>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</si>
  <si>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</si>
  <si>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</si>
  <si>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</si>
  <si>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</si>
  <si>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</si>
  <si>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</si>
  <si>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</si>
  <si>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</si>
  <si>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</si>
  <si>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</si>
  <si>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</si>
  <si>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</si>
  <si>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</si>
  <si>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</si>
  <si>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</si>
  <si>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</si>
  <si>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</si>
  <si>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</si>
  <si>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</si>
  <si>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</si>
  <si>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</si>
  <si>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</si>
  <si>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</si>
  <si>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</si>
  <si>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</si>
  <si>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</si>
  <si>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</si>
  <si>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</si>
  <si>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</si>
  <si>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</si>
  <si>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</si>
  <si>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</si>
  <si>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</si>
  <si>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</si>
  <si>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</si>
  <si>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</si>
  <si>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</si>
  <si>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</si>
  <si>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</si>
  <si>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</si>
  <si>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</si>
  <si>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</si>
  <si>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</si>
  <si>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</si>
  <si>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</si>
  <si>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</si>
  <si>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</si>
  <si>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</si>
  <si>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</si>
  <si>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</si>
  <si>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</si>
  <si>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</si>
  <si>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</si>
  <si>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</si>
  <si>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</si>
  <si>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</si>
  <si>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</si>
  <si>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</si>
  <si>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</si>
  <si>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</si>
  <si>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</si>
  <si>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</si>
  <si>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</si>
  <si>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</si>
  <si>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</si>
  <si>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</si>
  <si>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</si>
  <si>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</si>
  <si>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</si>
  <si>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</si>
  <si>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</si>
  <si>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</si>
  <si>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</si>
  <si>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</si>
  <si>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</si>
  <si>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</si>
  <si>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</si>
  <si>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</si>
  <si>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</si>
  <si>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</si>
  <si>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</si>
  <si>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</si>
  <si>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</si>
  <si>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</si>
  <si>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</si>
  <si>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</si>
  <si>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</si>
  <si>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</si>
  <si>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</si>
  <si>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</si>
  <si>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</si>
  <si>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</si>
  <si>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</si>
  <si>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</si>
  <si>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</si>
  <si>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</si>
  <si>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</si>
  <si>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</si>
  <si>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</si>
  <si>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</si>
  <si>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</si>
  <si>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</si>
  <si>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</si>
  <si>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</si>
  <si>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</si>
  <si>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</si>
  <si>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</si>
  <si>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</si>
  <si>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</si>
  <si>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</si>
  <si>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</si>
  <si>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</si>
  <si>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</si>
  <si>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</si>
  <si>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</si>
  <si>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</si>
  <si>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</si>
  <si>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</si>
  <si>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</si>
  <si>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</si>
  <si>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</si>
  <si>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</si>
  <si>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</si>
  <si>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</si>
  <si>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</si>
  <si>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</si>
  <si>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</si>
  <si>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</si>
  <si>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</si>
  <si>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</si>
  <si>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</si>
  <si>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</si>
  <si>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</si>
  <si>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</si>
  <si>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</si>
  <si>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</si>
  <si>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</si>
  <si>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</si>
  <si>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</si>
  <si>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</si>
  <si>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</si>
  <si>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</si>
  <si>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</si>
  <si>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</si>
  <si>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</si>
  <si>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</si>
  <si>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</si>
  <si>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</si>
  <si>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</si>
  <si>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</si>
  <si>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</si>
  <si>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</si>
  <si>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</si>
  <si>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</si>
  <si>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</si>
  <si>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</si>
  <si>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</si>
  <si>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</si>
  <si>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</si>
  <si>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</si>
  <si>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</si>
  <si>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</si>
  <si>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</si>
  <si>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</si>
  <si>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</si>
  <si>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</si>
  <si>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</si>
  <si>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</si>
  <si>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</si>
  <si>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</si>
  <si>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</si>
  <si>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</si>
  <si>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</si>
  <si>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</si>
  <si>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</si>
  <si>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</si>
  <si>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</si>
  <si>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</si>
  <si>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</si>
  <si>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</si>
  <si>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</si>
  <si>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</si>
  <si>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</si>
  <si>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</si>
  <si>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</si>
  <si>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</si>
  <si>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</si>
  <si>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</si>
  <si>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</si>
  <si>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</si>
  <si>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</si>
  <si>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</si>
  <si>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</si>
  <si>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</si>
  <si>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</si>
  <si>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</si>
  <si>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</si>
  <si>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</si>
  <si>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</si>
  <si>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</si>
  <si>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</si>
  <si>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</si>
  <si>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</si>
  <si>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</si>
  <si>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</si>
  <si>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</si>
  <si>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</si>
  <si>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</si>
  <si>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</si>
  <si>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</si>
  <si>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</si>
  <si>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</si>
  <si>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</si>
  <si>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</si>
  <si>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</si>
  <si>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</si>
  <si>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</si>
  <si>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</si>
  <si>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</si>
  <si>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</si>
  <si>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</si>
  <si>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</si>
  <si>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</si>
  <si>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</si>
  <si>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</si>
  <si>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</si>
  <si>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</si>
  <si>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</si>
  <si>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</si>
  <si>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</si>
  <si>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</si>
  <si>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</si>
  <si>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</si>
  <si>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</si>
  <si>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</si>
  <si>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</si>
  <si>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</si>
  <si>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</si>
  <si>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</si>
  <si>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</si>
  <si>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</si>
  <si>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</si>
  <si>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</si>
  <si>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</si>
  <si>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</si>
  <si>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</si>
  <si>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</si>
  <si>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</si>
  <si>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</si>
  <si>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</si>
  <si>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</si>
  <si>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</si>
  <si>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</si>
  <si>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</si>
  <si>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</si>
  <si>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</si>
  <si>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</si>
  <si>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</si>
  <si>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</si>
  <si>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</si>
  <si>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</si>
  <si>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</si>
  <si>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</si>
  <si>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</si>
  <si>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</si>
  <si>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</si>
  <si>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</si>
  <si>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</si>
  <si>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</si>
  <si>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</si>
  <si>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</si>
  <si>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</si>
  <si>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</si>
  <si>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</si>
  <si>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</si>
  <si>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</si>
  <si>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</si>
  <si>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</si>
  <si>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</si>
  <si>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</si>
  <si>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</si>
  <si>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</si>
  <si>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</si>
  <si>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</si>
  <si>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</si>
  <si>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</si>
  <si>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</si>
  <si>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</si>
  <si>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</si>
  <si>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</si>
  <si>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</si>
  <si>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</si>
  <si>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</si>
  <si>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</si>
  <si>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</si>
  <si>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</si>
  <si>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</si>
  <si>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</si>
  <si>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</si>
  <si>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</si>
  <si>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</si>
  <si>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</si>
  <si>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</si>
  <si>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</si>
  <si>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</si>
  <si>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</si>
  <si>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</si>
  <si>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</si>
  <si>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</si>
  <si>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</si>
  <si>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</si>
  <si>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</si>
  <si>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</si>
  <si>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</si>
  <si>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</si>
  <si>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</si>
  <si>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</si>
  <si>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</si>
  <si>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</si>
  <si>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</si>
  <si>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</si>
  <si>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</si>
  <si>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</si>
  <si>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</si>
  <si>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</si>
  <si>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</si>
  <si>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</si>
  <si>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</si>
  <si>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</si>
  <si>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</si>
  <si>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</si>
  <si>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</si>
  <si>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</si>
  <si>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</si>
  <si>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</si>
  <si>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</si>
  <si>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</si>
  <si>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</si>
  <si>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</si>
  <si>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</si>
  <si>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</si>
  <si>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</si>
  <si>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</si>
  <si>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</si>
  <si>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</si>
  <si>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</si>
  <si>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</si>
  <si>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</si>
  <si>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</si>
  <si>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</si>
  <si>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</si>
  <si>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</si>
  <si>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</si>
  <si>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</si>
  <si>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</si>
  <si>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</si>
  <si>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</si>
  <si>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</si>
  <si>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</si>
  <si>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</si>
  <si>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</si>
  <si>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</si>
  <si>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</si>
  <si>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</si>
  <si>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</si>
  <si>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</si>
  <si>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</si>
  <si>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</si>
  <si>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</si>
  <si>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</si>
  <si>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</si>
  <si>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</si>
  <si>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</si>
  <si>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</si>
  <si>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</si>
  <si>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</si>
  <si>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</si>
  <si>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</si>
  <si>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</si>
  <si>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</si>
  <si>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</si>
  <si>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</si>
  <si>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</si>
  <si>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</si>
  <si>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</si>
  <si>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</si>
  <si>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</si>
  <si>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</si>
  <si>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</si>
  <si>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</si>
  <si>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</si>
  <si>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</si>
  <si>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</si>
  <si>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</si>
  <si>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</si>
  <si>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</si>
  <si>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</si>
  <si>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</si>
  <si>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</si>
  <si>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</si>
  <si>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</si>
  <si>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</si>
  <si>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</si>
  <si>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</si>
  <si>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</si>
  <si>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</si>
  <si>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</si>
  <si>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</si>
  <si>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</si>
  <si>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</si>
  <si>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</si>
  <si>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</si>
  <si>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</si>
  <si>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</si>
  <si>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</si>
  <si>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</si>
  <si>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</si>
  <si>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</si>
  <si>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</si>
  <si>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</si>
  <si>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</si>
  <si>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</si>
  <si>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</si>
  <si>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</si>
  <si>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</si>
  <si>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</si>
  <si>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</si>
  <si>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</si>
  <si>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</si>
  <si>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</si>
  <si>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</si>
  <si>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</si>
  <si>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</si>
  <si>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</si>
  <si>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</si>
  <si>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</si>
  <si>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</si>
  <si>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</si>
  <si>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</si>
  <si>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</si>
  <si>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</si>
  <si>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</si>
  <si>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</si>
  <si>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</si>
  <si>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</si>
  <si>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</si>
  <si>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</si>
  <si>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</si>
  <si>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</si>
  <si>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</si>
  <si>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</si>
  <si>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</si>
  <si>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</si>
  <si>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</si>
  <si>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</si>
  <si>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</si>
  <si>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</si>
  <si>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</si>
  <si>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</si>
  <si>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</si>
  <si>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</si>
  <si>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</si>
  <si>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</si>
  <si>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</si>
  <si>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</si>
  <si>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</si>
  <si>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</si>
  <si>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</si>
  <si>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</si>
  <si>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</si>
  <si>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</si>
  <si>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</si>
  <si>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</si>
  <si>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</si>
  <si>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</si>
  <si>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</si>
  <si>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</si>
  <si>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</si>
  <si>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</si>
  <si>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</si>
  <si>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</si>
  <si>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</si>
  <si>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</si>
  <si>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</si>
  <si>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</si>
  <si>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</si>
  <si>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</si>
  <si>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</si>
  <si>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</si>
  <si>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</si>
  <si>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</si>
  <si>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</si>
  <si>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</si>
  <si>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</si>
  <si>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</si>
  <si>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</si>
  <si>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</si>
  <si>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</si>
  <si>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</si>
  <si>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</si>
  <si>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</si>
  <si>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</si>
  <si>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</si>
  <si>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</si>
  <si>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</si>
  <si>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</si>
  <si>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</si>
  <si>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</si>
  <si>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</si>
  <si>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</si>
  <si>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</si>
  <si>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</si>
  <si>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</si>
  <si>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</si>
  <si>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</si>
  <si>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</si>
  <si>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</si>
  <si>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</si>
  <si>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</si>
  <si>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</si>
  <si>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</si>
  <si>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</si>
  <si>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</si>
  <si>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</si>
  <si>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</si>
  <si>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</si>
  <si>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</si>
  <si>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</si>
  <si>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</si>
  <si>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</si>
  <si>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</si>
  <si>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</si>
  <si>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</si>
  <si>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</si>
  <si>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</si>
  <si>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</si>
  <si>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</si>
  <si>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</si>
  <si>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</si>
  <si>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</si>
  <si>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</si>
  <si>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</si>
  <si>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</si>
  <si>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</si>
  <si>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</si>
  <si>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</si>
  <si>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</si>
  <si>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</si>
  <si>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</si>
  <si>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</si>
  <si>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</si>
  <si>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</si>
  <si>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</si>
  <si>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</si>
  <si>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</si>
  <si>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</si>
  <si>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</si>
  <si>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</si>
  <si>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</si>
  <si>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</si>
  <si>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</si>
  <si>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</si>
  <si>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</si>
  <si>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</si>
  <si>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</si>
  <si>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</si>
  <si>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</si>
  <si>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</si>
  <si>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</si>
  <si>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</si>
  <si>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</si>
  <si>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</si>
  <si>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</si>
  <si>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</si>
  <si>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</si>
  <si>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</si>
  <si>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</si>
  <si>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</si>
  <si>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</si>
  <si>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</si>
  <si>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</si>
  <si>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</si>
  <si>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</si>
  <si>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</si>
  <si>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</si>
  <si>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</si>
  <si>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</si>
  <si>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</si>
  <si>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</si>
  <si>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</si>
  <si>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</si>
  <si>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</si>
  <si>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</si>
  <si>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</si>
  <si>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</si>
  <si>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</si>
  <si>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</si>
  <si>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</si>
  <si>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</si>
  <si>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</si>
  <si>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</si>
  <si>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</si>
  <si>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</si>
  <si>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</si>
  <si>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</si>
  <si>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</si>
  <si>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</si>
  <si>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</si>
  <si>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</si>
  <si>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</si>
  <si>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</si>
  <si>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</si>
  <si>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</si>
  <si>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</si>
  <si>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</si>
  <si>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</si>
  <si>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</si>
  <si>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</si>
  <si>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</si>
  <si>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</si>
  <si>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</si>
  <si>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</si>
  <si>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</si>
  <si>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</si>
  <si>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</si>
  <si>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</si>
  <si>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</si>
  <si>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</si>
  <si>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</si>
  <si>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</si>
  <si>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</si>
  <si>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</si>
  <si>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</si>
  <si>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</si>
  <si>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</si>
  <si>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</si>
  <si>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</si>
  <si>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</si>
  <si>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</si>
  <si>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</si>
  <si>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</si>
  <si>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</si>
  <si>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</si>
  <si>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</si>
  <si>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</si>
  <si>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</si>
  <si>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</si>
  <si>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</si>
  <si>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</si>
  <si>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</si>
  <si>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</si>
  <si>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</si>
  <si>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</si>
  <si>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</si>
  <si>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</si>
  <si>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</si>
  <si>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</si>
  <si>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</si>
  <si>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</si>
  <si>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</si>
  <si>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</si>
  <si>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</si>
  <si>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</si>
  <si>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</si>
  <si>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</si>
  <si>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</si>
  <si>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</si>
  <si>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</si>
  <si>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</si>
  <si>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</si>
  <si>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</si>
  <si>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</si>
  <si>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</si>
  <si>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</si>
  <si>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</si>
  <si>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</si>
  <si>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</si>
  <si>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</si>
  <si>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</si>
  <si>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</si>
  <si>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</si>
  <si>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</si>
  <si>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</si>
  <si>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</si>
  <si>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</si>
  <si>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</si>
  <si>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</si>
  <si>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</si>
  <si>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</si>
  <si>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</si>
  <si>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</si>
  <si>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</si>
  <si>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</si>
  <si>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</si>
  <si>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</si>
  <si>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</si>
  <si>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</si>
  <si>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</si>
  <si>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</si>
  <si>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</si>
  <si>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</si>
  <si>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</si>
  <si>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</si>
  <si>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</si>
  <si>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</si>
  <si>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</si>
  <si>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</si>
  <si>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</si>
  <si>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</si>
  <si>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</si>
  <si>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</si>
  <si>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</si>
  <si>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</si>
  <si>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</si>
  <si>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</si>
  <si>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</si>
  <si>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</si>
  <si>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</si>
  <si>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</si>
  <si>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</si>
  <si>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</si>
  <si>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</si>
  <si>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</si>
  <si>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</si>
  <si>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</si>
  <si>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</si>
  <si>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Em intervalo, inciado às 17h15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</si>
  <si>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</si>
  <si>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</si>
  <si>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</si>
  <si>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</si>
  <si>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</si>
  <si>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</si>
  <si>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</si>
  <si>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</si>
  <si>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</si>
  <si>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</si>
  <si>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</si>
  <si>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</si>
  <si>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</si>
  <si>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</si>
  <si>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</si>
  <si>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</si>
  <si>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</si>
  <si>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</si>
  <si>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</si>
  <si>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</si>
  <si>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</si>
  <si>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</si>
  <si>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</si>
  <si>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</si>
  <si>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</si>
  <si>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</si>
  <si>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</si>
  <si>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</si>
  <si>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</si>
  <si>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</si>
  <si>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Socaria mecanizada km 750 ao 755+800 via 1</t>
  </si>
  <si>
    <t>3 barras - 98/536413-537358tg
1 barra - 98/535952-536413cv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</si>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</sst>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  <dateGroupItem year="2026" month="1" day="18" dateTimeGrouping="day"/>
        <dateGroupItem year="2026" month="1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BG230" activePane="bottomRight" state="frozen"/>
      <selection pane="bottomRight" activeCell="BK233" sqref="BK2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ERRO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e">
        <f t="shared" si="45"/>
        <v>#VALUE!</v>
      </c>
      <c r="BR232" s="18" t="e">
        <f t="shared" si="46"/>
        <v>#VALUE!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1613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1615</v>
      </c>
      <c r="BK251" s="16" t="s">
        <v>1615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1616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1617</v>
      </c>
      <c r="X259" s="213" t="s">
        <v>374</v>
      </c>
      <c r="Y259" s="153"/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/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1618</v>
      </c>
      <c r="X265" s="213" t="s">
        <v>374</v>
      </c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1619</v>
      </c>
      <c r="X268" s="213" t="s">
        <v>374</v>
      </c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1620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1617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1621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1622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1624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1618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1625</v>
      </c>
      <c r="X290" s="213" t="s">
        <v>374</v>
      </c>
      <c r="Y290" s="153"/>
      <c r="Z290" s="153"/>
      <c r="AA290" s="83" t="s">
        <v>1626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1627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1619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1628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1629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1630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1631</v>
      </c>
      <c r="E3" s="316" t="s">
        <v>1632</v>
      </c>
      <c r="F3" s="316" t="s">
        <v>1633</v>
      </c>
      <c r="G3" s="316" t="s">
        <v>1634</v>
      </c>
      <c r="H3" s="316" t="s">
        <v>1635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" workbookViewId="0">
      <selection activeCell="A385" sqref="A385:XFD3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1638</v>
      </c>
      <c r="W1" s="390"/>
      <c r="X1" s="390"/>
      <c r="Y1" s="103"/>
    </row>
    <row r="2" spans="1:25" s="100" customFormat="1" ht="11.25" customHeight="1">
      <c r="A2" s="104" t="s">
        <v>1639</v>
      </c>
      <c r="B2" s="104" t="s">
        <v>1640</v>
      </c>
      <c r="C2" s="104" t="s">
        <v>7</v>
      </c>
      <c r="D2" s="105" t="s">
        <v>1177</v>
      </c>
      <c r="E2" s="105" t="s">
        <v>1178</v>
      </c>
      <c r="F2" s="105" t="s">
        <v>1641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1642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47530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1</v>
      </c>
      <c r="W375" s="111" t="str">
        <f ca="1">_xlfn.XLOOKUP(G375&amp;$W$2,BS_CONTROLE[CHAVE],BS_CONTROLE[Quantidade_11],"-")</f>
        <v>-</v>
      </c>
      <c r="X375" s="111">
        <f ca="1">_xlfn.XLOOKUP(G375&amp;$X$2,BS_CONTROLE[CHAVE],BS_CONTROLE[Quantidade_11],"-")</f>
        <v>28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3259</v>
      </c>
      <c r="W382" s="111">
        <f ca="1">_xlfn.XLOOKUP(G382&amp;$W$2,BS_CONTROLE[CHAVE],BS_CONTROLE[Quantidade_11],"-")</f>
        <v>4539</v>
      </c>
      <c r="X382" s="111">
        <f ca="1">_xlfn.XLOOKUP(G382&amp;$X$2,BS_CONTROLE[CHAVE],BS_CONTROLE[Quantidade_11],"-")</f>
        <v>5098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1</v>
      </c>
      <c r="W385" s="111" t="str">
        <f ca="1">_xlfn.XLOOKUP(G385&amp;$W$2,BS_CONTROLE[CHAVE],BS_CONTROLE[Quantidade_11],"-")</f>
        <v>-</v>
      </c>
      <c r="X385" s="111">
        <f ca="1">_xlfn.XLOOKUP(G385&amp;$X$2,BS_CONTROLE[CHAVE],BS_CONTROLE[Quantidade_11],"-")</f>
        <v>28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</v>
      </c>
      <c r="X388" s="111">
        <f ca="1">_xlfn.XLOOKUP(G388&amp;$X$2,BS_CONTROLE[CHAVE],BS_CONTROLE[Quantidade_11],"-")</f>
        <v>936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1</v>
      </c>
    </row>
    <row r="391" spans="1:24" s="112" customFormat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>
        <f ca="1">_xlfn.XLOOKUP(G391&amp;$X$2,BS_CONTROLE[CHAVE],BS_CONTROLE[Quantidade_11],"-")</f>
        <v>1518</v>
      </c>
    </row>
    <row r="392" spans="1:24" s="112" customFormat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>
        <f ca="1">_xlfn.XLOOKUP(G392&amp;$V$2,BS_CONTROLE[CHAVE],BS_CONTROLE[Quantidade_11],"-")</f>
        <v>220</v>
      </c>
      <c r="W392" s="111">
        <f ca="1">_xlfn.XLOOKUP(G392&amp;$W$2,BS_CONTROLE[CHAVE],BS_CONTROLE[Quantidade_11],"-")</f>
        <v>200</v>
      </c>
      <c r="X392" s="111">
        <f ca="1">_xlfn.XLOOKUP(G392&amp;$X$2,BS_CONTROLE[CHAVE],BS_CONTROLE[Quantidade_11],"-")</f>
        <v>109</v>
      </c>
    </row>
    <row r="393" spans="1:24" s="112" customFormat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>
        <f ca="1">_xlfn.XLOOKUP(G395&amp;$V$2,BS_CONTROLE[CHAVE],BS_CONTROLE[Quantidade_11],"-")</f>
        <v>0</v>
      </c>
      <c r="W395" s="111">
        <f ca="1">_xlfn.XLOOKUP(G395&amp;$W$2,BS_CONTROLE[CHAVE],BS_CONTROLE[Quantidade_11],"-")</f>
        <v>2215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1643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1644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1645</v>
      </c>
      <c r="C4" s="321" t="s">
        <v>1646</v>
      </c>
      <c r="D4" s="321" t="s">
        <v>1647</v>
      </c>
      <c r="E4" s="321" t="s">
        <v>1648</v>
      </c>
      <c r="F4" s="321" t="s">
        <v>545</v>
      </c>
      <c r="G4" s="321" t="s">
        <v>1649</v>
      </c>
      <c r="H4" s="187"/>
    </row>
    <row r="5" spans="1:8" ht="43.5">
      <c r="A5" s="187"/>
      <c r="B5" s="322" t="s">
        <v>1650</v>
      </c>
      <c r="C5" s="322">
        <v>309525</v>
      </c>
      <c r="D5" s="322" t="s">
        <v>1651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1652</v>
      </c>
      <c r="C6" s="322">
        <v>256875</v>
      </c>
      <c r="D6" s="322" t="s">
        <v>1653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1654</v>
      </c>
      <c r="C7" s="322">
        <v>257278</v>
      </c>
      <c r="D7" s="322" t="s">
        <v>1655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1656</v>
      </c>
      <c r="C8" s="322">
        <v>261794</v>
      </c>
      <c r="D8" s="322" t="s">
        <v>1657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1658</v>
      </c>
      <c r="C9" s="322">
        <v>257033</v>
      </c>
      <c r="D9" s="322" t="s">
        <v>1659</v>
      </c>
      <c r="E9" s="322" t="s">
        <v>240</v>
      </c>
      <c r="F9" s="322" t="s">
        <v>732</v>
      </c>
      <c r="G9" s="322" t="s">
        <v>1660</v>
      </c>
      <c r="H9" s="187"/>
    </row>
    <row r="10" spans="1:8" ht="43.5">
      <c r="A10" s="187"/>
      <c r="B10" s="322" t="s">
        <v>1661</v>
      </c>
      <c r="C10" s="322">
        <v>396578</v>
      </c>
      <c r="D10" s="322" t="s">
        <v>1662</v>
      </c>
      <c r="E10" s="322" t="s">
        <v>240</v>
      </c>
      <c r="F10" s="322" t="s">
        <v>732</v>
      </c>
      <c r="G10" s="322" t="s">
        <v>1660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1663</v>
      </c>
      <c r="C2" s="95" t="s">
        <v>1162</v>
      </c>
      <c r="D2" s="95" t="s">
        <v>1164</v>
      </c>
      <c r="E2" s="95" t="s">
        <v>1664</v>
      </c>
      <c r="F2" s="95" t="s">
        <v>1665</v>
      </c>
      <c r="G2" s="95" t="s">
        <v>1666</v>
      </c>
      <c r="H2" s="95" t="s">
        <v>1667</v>
      </c>
      <c r="I2" s="95" t="s">
        <v>1668</v>
      </c>
      <c r="J2" s="95" t="s">
        <v>1669</v>
      </c>
      <c r="K2" s="130" t="s">
        <v>1670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*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*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>
      <c r="B368" s="119" t="str">
        <f>IF(FN_MC!Y265="","*",FN_MC!Y265)</f>
        <v>*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>
      <c r="B371" s="119" t="str">
        <f>IF(FN_MC!Y268="","*",FN_MC!Y268)</f>
        <v>*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1671</v>
      </c>
      <c r="D5" s="394"/>
      <c r="E5" s="394"/>
      <c r="F5" s="394"/>
      <c r="G5" s="394"/>
      <c r="H5" s="394"/>
      <c r="I5" s="394"/>
      <c r="J5" s="395"/>
      <c r="K5" s="396" t="s">
        <v>1672</v>
      </c>
      <c r="L5" s="397"/>
      <c r="M5" s="397"/>
      <c r="N5" s="397"/>
      <c r="O5" s="398" t="s">
        <v>1673</v>
      </c>
      <c r="P5" s="399"/>
      <c r="Q5" s="400"/>
    </row>
    <row r="6" spans="1:17" s="93" customFormat="1" ht="15.75" customHeight="1">
      <c r="A6" s="87" t="s">
        <v>1641</v>
      </c>
      <c r="B6" s="94" t="s">
        <v>1640</v>
      </c>
      <c r="C6" s="95" t="s">
        <v>1177</v>
      </c>
      <c r="D6" s="96" t="s">
        <v>1178</v>
      </c>
      <c r="E6" s="95" t="s">
        <v>1674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1675</v>
      </c>
      <c r="M6" s="138" t="s">
        <v>30</v>
      </c>
      <c r="N6" s="139" t="s">
        <v>1172</v>
      </c>
      <c r="O6" s="241" t="s">
        <v>1215</v>
      </c>
      <c r="P6" s="152"/>
      <c r="Q6" s="188" t="s">
        <v>1676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>MC1 as 12:38h -  Em intervalo, inciado às 17h15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Em intervalo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2026-01-16T20:29:41Z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