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01" documentId="8_{B6337239-1A00-434D-AAD0-422EA1FEB5AE}" xr6:coauthVersionLast="47" xr6:coauthVersionMax="47" xr10:uidLastSave="{189285C0-6705-49FE-9317-BB0966B0526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23" i="1"/>
  <c r="AY11" i="1"/>
  <c r="AY12" i="1"/>
  <c r="AY13" i="1"/>
  <c r="AY14" i="1"/>
  <c r="AY15" i="1"/>
  <c r="AY16" i="1"/>
  <c r="AY17" i="1"/>
  <c r="AY18" i="1"/>
  <c r="AY19" i="1"/>
  <c r="AY20" i="1"/>
  <c r="AY21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0" i="1"/>
  <c r="AY9" i="1"/>
  <c r="AY8" i="1"/>
  <c r="AY7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<sst xmlns="http://schemas.openxmlformats.org/spreadsheetml/2006/main" count="4641" uniqueCount="1282">
  <si>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</si>
  <si>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</si>
  <si>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</si>
  <si>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</si>
  <si>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</si>
  <si>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</si>
  <si>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</si>
  <si>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</si>
  <si>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</si>
  <si>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</si>
  <si>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</si>
  <si>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</si>
  <si>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</si>
  <si>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</si>
  <si>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</si>
  <si>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</si>
  <si>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</si>
  <si>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</si>
  <si>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</si>
  <si>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</si>
  <si>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</si>
  <si>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</si>
  <si>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</si>
  <si>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</si>
  <si>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</si>
  <si>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</si>
  <si>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</si>
  <si>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</si>
  <si>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</si>
  <si>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</si>
  <si>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</si>
  <si>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</si>
  <si>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</si>
  <si>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</si>
  <si>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</si>
  <si>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</si>
  <si>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</si>
  <si>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</si>
  <si>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</si>
  <si>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</si>
  <si>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</si>
  <si>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</si>
  <si>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</si>
  <si>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</si>
  <si>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</si>
  <si>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</si>
  <si>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</si>
  <si>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</si>
  <si>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</si>
  <si>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</si>
  <si>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</si>
  <si>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</si>
  <si>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</si>
  <si>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</si>
  <si>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</si>
  <si>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</si>
  <si>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</si>
  <si>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</si>
  <si>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</si>
  <si>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</si>
  <si>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</si>
  <si>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</si>
  <si>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</si>
  <si>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</si>
  <si>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</si>
  <si>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</si>
  <si>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</si>
  <si>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</si>
  <si>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</si>
  <si>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</si>
  <si>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</si>
  <si>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</si>
  <si>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</si>
  <si>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</si>
  <si>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</si>
  <si>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</si>
  <si>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</si>
  <si>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</si>
  <si>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</si>
  <si>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</si>
  <si>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</si>
  <si>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</si>
  <si>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</si>
  <si>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</si>
  <si>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</si>
  <si>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</si>
  <si>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</si>
  <si>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</si>
  <si>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</si>
  <si>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</si>
  <si>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</si>
  <si>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</si>
  <si>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</si>
  <si>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</si>
  <si>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</si>
  <si>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</si>
  <si>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</si>
  <si>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</si>
  <si>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</si>
  <si>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</si>
  <si>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</si>
  <si>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</si>
  <si>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</si>
  <si>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</si>
  <si>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</si>
  <si>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</si>
  <si>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</si>
  <si>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</si>
  <si>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</si>
  <si>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</si>
  <si>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</si>
  <si>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</si>
  <si>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</si>
  <si>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</si>
  <si>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</si>
  <si>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</si>
  <si>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</si>
  <si>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</si>
  <si>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</si>
  <si>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</si>
  <si>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</si>
  <si>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</si>
  <si>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</si>
  <si>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</si>
  <si>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</si>
  <si>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</si>
  <si>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</si>
  <si>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</si>
  <si>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</si>
  <si>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</si>
  <si>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</si>
  <si>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</si>
  <si>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</si>
  <si>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</si>
  <si>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</si>
  <si>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</si>
  <si>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</si>
  <si>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</si>
  <si>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</si>
  <si>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</si>
  <si>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</si>
  <si>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</si>
  <si>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</si>
  <si>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</si>
  <si>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</si>
  <si>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</si>
  <si>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</si>
  <si>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</si>
  <si>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</si>
  <si>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</si>
  <si>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</si>
  <si>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</si>
  <si>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</si>
  <si>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</si>
  <si>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</si>
  <si>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</si>
  <si>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</si>
  <si>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</si>
  <si>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</si>
  <si>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</si>
  <si>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</si>
  <si>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</si>
  <si>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</si>
  <si>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</si>
  <si>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</si>
  <si>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</si>
  <si>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</si>
  <si>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</si>
  <si>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</si>
  <si>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</si>
  <si>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</si>
  <si>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</si>
  <si>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</si>
  <si>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</si>
  <si>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</si>
  <si>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</si>
  <si>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</si>
  <si>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</si>
  <si>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</si>
  <si>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</si>
  <si>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</si>
  <si>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</si>
  <si>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</si>
  <si>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</si>
  <si>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</si>
  <si>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</si>
  <si>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</si>
  <si>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</si>
  <si>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</si>
  <si>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</si>
  <si>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</si>
  <si>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</si>
  <si>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</si>
  <si>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</si>
  <si>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</si>
  <si>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</si>
  <si>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</si>
  <si>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</si>
  <si>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</si>
  <si>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</si>
  <si>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</si>
  <si>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</si>
  <si>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</si>
  <si>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</si>
  <si>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</si>
  <si>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</si>
  <si>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</si>
  <si>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</si>
  <si>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</si>
  <si>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</si>
  <si>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</si>
  <si>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</si>
  <si>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</si>
  <si>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</si>
  <si>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</si>
  <si>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</si>
  <si>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</si>
  <si>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</si>
  <si>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</si>
  <si>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</si>
  <si>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</si>
  <si>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</si>
  <si>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</si>
  <si>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</si>
  <si>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</si>
  <si>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</si>
  <si>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</si>
  <si>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</si>
  <si>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</si>
  <si>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</si>
  <si>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</si>
  <si>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</si>
  <si>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</si>
  <si>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</si>
  <si>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</si>
  <si>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</si>
  <si>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</si>
  <si>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</si>
  <si>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</si>
  <si>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</si>
  <si>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</si>
  <si>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</si>
  <si>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</si>
  <si>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</si>
  <si>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</si>
  <si>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</si>
  <si>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</si>
  <si>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</si>
  <si>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</si>
  <si>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</si>
  <si>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</si>
  <si>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</si>
  <si>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</si>
  <si>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</si>
  <si>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</si>
  <si>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</si>
  <si>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</si>
  <si>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</si>
  <si>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</si>
  <si>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</si>
  <si>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</si>
  <si>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</si>
  <si>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</si>
  <si>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</si>
  <si>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</si>
  <si>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</si>
  <si>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</si>
  <si>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</si>
  <si>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</si>
  <si>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</si>
  <si>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</si>
  <si>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</si>
  <si>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</si>
  <si>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</si>
  <si>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</si>
  <si>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</si>
  <si>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</si>
  <si>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</si>
  <si>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</si>
  <si>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</si>
  <si>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</si>
  <si>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</si>
  <si>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</si>
  <si>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</si>
  <si>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</si>
  <si>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</si>
  <si>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</si>
  <si>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</si>
  <si>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</si>
  <si>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</si>
  <si>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</si>
  <si>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</si>
  <si>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</si>
  <si>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</si>
  <si>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</si>
  <si>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</si>
  <si>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</si>
  <si>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</si>
  <si>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</si>
  <si>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</si>
  <si>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</si>
  <si>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</si>
  <si>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</si>
  <si>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</si>
  <si>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</si>
  <si>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</si>
  <si>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</si>
  <si>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</si>
  <si>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</si>
  <si>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</si>
  <si>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</si>
  <si>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</si>
  <si>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</si>
  <si>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</si>
  <si>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</si>
  <si>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</si>
  <si>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</si>
  <si>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</si>
  <si>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</si>
  <si>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</si>
  <si>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</si>
  <si>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</si>
  <si>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</si>
  <si>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</si>
  <si>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</si>
  <si>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</si>
  <si>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</si>
  <si>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</si>
  <si>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</si>
  <si>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</si>
  <si>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</si>
  <si>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</si>
  <si>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</si>
  <si>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</si>
  <si>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</si>
  <si>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</si>
  <si>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</si>
  <si>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</si>
  <si>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</si>
  <si>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</si>
  <si>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</si>
  <si>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</si>
  <si>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</si>
  <si>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</si>
  <si>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</si>
  <si>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</si>
  <si>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</si>
  <si>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</si>
  <si>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</si>
  <si>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</si>
  <si>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</si>
  <si>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</si>
  <si>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</si>
  <si>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</si>
  <si>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</si>
  <si>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</si>
  <si>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</si>
  <si>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</si>
  <si>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</si>
  <si>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</si>
  <si>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</si>
  <si>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</si>
  <si>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</si>
  <si>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</si>
  <si>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</si>
  <si>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</si>
  <si>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</si>
  <si>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</si>
  <si>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</si>
  <si>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</si>
  <si>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</si>
  <si>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</si>
  <si>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</si>
  <si>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</si>
  <si>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</si>
  <si>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</si>
  <si>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</si>
  <si>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</si>
  <si>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</si>
  <si>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</si>
  <si>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</si>
  <si>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</si>
  <si>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</si>
  <si>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</si>
  <si>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</si>
  <si>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</si>
  <si>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</si>
  <si>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</si>
  <si>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</si>
  <si>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</si>
  <si>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</si>
  <si>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</si>
  <si>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</si>
  <si>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</si>
  <si>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</si>
  <si>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</si>
  <si>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</si>
  <si>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</si>
  <si>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</si>
  <si>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</si>
  <si>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</si>
  <si>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</si>
  <si>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</si>
  <si>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</si>
  <si>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</si>
  <si>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</si>
  <si>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</si>
  <si>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</si>
  <si>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</si>
  <si>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</si>
  <si>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</si>
  <si>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</si>
  <si>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</si>
  <si>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</si>
  <si>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</si>
  <si>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</si>
  <si>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</si>
  <si>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</si>
  <si>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</si>
  <si>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</si>
  <si>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</si>
  <si>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</si>
  <si>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</si>
  <si>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</si>
  <si>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</si>
  <si>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</si>
  <si>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</si>
  <si>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</si>
  <si>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</si>
  <si>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</si>
  <si>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</si>
  <si>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</si>
  <si>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</si>
  <si>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</si>
  <si>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</si>
  <si>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</si>
  <si>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</si>
  <si>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</si>
  <si>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</si>
  <si>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</si>
  <si>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</si>
  <si>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</si>
  <si>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</si>
  <si>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</si>
  <si>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</si>
  <si>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</si>
  <si>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</si>
  <si>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</si>
  <si>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</si>
  <si>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</si>
  <si>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</si>
  <si>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</si>
  <si>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</si>
  <si>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</si>
  <si>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</si>
  <si>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</si>
  <si>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</si>
  <si>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</si>
  <si>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</si>
  <si>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</si>
  <si>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</si>
  <si>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</si>
  <si>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</si>
  <si>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</si>
  <si>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</si>
  <si>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</si>
  <si>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</si>
  <si>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</si>
  <si>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</si>
  <si>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</si>
  <si>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</si>
  <si>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</si>
  <si>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</si>
  <si>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</si>
  <si>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</si>
  <si>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</si>
  <si>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</si>
  <si>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</si>
  <si>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</si>
  <si>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</si>
  <si>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</si>
  <si>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</si>
  <si>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</si>
  <si>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</si>
  <si>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</si>
  <si>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</si>
  <si>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</si>
  <si>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</si>
  <si>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</si>
  <si>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</si>
  <si>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</si>
  <si>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</si>
  <si>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</si>
  <si>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</si>
  <si>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</si>
  <si>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</si>
  <si>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</si>
  <si>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</si>
  <si>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</si>
  <si>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</si>
  <si>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</si>
  <si>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</si>
  <si>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</si>
  <si>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</si>
  <si>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</si>
  <si>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</si>
  <si>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</si>
  <si>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</si>
  <si>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</si>
  <si>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</si>
  <si>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</si>
  <si>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</si>
  <si>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</si>
  <si>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</si>
  <si>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</si>
  <si>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</si>
  <si>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</si>
  <si>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</si>
  <si>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</si>
  <si>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</si>
  <si>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</si>
  <si>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</si>
  <si>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</si>
  <si>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</si>
  <si>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</si>
  <si>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</si>
  <si>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</si>
  <si>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</si>
  <si>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</si>
  <si>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</si>
  <si>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</si>
  <si>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</si>
  <si>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</si>
  <si>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</si>
  <si>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</si>
  <si>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</si>
  <si>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</si>
  <si>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</si>
  <si>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</si>
  <si>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</si>
  <si>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</si>
  <si>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</si>
  <si>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</si>
  <si>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</si>
  <si>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</si>
  <si>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</si>
  <si>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</si>
  <si>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</si>
  <si>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</si>
  <si>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</si>
  <si>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</si>
  <si>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</si>
  <si>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</si>
  <si>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</si>
  <si>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</si>
  <si>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</si>
  <si>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</si>
  <si>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</si>
  <si>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</si>
  <si>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</si>
  <si>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</si>
  <si>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</si>
  <si>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</si>
  <si>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</si>
  <si>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</si>
  <si>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</si>
  <si>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</si>
  <si>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</si>
  <si>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</si>
  <si>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</si>
  <si>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</si>
  <si>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</si>
  <si>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</si>
  <si>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</si>
  <si>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</si>
  <si>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</si>
  <si>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</si>
  <si>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</si>
  <si>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</si>
  <si>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</si>
  <si>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</si>
  <si>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</si>
  <si>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</si>
  <si>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</si>
  <si>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</si>
  <si>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</si>
  <si>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</si>
  <si>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</si>
  <si>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</si>
  <si>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</si>
  <si>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</si>
  <si>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</si>
  <si>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</si>
  <si>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</si>
  <si>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</si>
  <si>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</si>
  <si>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</si>
  <si>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</si>
  <si>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</si>
  <si>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</si>
  <si>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</si>
  <si>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</si>
  <si>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</si>
  <si>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</si>
  <si>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</si>
  <si>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</si>
  <si>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</si>
  <si>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</si>
  <si>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</si>
  <si>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</si>
  <si>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</si>
  <si>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</si>
  <si>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</si>
  <si>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</si>
  <si>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</si>
  <si>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</si>
  <si>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</si>
  <si>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</si>
  <si>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</si>
  <si>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</si>
  <si>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</si>
  <si>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</si>
  <si>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</si>
  <si>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</si>
  <si>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</si>
  <si>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</si>
  <si>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</si>
  <si>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</si>
  <si>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</si>
  <si>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</si>
  <si>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</si>
  <si>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</si>
  <si>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</si>
  <si>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</si>
  <si>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</si>
  <si>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</si>
  <si>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</si>
  <si>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</si>
  <si>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</si>
  <si>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</si>
  <si>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</si>
  <si>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</si>
  <si>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</si>
  <si>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</si>
  <si>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</si>
  <si>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</si>
  <si>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</si>
  <si>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</si>
  <si>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</si>
  <si>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</si>
  <si>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</si>
  <si>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</si>
  <si>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</si>
  <si>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</si>
  <si>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</si>
  <si>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</si>
  <si>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</si>
  <si>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</si>
  <si>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</si>
  <si>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</si>
  <si>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</si>
  <si>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</si>
  <si>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</si>
  <si>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</si>
  <si>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</si>
  <si>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</si>
  <si>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</si>
  <si>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</si>
  <si>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</si>
  <si>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</si>
  <si>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</si>
  <si>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</si>
  <si>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</si>
  <si>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</si>
  <si>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</si>
  <si>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</si>
  <si>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</si>
  <si>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</si>
  <si>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</si>
  <si>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</si>
  <si>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</si>
  <si>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</si>
  <si>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</si>
  <si>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</si>
  <si>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</si>
  <si>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</si>
  <si>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</si>
  <si>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</si>
  <si>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</si>
  <si>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</si>
  <si>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</si>
  <si>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</si>
  <si>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</si>
  <si>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</si>
  <si>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</si>
  <si>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</si>
  <si>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</si>
  <si>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</si>
  <si>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</si>
  <si>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</si>
  <si>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</si>
  <si>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</si>
  <si>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</si>
  <si>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</si>
  <si>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</si>
  <si>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</si>
  <si>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</si>
  <si>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</si>
  <si>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</si>
  <si>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</si>
  <si>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</si>
  <si>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</si>
  <si>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</si>
  <si>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</si>
  <si>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</si>
  <si>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</si>
  <si>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</si>
  <si>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</si>
  <si>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</si>
  <si>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</si>
  <si>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</si>
  <si>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</si>
  <si>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</si>
  <si>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</si>
  <si>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</si>
  <si>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</si>
  <si>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</si>
  <si>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</si>
  <si>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</si>
  <si>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</si>
  <si>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</si>
  <si>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</si>
  <si>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</si>
  <si>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</si>
  <si>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</si>
  <si>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</si>
  <si>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</si>
  <si>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</si>
  <si>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</si>
  <si>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</si>
  <si>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</si>
  <si>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</si>
  <si>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</si>
  <si>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</si>
  <si>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</si>
  <si>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</si>
  <si>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</si>
  <si>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</si>
  <si>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</si>
  <si>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</si>
  <si>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</si>
  <si>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</si>
  <si>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</si>
  <si>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</si>
  <si>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</si>
  <si>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</si>
  <si>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</si>
  <si>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</si>
  <si>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</si>
  <si>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</si>
  <si>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</si>
  <si>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</si>
  <si>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</si>
  <si>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</si>
  <si>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</si>
  <si>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</si>
  <si>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</si>
  <si>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</si>
  <si>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</si>
  <si>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</si>
  <si>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</si>
  <si>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</si>
  <si>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</si>
  <si>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</si>
  <si>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</si>
  <si>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</si>
  <si>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</si>
  <si>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</si>
  <si>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</si>
  <si>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</si>
  <si>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</si>
  <si>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</si>
  <si>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</si>
  <si>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</si>
  <si>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</si>
  <si>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</si>
  <si>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</si>
  <si>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</si>
  <si>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</si>
  <si>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</si>
  <si>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</si>
  <si>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</si>
  <si>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</si>
  <si>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</si>
  <si>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</si>
  <si>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</si>
  <si>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</si>
  <si>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</si>
  <si>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</si>
  <si>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</si>
  <si>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</si>
  <si>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</si>
  <si>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</si>
  <si>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</si>
  <si>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</si>
  <si>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</si>
  <si>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</si>
  <si>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</si>
  <si>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</si>
  <si>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</si>
  <si>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</si>
  <si>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</si>
  <si>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</si>
  <si>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</si>
  <si>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</si>
  <si>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</si>
  <si>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</si>
  <si>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</si>
  <si>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</si>
  <si>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</si>
  <si>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</si>
  <si>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</si>
  <si>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</si>
  <si>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</si>
  <si>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</si>
  <si>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</si>
  <si>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</si>
  <si>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</si>
  <si>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</si>
  <si>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</si>
  <si>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</si>
  <si>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</si>
  <si>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</si>
  <si>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</si>
  <si>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</si>
  <si>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</si>
  <si>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</si>
  <si>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</si>
  <si>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</si>
  <si>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</si>
  <si>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</si>
  <si>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</si>
  <si>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</si>
  <si>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</si>
  <si>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</si>
  <si>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</si>
  <si>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</si>
  <si>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</si>
  <si>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</si>
  <si>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</si>
  <si>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</si>
  <si>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</si>
  <si>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</si>
  <si>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</si>
  <si>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</si>
  <si>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</si>
  <si>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</si>
  <si>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</si>
  <si>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</si>
  <si>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</si>
  <si>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</si>
  <si>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</si>
  <si>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</si>
  <si>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</si>
  <si>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</si>
  <si>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</si>
  <si>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</si>
  <si>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</si>
  <si>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</si>
  <si>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</si>
  <si>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</si>
  <si>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</si>
  <si>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</si>
  <si>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</si>
  <si>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</si>
  <si>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</si>
  <si>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</si>
  <si>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</si>
  <si>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</si>
  <si>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</si>
  <si>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</si>
  <si>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</si>
  <si>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</si>
  <si>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</si>
  <si>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</si>
  <si>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</si>
  <si>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</si>
  <si>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</si>
  <si>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</si>
  <si>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</si>
  <si>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</si>
  <si>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</si>
  <si>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</si>
  <si>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</si>
  <si>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</si>
  <si>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</si>
  <si>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</si>
  <si>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</si>
  <si>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</si>
  <si>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</si>
  <si>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</si>
  <si>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</si>
  <si>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</si>
  <si>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</si>
  <si>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</si>
  <si>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</si>
  <si>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</si>
  <si>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</si>
  <si>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</si>
  <si>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</si>
  <si>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</si>
  <si>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</si>
  <si>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</si>
  <si>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</si>
  <si>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</si>
  <si>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</si>
  <si>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</si>
  <si>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</si>
  <si>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</si>
  <si>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</si>
  <si>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</si>
  <si>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</si>
  <si>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</si>
  <si>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</si>
  <si>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</si>
  <si>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</si>
  <si>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</si>
  <si>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</si>
  <si>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</si>
  <si>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</si>
  <si>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</si>
  <si>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</si>
  <si>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</si>
  <si>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</si>
  <si>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</si>
  <si>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</si>
  <si>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</si>
  <si>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</si>
  <si>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</si>
  <si>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</si>
  <si>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</si>
  <si>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</si>
  <si>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</si>
  <si>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</si>
  <si>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</si>
  <si>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</si>
  <si>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</si>
  <si>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</si>
  <si>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</si>
  <si>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</si>
  <si>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</si>
  <si>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</si>
  <si>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</si>
  <si>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</si>
  <si>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</si>
  <si>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</si>
  <si>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</si>
  <si>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</si>
  <si>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</si>
  <si>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</si>
  <si>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</si>
  <si>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</si>
  <si>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</si>
  <si>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</si>
  <si>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</si>
  <si>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</si>
  <si>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</si>
  <si>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</si>
  <si>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</si>
  <si>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</si>
  <si>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</si>
  <si>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</si>
  <si>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</si>
  <si>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</si>
  <si>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</si>
  <si>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</si>
  <si>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</si>
  <si>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</si>
  <si>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</si>
  <si>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</si>
  <si>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</si>
  <si>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</si>
  <si>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</si>
  <si>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</si>
  <si>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</si>
  <si>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</si>
  <si>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</si>
  <si>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</si>
  <si>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</si>
  <si>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</si>
  <si>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</si>
  <si>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</si>
  <si>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</si>
  <si>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</si>
  <si>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</si>
  <si>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</si>
  <si>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</si>
  <si>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</si>
  <si>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</si>
  <si>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</si>
  <si>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</si>
  <si>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</si>
  <si>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</si>
  <si>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</si>
  <si>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</si>
  <si>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</si>
  <si>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</si>
  <si>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</si>
  <si>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</si>
  <si>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</si>
  <si>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</si>
  <si>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</si>
  <si>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</si>
  <si>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</si>
  <si>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</si>
  <si>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</si>
  <si>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</si>
  <si>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</si>
  <si>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</si>
  <si>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</si>
  <si>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</si>
  <si>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</si>
  <si>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</si>
  <si>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</si>
  <si>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</si>
  <si>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</si>
  <si>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</si>
  <si>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</si>
  <si>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</si>
  <si>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</si>
  <si>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</si>
  <si>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</si>
  <si>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</si>
  <si>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</si>
  <si>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</si>
  <si>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</si>
  <si>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</si>
  <si>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</si>
  <si>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</si>
  <si>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</si>
  <si>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</si>
  <si>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</si>
  <si>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</si>
  <si>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</si>
  <si>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</si>
  <si>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</si>
  <si>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</si>
  <si>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</si>
  <si>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</si>
  <si>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</si>
  <si>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</si>
  <si>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</si>
  <si>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</si>
  <si>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</si>
  <si>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</si>
  <si>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</si>
  <si>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</si>
  <si>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</si>
  <si>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</si>
  <si>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</si>
  <si>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</si>
  <si>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</si>
  <si>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</si>
  <si>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</si>
  <si>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</si>
  <si>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</si>
  <si>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</si>
  <si>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</si>
  <si>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</si>
  <si>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</si>
  <si>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</si>
  <si>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</si>
  <si>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</si>
  <si>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</si>
  <si>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</si>
  <si>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</si>
  <si>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</si>
  <si>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</si>
  <si>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</si>
  <si>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</si>
  <si>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</si>
  <si>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</si>
  <si>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</si>
  <si>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</si>
  <si>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</si>
  <si>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</si>
  <si>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</si>
  <si>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</si>
  <si>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</si>
  <si>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</si>
  <si>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</si>
  <si>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</si>
  <si>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</si>
  <si>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</si>
  <si>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</si>
  <si>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</si>
  <si>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</si>
  <si>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</si>
  <si>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</si>
  <si>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</si>
  <si>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</si>
  <si>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</si>
  <si>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</si>
  <si>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</si>
  <si>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</si>
  <si>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</si>
  <si>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</si>
  <si>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</si>
  <si>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</si>
  <si>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</si>
  <si>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</si>
  <si>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</si>
  <si>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</si>
  <si>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</si>
  <si>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</si>
  <si>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</si>
  <si>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</si>
  <si>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</si>
  <si>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</si>
  <si>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</si>
  <si>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</si>
  <si>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</si>
  <si>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</si>
  <si>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</si>
  <si>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</si>
  <si>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</si>
  <si>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</si>
  <si>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</si>
  <si>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</si>
  <si>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</si>
  <si>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</si>
  <si>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</si>
  <si>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</si>
  <si>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</si>
  <si>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</si>
  <si>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</si>
  <si>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</si>
  <si>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</si>
  <si>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</si>
  <si>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</si>
  <si>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</si>
  <si>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</si>
  <si>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</si>
  <si>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</si>
  <si>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</si>
  <si>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</si>
  <si>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</si>
  <si>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</si>
  <si>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</si>
  <si>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</si>
  <si>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</si>
  <si>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</si>
  <si>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</si>
  <si>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</si>
  <si>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</si>
  <si>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</si>
  <si>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</si>
  <si>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</si>
  <si>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</si>
  <si>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</si>
  <si>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</si>
  <si>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</si>
  <si>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</si>
  <si>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</si>
  <si>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</si>
  <si>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</si>
  <si>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</si>
  <si>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</si>
  <si>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</si>
  <si>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</si>
  <si>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</si>
  <si>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</si>
  <si>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</si>
  <si>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</si>
  <si>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</si>
  <si>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</si>
  <si>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</si>
  <si>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</si>
  <si>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</si>
  <si>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</si>
  <si>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</si>
  <si>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</si>
  <si>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</si>
  <si>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</si>
  <si>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</si>
  <si>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</si>
  <si>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</si>
  <si>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</si>
  <si>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</si>
  <si>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</si>
  <si>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</si>
  <si>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</si>
  <si>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</si>
  <si>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</si>
  <si>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</si>
  <si>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</si>
  <si>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</si>
  <si>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</si>
  <si>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</si>
  <si>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</si>
  <si>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</si>
  <si>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</si>
  <si>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</si>
  <si>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</si>
  <si>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</si>
  <si>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</si>
  <si>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</si>
  <si>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</si>
  <si>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</si>
  <si>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</si>
  <si>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</si>
  <si>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</si>
  <si>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</si>
  <si>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</si>
  <si>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</si>
  <si>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</si>
  <si>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</si>
  <si>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</si>
  <si>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</si>
  <si>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</si>
  <si>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</si>
  <si>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</si>
  <si>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</si>
  <si>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</si>
  <si>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</si>
  <si>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</si>
  <si>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</si>
  <si>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16:08, segunda faixa as 18:53 ofertado intervalo até as 1h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</si>
  <si>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</si>
  <si>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</si>
  <si>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</si>
  <si>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</si>
  <si>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</si>
  <si>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</si>
  <si>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</si>
  <si>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</si>
  <si>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</si>
  <si>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</si>
  <si>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</si>
  <si>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</si>
  <si>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</si>
  <si>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</si>
  <si>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</si>
  <si>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</si>
  <si>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</si>
  <si>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</si>
  <si>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Aguardando envio MC1 , solicitado maquinista </t>
  </si>
  <si>
    <t>Saulo</t>
  </si>
  <si>
    <t xml:space="preserve">Avaria banca de socaria , foi avariado no segundo turmo, sem previsao 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</si>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</sst>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39" activePane="bottomRight" state="frozen"/>
      <selection pane="bottomRight" activeCell="BO41" sqref="BO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>IF(D7="","*",IFERROR(IF(ISODD(COUNT(AS7:AX7)),"ERRO",SUM((AT7-AS7),(AV7-AU7),(AX7-AW7))),"ERRO"))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2">IF(AND(BR7&lt;1,BS7&lt;1),"Produção e Intervalo",IF(BR7&lt;1,"Intervalo",IF(BS7&lt;1,"Produção","Aderente")))</f>
        <v>Aderente</v>
      </c>
      <c r="BR7" s="19" t="str">
        <f t="shared" ref="BR7:BR70" si="3">IF(OR(B7="",F7=""),"*",AY7/P7)</f>
        <v>*</v>
      </c>
      <c r="BS7" s="19" t="str">
        <f t="shared" ref="BS7:BS70" si="4">IF(OR(B7="",F7=""),"*",BA7/Q7)</f>
        <v>*</v>
      </c>
      <c r="BT7" s="226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>IF(D8="","*",IFERROR(IF(ISODD(COUNT(AS8:AX8)),"ERRO",SUM((AT8-AS8),(AV8-AU8),(AX8-AW8))),"ERRO"))</f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2"/>
        <v>Aderente</v>
      </c>
      <c r="BR8" s="19" t="str">
        <f t="shared" si="3"/>
        <v>*</v>
      </c>
      <c r="BS8" s="19" t="str">
        <f t="shared" si="4"/>
        <v>*</v>
      </c>
      <c r="BT8" s="226" t="str">
        <f t="shared" si="5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>IF(D9="","*",IFERROR(IF(ISODD(COUNT(AS9:AX9)),"ERRO",SUM((AT9-AS9),(AV9-AU9),(AX9-AW9))),"ERRO"))</f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2"/>
        <v>Aderente</v>
      </c>
      <c r="BR9" s="19" t="str">
        <f t="shared" si="3"/>
        <v>*</v>
      </c>
      <c r="BS9" s="19" t="str">
        <f t="shared" si="4"/>
        <v>*</v>
      </c>
      <c r="BT9" s="226" t="str">
        <f t="shared" si="5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>IF(D10="","*",IFERROR(IF(ISODD(COUNT(AS10:AX10)),"ERRO",SUM((AT10-AS10),(AV10-AU10),(AX10-AW10))),"ERRO"))</f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2"/>
        <v>Aderente</v>
      </c>
      <c r="BR10" s="19">
        <f t="shared" si="3"/>
        <v>2.058333333333334</v>
      </c>
      <c r="BS10" s="19">
        <f t="shared" si="4"/>
        <v>1.5785714285714285</v>
      </c>
      <c r="BT10" s="226" t="str">
        <f t="shared" si="5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ref="AY11:AY74" si="6">IF(D11="","*",IFERROR(IF(ISODD(COUNT(AS11:AX11)),"ERRO",SUM((AT11-AS11),(AV11-AU11),(AX11-AW11))),"ERRO"))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6" t="str">
        <f t="shared" si="5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6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6" t="str">
        <f t="shared" si="5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6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2"/>
        <v>Aderente</v>
      </c>
      <c r="BR13" s="19" t="str">
        <f t="shared" si="3"/>
        <v>*</v>
      </c>
      <c r="BS13" s="19" t="str">
        <f t="shared" si="4"/>
        <v>*</v>
      </c>
      <c r="BT13" s="226" t="str">
        <f t="shared" si="5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6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2"/>
        <v>Aderente</v>
      </c>
      <c r="BR14" s="19" t="str">
        <f t="shared" si="3"/>
        <v>*</v>
      </c>
      <c r="BS14" s="19" t="str">
        <f t="shared" si="4"/>
        <v>*</v>
      </c>
      <c r="BT14" s="226" t="str">
        <f t="shared" si="5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6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2"/>
        <v>Aderente</v>
      </c>
      <c r="BR15" s="19" t="str">
        <f t="shared" si="3"/>
        <v>*</v>
      </c>
      <c r="BS15" s="19" t="str">
        <f t="shared" si="4"/>
        <v>*</v>
      </c>
      <c r="BT15" s="226" t="str">
        <f t="shared" si="5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6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2"/>
        <v>Aderente</v>
      </c>
      <c r="BR16" s="19" t="str">
        <f t="shared" si="3"/>
        <v>*</v>
      </c>
      <c r="BS16" s="19" t="str">
        <f t="shared" si="4"/>
        <v>*</v>
      </c>
      <c r="BT16" s="226" t="str">
        <f t="shared" si="5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6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2"/>
        <v>Aderente</v>
      </c>
      <c r="BR17" s="19" t="str">
        <f t="shared" si="3"/>
        <v>*</v>
      </c>
      <c r="BS17" s="19" t="str">
        <f t="shared" si="4"/>
        <v>*</v>
      </c>
      <c r="BT17" s="226" t="str">
        <f t="shared" si="5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6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2"/>
        <v>Aderente</v>
      </c>
      <c r="BR18" s="19" t="str">
        <f t="shared" si="3"/>
        <v>*</v>
      </c>
      <c r="BS18" s="19" t="str">
        <f t="shared" si="4"/>
        <v>*</v>
      </c>
      <c r="BT18" s="226" t="str">
        <f t="shared" si="5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6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2"/>
        <v>Aderente</v>
      </c>
      <c r="BR19" s="19" t="str">
        <f t="shared" si="3"/>
        <v>*</v>
      </c>
      <c r="BS19" s="19" t="str">
        <f t="shared" si="4"/>
        <v>*</v>
      </c>
      <c r="BT19" s="226" t="str">
        <f t="shared" si="5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6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2"/>
        <v>Aderente</v>
      </c>
      <c r="BR20" s="19" t="str">
        <f t="shared" si="3"/>
        <v>*</v>
      </c>
      <c r="BS20" s="19" t="str">
        <f t="shared" si="4"/>
        <v>*</v>
      </c>
      <c r="BT20" s="226" t="str">
        <f t="shared" si="5"/>
        <v/>
      </c>
    </row>
    <row r="21" spans="1:72" hidden="1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6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2"/>
        <v>Aderente</v>
      </c>
      <c r="BR21" s="19">
        <f t="shared" si="3"/>
        <v>1</v>
      </c>
      <c r="BS21" s="19">
        <f t="shared" si="4"/>
        <v>1</v>
      </c>
      <c r="BT21" s="226" t="str">
        <f t="shared" si="5"/>
        <v>OKOK</v>
      </c>
    </row>
    <row r="22" spans="1:72" hidden="1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>
        <v>0.78680555555555554</v>
      </c>
      <c r="AV22" s="39"/>
      <c r="AW22" s="39"/>
      <c r="AX22" s="39"/>
      <c r="AY22" s="320" t="str">
        <f t="shared" si="6"/>
        <v>ERRO</v>
      </c>
      <c r="AZ22" s="14"/>
      <c r="BA22" s="72">
        <v>933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 t="s">
        <v>981</v>
      </c>
      <c r="BN22" s="15" t="s">
        <v>981</v>
      </c>
      <c r="BO22" s="166" t="s">
        <v>981</v>
      </c>
      <c r="BP22" s="17"/>
      <c r="BQ22" s="13" t="e">
        <f t="shared" si="2"/>
        <v>#VALUE!</v>
      </c>
      <c r="BR22" s="19" t="e">
        <f t="shared" si="3"/>
        <v>#VALUE!</v>
      </c>
      <c r="BS22" s="19">
        <f t="shared" si="4"/>
        <v>0.41651785714285716</v>
      </c>
      <c r="BT22" s="226" t="str">
        <f t="shared" si="5"/>
        <v>OKOK</v>
      </c>
    </row>
    <row r="23" spans="1:72" hidden="1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6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2"/>
        <v>Aderente</v>
      </c>
      <c r="BR23" s="19">
        <f t="shared" si="3"/>
        <v>2.3000000000000007</v>
      </c>
      <c r="BS23" s="19">
        <f t="shared" si="4"/>
        <v>1.5720000000000001</v>
      </c>
      <c r="BT23" s="226" t="str">
        <f t="shared" si="5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6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2"/>
        <v>Aderente</v>
      </c>
      <c r="BR24" s="19" t="str">
        <f t="shared" si="3"/>
        <v>*</v>
      </c>
      <c r="BS24" s="19" t="str">
        <f t="shared" si="4"/>
        <v>*</v>
      </c>
      <c r="BT24" s="226" t="str">
        <f t="shared" si="5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6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2"/>
        <v>Aderente</v>
      </c>
      <c r="BR25" s="19" t="str">
        <f t="shared" si="3"/>
        <v>*</v>
      </c>
      <c r="BS25" s="19" t="str">
        <f t="shared" si="4"/>
        <v>*</v>
      </c>
      <c r="BT25" s="226" t="str">
        <f t="shared" si="5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6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2"/>
        <v>Aderente</v>
      </c>
      <c r="BR26" s="19" t="str">
        <f t="shared" si="3"/>
        <v>*</v>
      </c>
      <c r="BS26" s="19" t="str">
        <f t="shared" si="4"/>
        <v>*</v>
      </c>
      <c r="BT26" s="226" t="str">
        <f t="shared" si="5"/>
        <v/>
      </c>
    </row>
    <row r="27" spans="1:72" hidden="1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6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2"/>
        <v>Aderente</v>
      </c>
      <c r="BR27" s="19">
        <f t="shared" si="3"/>
        <v>1.1666666666666665</v>
      </c>
      <c r="BS27" s="19">
        <f t="shared" si="4"/>
        <v>1.1000000000000001</v>
      </c>
      <c r="BT27" s="226" t="str">
        <f t="shared" si="5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6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2"/>
        <v>Aderente</v>
      </c>
      <c r="BR28" s="19" t="str">
        <f t="shared" si="3"/>
        <v>*</v>
      </c>
      <c r="BS28" s="19" t="str">
        <f t="shared" si="4"/>
        <v>*</v>
      </c>
      <c r="BT28" s="226" t="str">
        <f t="shared" si="5"/>
        <v/>
      </c>
    </row>
    <row r="29" spans="1:72" hidden="1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6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2"/>
        <v>Aderente</v>
      </c>
      <c r="BR29" s="19">
        <f t="shared" si="3"/>
        <v>1</v>
      </c>
      <c r="BS29" s="19">
        <f t="shared" si="4"/>
        <v>1</v>
      </c>
      <c r="BT29" s="226" t="str">
        <f t="shared" si="5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6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6" t="str">
        <f t="shared" si="5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6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2"/>
        <v>Aderente</v>
      </c>
      <c r="BR31" s="19" t="str">
        <f t="shared" si="3"/>
        <v>*</v>
      </c>
      <c r="BS31" s="19" t="str">
        <f t="shared" si="4"/>
        <v>*</v>
      </c>
      <c r="BT31" s="226" t="str">
        <f t="shared" si="5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6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2"/>
        <v>Aderente</v>
      </c>
      <c r="BR32" s="19" t="str">
        <f t="shared" si="3"/>
        <v>*</v>
      </c>
      <c r="BS32" s="19" t="str">
        <f t="shared" si="4"/>
        <v>*</v>
      </c>
      <c r="BT32" s="226" t="str">
        <f t="shared" si="5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6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2"/>
        <v>Aderente</v>
      </c>
      <c r="BR33" s="19" t="str">
        <f t="shared" si="3"/>
        <v>*</v>
      </c>
      <c r="BS33" s="19" t="str">
        <f t="shared" si="4"/>
        <v>*</v>
      </c>
      <c r="BT33" s="226" t="str">
        <f t="shared" si="5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6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2"/>
        <v>Aderente</v>
      </c>
      <c r="BR34" s="19" t="str">
        <f t="shared" si="3"/>
        <v>*</v>
      </c>
      <c r="BS34" s="19" t="str">
        <f t="shared" si="4"/>
        <v>*</v>
      </c>
      <c r="BT34" s="226" t="str">
        <f t="shared" si="5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6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2"/>
        <v>Aderente</v>
      </c>
      <c r="BR35" s="19" t="str">
        <f t="shared" si="3"/>
        <v>*</v>
      </c>
      <c r="BS35" s="19" t="str">
        <f t="shared" si="4"/>
        <v>*</v>
      </c>
      <c r="BT35" s="226" t="str">
        <f t="shared" si="5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6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2"/>
        <v>Aderente</v>
      </c>
      <c r="BR36" s="19" t="str">
        <f t="shared" si="3"/>
        <v>*</v>
      </c>
      <c r="BS36" s="19" t="str">
        <f t="shared" si="4"/>
        <v>*</v>
      </c>
      <c r="BT36" s="226" t="str">
        <f t="shared" si="5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6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2"/>
        <v>Aderente</v>
      </c>
      <c r="BR37" s="19" t="str">
        <f t="shared" si="3"/>
        <v>*</v>
      </c>
      <c r="BS37" s="19" t="str">
        <f t="shared" si="4"/>
        <v>*</v>
      </c>
      <c r="BT37" s="226" t="str">
        <f t="shared" si="5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6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2"/>
        <v>Aderente</v>
      </c>
      <c r="BR38" s="19" t="str">
        <f t="shared" si="3"/>
        <v>*</v>
      </c>
      <c r="BS38" s="19" t="str">
        <f t="shared" si="4"/>
        <v>*</v>
      </c>
      <c r="BT38" s="226" t="str">
        <f t="shared" si="5"/>
        <v/>
      </c>
    </row>
    <row r="39" spans="1:72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6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>
        <v>1</v>
      </c>
      <c r="BI39" s="17"/>
      <c r="BJ39" s="17" t="s">
        <v>1246</v>
      </c>
      <c r="BK39" s="17"/>
      <c r="BL39" s="16"/>
      <c r="BM39" s="15"/>
      <c r="BN39" s="15"/>
      <c r="BO39" s="166"/>
      <c r="BP39" s="17"/>
      <c r="BQ39" s="13" t="str">
        <f t="shared" si="2"/>
        <v>Produção e Intervalo</v>
      </c>
      <c r="BR39" s="19">
        <f t="shared" si="3"/>
        <v>0</v>
      </c>
      <c r="BS39" s="19">
        <f t="shared" si="4"/>
        <v>0</v>
      </c>
      <c r="BT39" s="226" t="str">
        <f t="shared" si="5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6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2"/>
        <v>Aderente</v>
      </c>
      <c r="BR40" s="19" t="str">
        <f t="shared" si="3"/>
        <v>*</v>
      </c>
      <c r="BS40" s="19" t="str">
        <f t="shared" si="4"/>
        <v>*</v>
      </c>
      <c r="BT40" s="226" t="str">
        <f t="shared" si="5"/>
        <v/>
      </c>
    </row>
    <row r="41" spans="1:72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1247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>
        <v>0</v>
      </c>
      <c r="AS41" s="39">
        <v>0</v>
      </c>
      <c r="AT41" s="39">
        <v>0</v>
      </c>
      <c r="AU41" s="39"/>
      <c r="AV41" s="39"/>
      <c r="AW41" s="39"/>
      <c r="AX41" s="39"/>
      <c r="AY41" s="320">
        <f t="shared" si="6"/>
        <v>0</v>
      </c>
      <c r="AZ41" s="14"/>
      <c r="BA41" s="72">
        <v>0</v>
      </c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>
        <v>0</v>
      </c>
      <c r="BI41" s="17"/>
      <c r="BJ41" s="17" t="s">
        <v>1248</v>
      </c>
      <c r="BK41" s="17" t="s">
        <v>1248</v>
      </c>
      <c r="BL41" s="16"/>
      <c r="BM41" s="15" t="s">
        <v>973</v>
      </c>
      <c r="BN41" s="15" t="s">
        <v>1003</v>
      </c>
      <c r="BO41" s="166" t="s">
        <v>1061</v>
      </c>
      <c r="BP41" s="17" t="s">
        <v>1248</v>
      </c>
      <c r="BQ41" s="13" t="str">
        <f t="shared" si="2"/>
        <v>Produção e Intervalo</v>
      </c>
      <c r="BR41" s="19">
        <f t="shared" si="3"/>
        <v>0</v>
      </c>
      <c r="BS41" s="19">
        <f t="shared" si="4"/>
        <v>0</v>
      </c>
      <c r="BT41" s="226" t="str">
        <f t="shared" si="5"/>
        <v>MecanizaçãoAtivos</v>
      </c>
    </row>
    <row r="42" spans="1:72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1249</v>
      </c>
      <c r="N42" s="205" t="s">
        <v>1250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1251</v>
      </c>
      <c r="X42" s="219" t="s">
        <v>957</v>
      </c>
      <c r="Y42" s="159"/>
      <c r="Z42" s="159"/>
      <c r="AA42" s="84" t="s">
        <v>1252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6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>
        <v>1</v>
      </c>
      <c r="BI42" s="17"/>
      <c r="BJ42" s="17"/>
      <c r="BK42" s="17"/>
      <c r="BL42" s="16"/>
      <c r="BM42" s="15"/>
      <c r="BN42" s="15"/>
      <c r="BO42" s="166"/>
      <c r="BP42" s="17"/>
      <c r="BQ42" s="13" t="str">
        <f t="shared" si="2"/>
        <v>Produção e Intervalo</v>
      </c>
      <c r="BR42" s="19">
        <f t="shared" si="3"/>
        <v>0</v>
      </c>
      <c r="BS42" s="19">
        <f t="shared" si="4"/>
        <v>0</v>
      </c>
      <c r="BT42" s="226" t="str">
        <f t="shared" si="5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6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2"/>
        <v>Aderente</v>
      </c>
      <c r="BR43" s="19" t="str">
        <f t="shared" si="3"/>
        <v>*</v>
      </c>
      <c r="BS43" s="19" t="str">
        <f t="shared" si="4"/>
        <v>*</v>
      </c>
      <c r="BT43" s="226" t="str">
        <f t="shared" si="5"/>
        <v/>
      </c>
    </row>
    <row r="44" spans="1:72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6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2"/>
        <v>Produção e Intervalo</v>
      </c>
      <c r="BR44" s="19">
        <f t="shared" si="3"/>
        <v>0</v>
      </c>
      <c r="BS44" s="19">
        <f t="shared" si="4"/>
        <v>0</v>
      </c>
      <c r="BT44" s="226" t="str">
        <f t="shared" si="5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6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2"/>
        <v>Aderente</v>
      </c>
      <c r="BR45" s="19" t="str">
        <f t="shared" si="3"/>
        <v>*</v>
      </c>
      <c r="BS45" s="19" t="str">
        <f t="shared" si="4"/>
        <v>*</v>
      </c>
      <c r="BT45" s="226" t="str">
        <f t="shared" si="5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6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2"/>
        <v>Aderente</v>
      </c>
      <c r="BR46" s="19" t="str">
        <f t="shared" si="3"/>
        <v>*</v>
      </c>
      <c r="BS46" s="19" t="str">
        <f t="shared" si="4"/>
        <v>*</v>
      </c>
      <c r="BT46" s="226" t="str">
        <f t="shared" si="5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6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2"/>
        <v>Aderente</v>
      </c>
      <c r="BR47" s="19" t="str">
        <f t="shared" si="3"/>
        <v>*</v>
      </c>
      <c r="BS47" s="19" t="str">
        <f t="shared" si="4"/>
        <v>*</v>
      </c>
      <c r="BT47" s="226" t="str">
        <f t="shared" si="5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6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2"/>
        <v>Aderente</v>
      </c>
      <c r="BR48" s="19" t="str">
        <f t="shared" si="3"/>
        <v>*</v>
      </c>
      <c r="BS48" s="19" t="str">
        <f t="shared" si="4"/>
        <v>*</v>
      </c>
      <c r="BT48" s="226" t="str">
        <f t="shared" si="5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6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2"/>
        <v>Aderente</v>
      </c>
      <c r="BR49" s="19" t="str">
        <f t="shared" si="3"/>
        <v>*</v>
      </c>
      <c r="BS49" s="19" t="str">
        <f t="shared" si="4"/>
        <v>*</v>
      </c>
      <c r="BT49" s="226" t="str">
        <f t="shared" si="5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6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2"/>
        <v>Aderente</v>
      </c>
      <c r="BR50" s="19" t="str">
        <f t="shared" si="3"/>
        <v>*</v>
      </c>
      <c r="BS50" s="19" t="str">
        <f t="shared" si="4"/>
        <v>*</v>
      </c>
      <c r="BT50" s="226" t="str">
        <f t="shared" si="5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1247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6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6" t="str">
        <f t="shared" si="5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6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2"/>
        <v>Aderente</v>
      </c>
      <c r="BR52" s="19" t="str">
        <f t="shared" si="3"/>
        <v>*</v>
      </c>
      <c r="BS52" s="19" t="str">
        <f t="shared" si="4"/>
        <v>*</v>
      </c>
      <c r="BT52" s="226" t="str">
        <f t="shared" si="5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6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6" t="str">
        <f t="shared" si="5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6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2"/>
        <v>Produção e Intervalo</v>
      </c>
      <c r="BR54" s="19">
        <f t="shared" si="3"/>
        <v>0</v>
      </c>
      <c r="BS54" s="19">
        <f t="shared" si="4"/>
        <v>0</v>
      </c>
      <c r="BT54" s="226" t="str">
        <f t="shared" si="5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6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2"/>
        <v>Aderente</v>
      </c>
      <c r="BR55" s="19" t="str">
        <f t="shared" si="3"/>
        <v>*</v>
      </c>
      <c r="BS55" s="19" t="str">
        <f t="shared" si="4"/>
        <v>*</v>
      </c>
      <c r="BT55" s="226" t="str">
        <f t="shared" si="5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6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2"/>
        <v>Aderente</v>
      </c>
      <c r="BR56" s="19" t="str">
        <f t="shared" si="3"/>
        <v>*</v>
      </c>
      <c r="BS56" s="19" t="str">
        <f t="shared" si="4"/>
        <v>*</v>
      </c>
      <c r="BT56" s="226" t="str">
        <f t="shared" si="5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6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2"/>
        <v>Aderente</v>
      </c>
      <c r="BR57" s="19" t="str">
        <f t="shared" si="3"/>
        <v>*</v>
      </c>
      <c r="BS57" s="19" t="str">
        <f t="shared" si="4"/>
        <v>*</v>
      </c>
      <c r="BT57" s="226" t="str">
        <f t="shared" si="5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6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2"/>
        <v>Aderente</v>
      </c>
      <c r="BR58" s="19" t="str">
        <f t="shared" si="3"/>
        <v>*</v>
      </c>
      <c r="BS58" s="19" t="str">
        <f t="shared" si="4"/>
        <v>*</v>
      </c>
      <c r="BT58" s="226" t="str">
        <f t="shared" si="5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6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2"/>
        <v>Aderente</v>
      </c>
      <c r="BR59" s="19" t="str">
        <f t="shared" si="3"/>
        <v>*</v>
      </c>
      <c r="BS59" s="19" t="str">
        <f t="shared" si="4"/>
        <v>*</v>
      </c>
      <c r="BT59" s="226" t="str">
        <f t="shared" si="5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1253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6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2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5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1247</v>
      </c>
      <c r="W61" s="174" t="s">
        <v>1254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6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2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5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1255</v>
      </c>
      <c r="W62" s="174" t="s">
        <v>1256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6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6" t="str">
        <f t="shared" si="5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1257</v>
      </c>
      <c r="W63" s="174" t="s">
        <v>1258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6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2"/>
        <v>Produção e Intervalo</v>
      </c>
      <c r="BR63" s="19">
        <f t="shared" si="3"/>
        <v>0</v>
      </c>
      <c r="BS63" s="19">
        <f t="shared" si="4"/>
        <v>0</v>
      </c>
      <c r="BT63" s="226" t="str">
        <f t="shared" si="5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1259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1260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1257</v>
      </c>
      <c r="W64" s="174" t="s">
        <v>1261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6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6" t="str">
        <f t="shared" si="5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6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6" t="str">
        <f t="shared" si="5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6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2"/>
        <v>Aderente</v>
      </c>
      <c r="BR66" s="19" t="str">
        <f t="shared" si="3"/>
        <v>*</v>
      </c>
      <c r="BS66" s="19" t="str">
        <f t="shared" si="4"/>
        <v>*</v>
      </c>
      <c r="BT66" s="226" t="str">
        <f t="shared" si="5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6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6" t="str">
        <f t="shared" si="5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6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2"/>
        <v>Aderente</v>
      </c>
      <c r="BR68" s="19" t="str">
        <f t="shared" si="3"/>
        <v>*</v>
      </c>
      <c r="BS68" s="19" t="str">
        <f t="shared" si="4"/>
        <v>*</v>
      </c>
      <c r="BT68" s="226" t="str">
        <f t="shared" si="5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6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2"/>
        <v>Aderente</v>
      </c>
      <c r="BR69" s="19" t="str">
        <f t="shared" si="3"/>
        <v>*</v>
      </c>
      <c r="BS69" s="19" t="str">
        <f t="shared" si="4"/>
        <v>*</v>
      </c>
      <c r="BT69" s="226" t="str">
        <f t="shared" si="5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6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2"/>
        <v>Aderente</v>
      </c>
      <c r="BR70" s="19" t="str">
        <f t="shared" si="3"/>
        <v>*</v>
      </c>
      <c r="BS70" s="19" t="str">
        <f t="shared" si="4"/>
        <v>*</v>
      </c>
      <c r="BT70" s="226" t="str">
        <f t="shared" si="5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si="6"/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6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6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6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ref="AY75:AY138" si="13">IF(D75="","*",IFERROR(IF(ISODD(COUNT(AS75:AX75)),"ERRO",SUM((AT75-AS75),(AV75-AU75),(AX75-AW75))),"ERRO"))</f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3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3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3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3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3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3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3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3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3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3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3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3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3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3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3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3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3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3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3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3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3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3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3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3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3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si="13"/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3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3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3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3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3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3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3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3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3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3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3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3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3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3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3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3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3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3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3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3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3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3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3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3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3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3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3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3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3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3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3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3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3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3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3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3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3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ref="AY139:AY173" si="20">IF(D139="","*",IFERROR(IF(ISODD(COUNT(AS139:AX139)),"ERRO",SUM((AT139-AS139),(AV139-AU139),(AX139-AW139))),"ERRO"))</f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20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20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20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20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20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20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20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20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20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20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20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20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20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20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20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20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20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20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20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20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20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20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20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20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si="20"/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0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0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0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0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0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0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0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0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0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ref="AY164:AY227" si="25">IF(D174="","*",IFERROR(IF(ISODD(COUNT(AS174:AX768)),"ERRO",SUM((AT174-AS174),(AV174-AU174),(AX174-AW174))),"ERRO"))</f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174:AY599">
    <cfRule type="cellIs" dxfId="140" priority="18358" operator="equal">
      <formula>"ERRO"</formula>
    </cfRule>
  </conditionalFormatting>
  <conditionalFormatting sqref="X4 Y475:Y550 Y1:Z474">
    <cfRule type="cellIs" dxfId="139" priority="18347" operator="equal">
      <formula>"OPORTUNIDADE"</formula>
    </cfRule>
  </conditionalFormatting>
  <conditionalFormatting sqref="AZ6:AZ522">
    <cfRule type="expression" dxfId="138" priority="18342">
      <formula>$BU6=1</formula>
    </cfRule>
  </conditionalFormatting>
  <conditionalFormatting sqref="BQ6:BQ599">
    <cfRule type="cellIs" dxfId="137" priority="18353" operator="equal">
      <formula>"Produção e Intervalo"</formula>
    </cfRule>
    <cfRule type="cellIs" dxfId="136" priority="18354" operator="equal">
      <formula>"Aderente"</formula>
    </cfRule>
    <cfRule type="cellIs" dxfId="135" priority="18355" operator="equal">
      <formula>"Intervalo"</formula>
    </cfRule>
    <cfRule type="cellIs" dxfId="134" priority="18356" operator="equal">
      <formula>"Produção"</formula>
    </cfRule>
    <cfRule type="cellIs" dxfId="133" priority="18357" operator="equal">
      <formula>"ERRO"</formula>
    </cfRule>
  </conditionalFormatting>
  <conditionalFormatting sqref="BR6:BS552">
    <cfRule type="cellIs" dxfId="132" priority="18335" operator="equal">
      <formula>"*"</formula>
    </cfRule>
    <cfRule type="cellIs" dxfId="131" priority="18336" operator="greaterThanOrEqual">
      <formula>1</formula>
    </cfRule>
    <cfRule type="cellIs" dxfId="130" priority="18337" operator="lessThan">
      <formula>1</formula>
    </cfRule>
  </conditionalFormatting>
  <conditionalFormatting sqref="X475:X522 Y475:Y550 Y6:Z474">
    <cfRule type="cellIs" dxfId="129" priority="18283" operator="equal">
      <formula>"NÃO"</formula>
    </cfRule>
    <cfRule type="cellIs" dxfId="128" priority="18284" operator="equal">
      <formula>"SIM"</formula>
    </cfRule>
  </conditionalFormatting>
  <conditionalFormatting sqref="X475:X522">
    <cfRule type="cellIs" dxfId="127" priority="18282" operator="equal">
      <formula>"OPORTUNIDADE"</formula>
    </cfRule>
  </conditionalFormatting>
  <conditionalFormatting sqref="Z475:Z522">
    <cfRule type="cellIs" dxfId="126" priority="18280" operator="equal">
      <formula>"NÃO"</formula>
    </cfRule>
    <cfRule type="cellIs" dxfId="125" priority="18281" operator="equal">
      <formula>"SIM"</formula>
    </cfRule>
  </conditionalFormatting>
  <conditionalFormatting sqref="Z475:Z522">
    <cfRule type="cellIs" dxfId="124" priority="18279" operator="equal">
      <formula>"OPORTUNIDADE"</formula>
    </cfRule>
  </conditionalFormatting>
  <conditionalFormatting sqref="Y1048575:Y1048576">
    <cfRule type="cellIs" dxfId="123" priority="18164" operator="equal">
      <formula>"OPORTUNIDADE"</formula>
    </cfRule>
  </conditionalFormatting>
  <conditionalFormatting sqref="Y1048575:Y1048576">
    <cfRule type="cellIs" dxfId="122" priority="18162" operator="equal">
      <formula>"NÃO"</formula>
    </cfRule>
    <cfRule type="cellIs" dxfId="121" priority="18163" operator="equal">
      <formula>"SIM"</formula>
    </cfRule>
  </conditionalFormatting>
  <conditionalFormatting sqref="Z523:Z548">
    <cfRule type="cellIs" dxfId="120" priority="17899" operator="equal">
      <formula>"OPORTUNIDADE"</formula>
    </cfRule>
  </conditionalFormatting>
  <conditionalFormatting sqref="Z523:Z548">
    <cfRule type="cellIs" dxfId="119" priority="17897" operator="equal">
      <formula>"NÃO"</formula>
    </cfRule>
    <cfRule type="cellIs" dxfId="118" priority="17898" operator="equal">
      <formula>"SIM"</formula>
    </cfRule>
  </conditionalFormatting>
  <conditionalFormatting sqref="X549">
    <cfRule type="cellIs" dxfId="117" priority="17885" operator="equal">
      <formula>"NÃO"</formula>
    </cfRule>
    <cfRule type="cellIs" dxfId="116" priority="17886" operator="equal">
      <formula>"SIM"</formula>
    </cfRule>
  </conditionalFormatting>
  <conditionalFormatting sqref="X549">
    <cfRule type="cellIs" dxfId="115" priority="17884" operator="equal">
      <formula>"OPORTUNIDADE"</formula>
    </cfRule>
  </conditionalFormatting>
  <conditionalFormatting sqref="Z549">
    <cfRule type="cellIs" dxfId="114" priority="17882" operator="equal">
      <formula>"NÃO"</formula>
    </cfRule>
    <cfRule type="cellIs" dxfId="113" priority="17883" operator="equal">
      <formula>"SIM"</formula>
    </cfRule>
  </conditionalFormatting>
  <conditionalFormatting sqref="Z549">
    <cfRule type="cellIs" dxfId="112" priority="17881" operator="equal">
      <formula>"OPORTUNIDADE"</formula>
    </cfRule>
  </conditionalFormatting>
  <conditionalFormatting sqref="BI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1">
      <iconSet showValue="0">
        <cfvo type="percent" val="0"/>
        <cfvo type="num" val="1"/>
        <cfvo type="num" val="1" gte="0"/>
      </iconSet>
    </cfRule>
    <cfRule type="iconSet" priority="178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01">
      <formula>$BU492=1</formula>
    </cfRule>
  </conditionalFormatting>
  <conditionalFormatting sqref="AZ525:AZ549">
    <cfRule type="expression" dxfId="110" priority="18661">
      <formula>$BU497=1</formula>
    </cfRule>
  </conditionalFormatting>
  <conditionalFormatting sqref="BI523:BI548"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4">
      <iconSet showValue="0">
        <cfvo type="percent" val="0"/>
        <cfvo type="num" val="1"/>
        <cfvo type="num" val="1" gte="0"/>
      </iconSet>
    </cfRule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296" operator="equal">
      <formula>"*"</formula>
    </cfRule>
    <cfRule type="cellIs" dxfId="108" priority="13297" operator="greaterThanOrEqual">
      <formula>1</formula>
    </cfRule>
    <cfRule type="cellIs" dxfId="107" priority="13298" operator="lessThan">
      <formula>1</formula>
    </cfRule>
  </conditionalFormatting>
  <conditionalFormatting sqref="BI6:BI522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6">
      <iconSet showValue="0">
        <cfvo type="percent" val="0"/>
        <cfvo type="num" val="1"/>
        <cfvo type="num" val="1" gte="0"/>
      </iconSet>
    </cfRule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K6:BK9 BK11:BK40 BK42:BK599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P6:BP40 BP42:BP599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AY6:AY173">
    <cfRule type="cellIs" dxfId="106" priority="3" operator="equal">
      <formula>"ERRO"</formula>
    </cfRule>
  </conditionalFormatting>
  <conditionalFormatting sqref="BK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1262</v>
      </c>
      <c r="D5" s="351"/>
      <c r="E5" s="351"/>
      <c r="F5" s="351"/>
      <c r="G5" s="351"/>
      <c r="H5" s="351"/>
      <c r="I5" s="351"/>
      <c r="J5" s="352"/>
      <c r="K5" s="353" t="s">
        <v>1263</v>
      </c>
      <c r="L5" s="354"/>
      <c r="M5" s="354"/>
      <c r="N5" s="354"/>
      <c r="O5" s="355" t="s">
        <v>1264</v>
      </c>
      <c r="P5" s="356"/>
      <c r="Q5" s="357"/>
    </row>
    <row r="6" spans="1:17" s="94" customFormat="1" ht="15.75" customHeight="1">
      <c r="A6" s="88" t="s">
        <v>1265</v>
      </c>
      <c r="B6" s="95" t="s">
        <v>1266</v>
      </c>
      <c r="C6" s="96" t="s">
        <v>1163</v>
      </c>
      <c r="D6" s="97" t="s">
        <v>1164</v>
      </c>
      <c r="E6" s="96" t="s">
        <v>1267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1268</v>
      </c>
      <c r="M6" s="140" t="s">
        <v>30</v>
      </c>
      <c r="N6" s="141" t="s">
        <v>1158</v>
      </c>
      <c r="O6" s="247" t="s">
        <v>1201</v>
      </c>
      <c r="P6" s="158"/>
      <c r="Q6" s="194" t="s">
        <v>1269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16:08, segunda faixa as 18:53 ofertado intervalo até as 1h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1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 xml:space="preserve">Avaria banca de socaria , foi avariado no segundo turmo, sem previsao 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1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1270</v>
      </c>
      <c r="W1" s="363"/>
      <c r="X1" s="363"/>
      <c r="Y1" s="105"/>
    </row>
    <row r="2" spans="1:25" s="101" customFormat="1" ht="11.25" customHeight="1">
      <c r="A2" s="106" t="s">
        <v>1271</v>
      </c>
      <c r="B2" s="106" t="s">
        <v>1266</v>
      </c>
      <c r="C2" s="106" t="s">
        <v>7</v>
      </c>
      <c r="D2" s="107" t="s">
        <v>1163</v>
      </c>
      <c r="E2" s="107" t="s">
        <v>1164</v>
      </c>
      <c r="F2" s="107" t="s">
        <v>1265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1272</v>
      </c>
      <c r="U2" s="109" t="s">
        <v>1166</v>
      </c>
      <c r="V2" s="104">
        <f ca="1">TODAY()-1</f>
        <v>46024</v>
      </c>
      <c r="W2" s="104">
        <f ca="1">V2-1</f>
        <v>46023</v>
      </c>
      <c r="X2" s="104">
        <f ca="1">W2-1</f>
        <v>46022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933</v>
      </c>
      <c r="W8" s="113">
        <f ca="1">_xlfn.XLOOKUP(G8&amp;$W$2,BS_CONTROLE[CHAVE],BS_CONTROLE[Quantidade_11],"-")</f>
        <v>3536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933</v>
      </c>
      <c r="W20" s="113">
        <f ca="1">_xlfn.XLOOKUP(G20&amp;$W$2,BS_CONTROLE[CHAVE],BS_CONTROLE[Quantidade_11],"-")</f>
        <v>3536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>
        <f ca="1">_xlfn.XLOOKUP(G21&amp;$V$2,BS_CONTROLE[CHAVE],BS_CONTROLE[Quantidade_11],"-")</f>
        <v>786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>
        <f ca="1">_xlfn.XLOOKUP(G25&amp;$V$2,BS_CONTROLE[CHAVE],BS_CONTROLE[Quantidade_11],"-")</f>
        <v>220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>
        <f ca="1">_xlfn.XLOOKUP(G27&amp;$V$2,BS_CONTROLE[CHAVE],BS_CONTROLE[Quantidade_11],"-")</f>
        <v>1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933</v>
      </c>
      <c r="W39" s="113">
        <f ca="1">_xlfn.XLOOKUP(G39&amp;$W$2,BS_CONTROLE[CHAVE],BS_CONTROLE[Quantidade_11],"-")</f>
        <v>3536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>
        <f ca="1">_xlfn.XLOOKUP(G40&amp;$V$2,BS_CONTROLE[CHAVE],BS_CONTROLE[Quantidade_11],"-")</f>
        <v>786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>
        <f ca="1">_xlfn.XLOOKUP(G42&amp;$V$2,BS_CONTROLE[CHAVE],BS_CONTROLE[Quantidade_11],"-")</f>
        <v>220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933</v>
      </c>
      <c r="W49" s="113">
        <f ca="1">_xlfn.XLOOKUP(G49&amp;$W$2,BS_CONTROLE[CHAVE],BS_CONTROLE[Quantidade_11],"-")</f>
        <v>3536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>
        <f ca="1">_xlfn.XLOOKUP(G52&amp;$V$2,BS_CONTROLE[CHAVE],BS_CONTROLE[Quantidade_11],"-")</f>
        <v>220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>
        <f ca="1">_xlfn.XLOOKUP(G58&amp;$V$2,BS_CONTROLE[CHAVE],BS_CONTROLE[Quantidade_11],"-")</f>
        <v>1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933</v>
      </c>
      <c r="W59" s="113">
        <f ca="1">_xlfn.XLOOKUP(G59&amp;$W$2,BS_CONTROLE[CHAVE],BS_CONTROLE[Quantidade_11],"-")</f>
        <v>3536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>
        <f ca="1">_xlfn.XLOOKUP(G60&amp;$V$2,BS_CONTROLE[CHAVE],BS_CONTROLE[Quantidade_11],"-")</f>
        <v>786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>
        <f ca="1">_xlfn.XLOOKUP(G63&amp;$V$2,BS_CONTROLE[CHAVE],BS_CONTROLE[Quantidade_11],"-")</f>
        <v>220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1273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1274</v>
      </c>
      <c r="C2" s="96" t="s">
        <v>1148</v>
      </c>
      <c r="D2" s="96" t="s">
        <v>1150</v>
      </c>
      <c r="E2" s="96" t="s">
        <v>1275</v>
      </c>
      <c r="F2" s="96" t="s">
        <v>1276</v>
      </c>
      <c r="G2" s="96" t="s">
        <v>1277</v>
      </c>
      <c r="H2" s="96" t="s">
        <v>1278</v>
      </c>
      <c r="I2" s="96" t="s">
        <v>1279</v>
      </c>
      <c r="J2" s="96" t="s">
        <v>1280</v>
      </c>
      <c r="K2" s="132" t="s">
        <v>1281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2026-01-03T11:49:25Z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