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39" documentId="120_S{118792C3-22EF-5104-A093-F22BFE3913F3}" xr6:coauthVersionLast="47" xr6:coauthVersionMax="47" xr10:uidLastSave="{5FBBBCA9-5EF8-4906-9F76-04B1BAEBE3D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5" i="1" l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D83" i="1" a="1"/>
  <c r="BD83" i="1" s="1"/>
  <c r="BE83" i="1" a="1"/>
  <c r="BE83" i="1" s="1"/>
  <c r="BR83" i="1"/>
  <c r="BS83" i="1"/>
  <c r="A84" i="1"/>
  <c r="C84" i="1"/>
  <c r="G84" i="1"/>
  <c r="F80" i="12"/>
  <c r="L79" i="15"/>
  <c r="R84" i="1"/>
  <c r="S84" i="1" a="1"/>
  <c r="S84" i="1" s="1"/>
  <c r="D79" i="15" s="1"/>
  <c r="T84" i="1" a="1"/>
  <c r="T84" i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AP97" i="1"/>
  <c r="M69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AI102" i="1"/>
  <c r="BB102" i="1" s="1"/>
  <c r="AJ102" i="1"/>
  <c r="AK102" i="1"/>
  <c r="K74" i="10" s="1"/>
  <c r="AL102" i="1"/>
  <c r="AO102" i="1"/>
  <c r="BE102" i="1" s="1" a="1"/>
  <c r="BE102" i="1" s="1"/>
  <c r="AP102" i="1"/>
  <c r="M7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AP113" i="1"/>
  <c r="M85" i="10" s="1"/>
  <c r="AQ113" i="1"/>
  <c r="AY113" i="1"/>
  <c r="BE113" i="1" a="1"/>
  <c r="BE113" i="1" s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AP121" i="1"/>
  <c r="M93" i="10" s="1"/>
  <c r="AQ121" i="1"/>
  <c r="AY121" i="1"/>
  <c r="BE121" i="1" a="1"/>
  <c r="BE121" i="1" s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2" i="1" l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2" i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102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<sst xmlns="http://schemas.openxmlformats.org/spreadsheetml/2006/main" count="3851" uniqueCount="1227">
  <si>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</si>
  <si>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</si>
  <si>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</si>
  <si>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</si>
  <si>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</si>
  <si>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</si>
  <si>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</si>
  <si>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</si>
  <si>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</si>
  <si>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</si>
  <si>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</si>
  <si>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</si>
  <si>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</si>
  <si>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</si>
  <si>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</si>
  <si>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</si>
  <si>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</si>
  <si>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</si>
  <si>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</si>
  <si>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</si>
  <si>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</si>
  <si>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</si>
  <si>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</si>
  <si>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</si>
  <si>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</si>
  <si>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</si>
  <si>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</si>
  <si>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</si>
  <si>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</si>
  <si>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</si>
  <si>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</si>
  <si>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</si>
  <si>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</si>
  <si>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</si>
  <si>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</si>
  <si>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</si>
  <si>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</si>
  <si>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</si>
  <si>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</si>
  <si>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</si>
  <si>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</si>
  <si>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</si>
  <si>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</si>
  <si>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</si>
  <si>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</si>
  <si>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</si>
  <si>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</si>
  <si>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</si>
  <si>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</si>
  <si>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</si>
  <si>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</si>
  <si>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</si>
  <si>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</si>
  <si>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</si>
  <si>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</si>
  <si>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</si>
  <si>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</si>
  <si>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</si>
  <si>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</si>
  <si>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</si>
  <si>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</si>
  <si>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</si>
  <si>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</si>
  <si>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</si>
  <si>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</si>
  <si>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</si>
  <si>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</si>
  <si>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</si>
  <si>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</si>
  <si>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</si>
  <si>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</si>
  <si>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</si>
  <si>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</si>
  <si>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</si>
  <si>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</si>
  <si>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</si>
  <si>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</si>
  <si>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</si>
  <si>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</si>
  <si>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</si>
  <si>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</si>
  <si>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</si>
  <si>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</si>
  <si>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</si>
  <si>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</si>
  <si>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</si>
  <si>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</si>
  <si>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</si>
  <si>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</si>
  <si>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</si>
  <si>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</si>
  <si>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</si>
  <si>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</si>
  <si>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</si>
  <si>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</si>
  <si>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</si>
  <si>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</si>
  <si>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</si>
  <si>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</si>
  <si>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</si>
  <si>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</si>
  <si>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</si>
  <si>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</si>
  <si>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</si>
  <si>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</si>
  <si>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</si>
  <si>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</si>
  <si>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</si>
  <si>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</si>
  <si>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</si>
  <si>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</si>
  <si>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</si>
  <si>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</si>
  <si>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</si>
  <si>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</si>
  <si>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</si>
  <si>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</si>
  <si>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</si>
  <si>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</si>
  <si>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</si>
  <si>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</si>
  <si>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</si>
  <si>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</si>
  <si>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</si>
  <si>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</si>
  <si>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</si>
  <si>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</si>
  <si>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</si>
  <si>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</si>
  <si>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</si>
  <si>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</si>
  <si>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</si>
  <si>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</si>
  <si>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</si>
  <si>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</si>
  <si>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</si>
  <si>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</si>
  <si>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</si>
  <si>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</si>
  <si>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</si>
  <si>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</si>
  <si>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</si>
  <si>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</si>
  <si>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</si>
  <si>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</si>
  <si>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</si>
  <si>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</si>
  <si>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</si>
  <si>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</si>
  <si>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</si>
  <si>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</si>
  <si>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</si>
  <si>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</si>
  <si>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</si>
  <si>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</si>
  <si>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</si>
  <si>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</si>
  <si>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</si>
  <si>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</si>
  <si>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</si>
  <si>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</si>
  <si>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</si>
  <si>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</si>
  <si>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</si>
  <si>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</si>
  <si>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</si>
  <si>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</si>
  <si>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</si>
  <si>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</si>
  <si>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</si>
  <si>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</si>
  <si>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</si>
  <si>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</si>
  <si>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</si>
  <si>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</si>
  <si>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</si>
  <si>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</si>
  <si>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</si>
  <si>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</si>
  <si>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</si>
  <si>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</si>
  <si>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</si>
  <si>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</si>
  <si>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</si>
  <si>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</si>
  <si>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</si>
  <si>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</si>
  <si>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</si>
  <si>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</si>
  <si>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</si>
  <si>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</si>
  <si>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</si>
  <si>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</si>
  <si>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</si>
  <si>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</si>
  <si>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</si>
  <si>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</si>
  <si>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</si>
  <si>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</si>
  <si>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</si>
  <si>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</si>
  <si>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</si>
  <si>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</si>
  <si>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</si>
  <si>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</si>
  <si>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</si>
  <si>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</si>
  <si>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</si>
  <si>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</si>
  <si>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</si>
  <si>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</si>
  <si>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</si>
  <si>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</si>
  <si>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</si>
  <si>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</si>
  <si>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</si>
  <si>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</si>
  <si>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</si>
  <si>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</si>
  <si>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</si>
  <si>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</si>
  <si>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</si>
  <si>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</si>
  <si>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</si>
  <si>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</si>
  <si>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</si>
  <si>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</si>
  <si>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</si>
  <si>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</si>
  <si>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</si>
  <si>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</si>
  <si>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</si>
  <si>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</si>
  <si>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</si>
  <si>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</si>
  <si>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</si>
  <si>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</si>
  <si>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</si>
  <si>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</si>
  <si>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</si>
  <si>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</si>
  <si>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</si>
  <si>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</si>
  <si>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</si>
  <si>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</si>
  <si>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</si>
  <si>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</si>
  <si>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</si>
  <si>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</si>
  <si>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</si>
  <si>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</si>
  <si>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</si>
  <si>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</si>
  <si>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</si>
  <si>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</si>
  <si>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</si>
  <si>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</si>
  <si>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</si>
  <si>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</si>
  <si>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</si>
  <si>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</si>
  <si>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</si>
  <si>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</si>
  <si>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</si>
  <si>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</si>
  <si>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</si>
  <si>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</si>
  <si>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</si>
  <si>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</si>
  <si>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</si>
  <si>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</si>
  <si>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</si>
  <si>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</si>
  <si>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</si>
  <si>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</si>
  <si>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</si>
  <si>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</si>
  <si>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</si>
  <si>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</si>
  <si>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</si>
  <si>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</si>
  <si>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</si>
  <si>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</si>
  <si>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</si>
  <si>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</si>
  <si>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</si>
  <si>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</si>
  <si>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</si>
  <si>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</si>
  <si>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</si>
  <si>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</si>
  <si>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</si>
  <si>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</si>
  <si>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</si>
  <si>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</si>
  <si>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</si>
  <si>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</si>
  <si>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</si>
  <si>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</si>
  <si>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</si>
  <si>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</si>
  <si>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</si>
  <si>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</si>
  <si>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</si>
  <si>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</si>
  <si>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</si>
  <si>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</si>
  <si>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</si>
  <si>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</si>
  <si>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</si>
  <si>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</si>
  <si>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</si>
  <si>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</si>
  <si>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</si>
  <si>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</si>
  <si>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</si>
  <si>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</si>
  <si>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</si>
  <si>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</si>
  <si>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</si>
  <si>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</si>
  <si>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</si>
  <si>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</si>
  <si>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</si>
  <si>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</si>
  <si>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</si>
  <si>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</si>
  <si>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</si>
  <si>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</si>
  <si>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</si>
  <si>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</si>
  <si>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</si>
  <si>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</si>
  <si>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</si>
  <si>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</si>
  <si>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</si>
  <si>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</si>
  <si>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</si>
  <si>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</si>
  <si>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</si>
  <si>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</si>
  <si>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</si>
  <si>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</si>
  <si>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</si>
  <si>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</si>
  <si>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</si>
  <si>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</si>
  <si>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</si>
  <si>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</si>
  <si>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</si>
  <si>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</si>
  <si>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</si>
  <si>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</si>
  <si>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</si>
  <si>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</si>
  <si>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</si>
  <si>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</si>
  <si>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</si>
  <si>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</si>
  <si>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</si>
  <si>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</si>
  <si>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</si>
  <si>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</si>
  <si>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</si>
  <si>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</si>
  <si>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</si>
  <si>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</si>
  <si>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</si>
  <si>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</si>
  <si>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</si>
  <si>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</si>
  <si>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</si>
  <si>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</si>
  <si>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</si>
  <si>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</si>
  <si>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</si>
  <si>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</si>
  <si>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</si>
  <si>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</si>
  <si>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</si>
  <si>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</si>
  <si>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</si>
  <si>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</si>
  <si>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</si>
  <si>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</si>
  <si>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</si>
  <si>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</si>
  <si>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</si>
  <si>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</si>
  <si>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</si>
  <si>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</si>
  <si>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</si>
  <si>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</si>
  <si>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</si>
  <si>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</si>
  <si>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</si>
  <si>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</si>
  <si>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</si>
  <si>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</si>
  <si>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</si>
  <si>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</si>
  <si>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</si>
  <si>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</si>
  <si>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</si>
  <si>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</si>
  <si>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</si>
  <si>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</si>
  <si>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</si>
  <si>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</si>
  <si>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</si>
  <si>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</si>
  <si>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</si>
  <si>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</si>
  <si>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</si>
  <si>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</si>
  <si>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</si>
  <si>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</si>
  <si>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</si>
  <si>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</si>
  <si>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</si>
  <si>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</si>
  <si>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</si>
  <si>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</si>
  <si>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</si>
  <si>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</si>
  <si>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</si>
  <si>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</si>
  <si>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</si>
  <si>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</si>
  <si>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</si>
  <si>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</si>
  <si>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</si>
  <si>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</si>
  <si>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</si>
  <si>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</si>
  <si>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</si>
  <si>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</si>
  <si>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</si>
  <si>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</si>
  <si>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</si>
  <si>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</si>
  <si>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</si>
  <si>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</si>
  <si>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</si>
  <si>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</si>
  <si>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</si>
  <si>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</si>
  <si>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</si>
  <si>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</si>
  <si>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</si>
  <si>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</si>
  <si>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</si>
  <si>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</si>
  <si>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</si>
  <si>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</si>
  <si>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</si>
  <si>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</si>
  <si>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</si>
  <si>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</si>
  <si>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</si>
  <si>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</si>
  <si>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</si>
  <si>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</si>
  <si>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</si>
  <si>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</si>
  <si>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</si>
  <si>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</si>
  <si>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</si>
  <si>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</si>
  <si>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</si>
  <si>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</si>
  <si>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</si>
  <si>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</si>
  <si>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</si>
  <si>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</si>
  <si>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</si>
  <si>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</si>
  <si>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</si>
  <si>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</si>
  <si>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</si>
  <si>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</si>
  <si>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</si>
  <si>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</si>
  <si>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</si>
  <si>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</si>
  <si>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</si>
  <si>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</si>
  <si>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</si>
  <si>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</si>
  <si>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</si>
  <si>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</si>
  <si>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</si>
  <si>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</si>
  <si>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</si>
  <si>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</si>
  <si>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</si>
  <si>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</si>
  <si>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</si>
  <si>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</si>
  <si>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</si>
  <si>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</si>
  <si>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</si>
  <si>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</si>
  <si>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</si>
  <si>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</si>
  <si>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</si>
  <si>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</si>
  <si>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</si>
  <si>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</si>
  <si>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</si>
  <si>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</si>
  <si>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</si>
  <si>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</si>
  <si>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</si>
  <si>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</si>
  <si>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</si>
  <si>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</si>
  <si>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</si>
  <si>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</si>
  <si>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</si>
  <si>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</si>
  <si>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</si>
  <si>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</si>
  <si>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</si>
  <si>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</si>
  <si>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</si>
  <si>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</si>
  <si>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</si>
  <si>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</si>
  <si>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</si>
  <si>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</si>
  <si>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</si>
  <si>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</si>
  <si>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</si>
  <si>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</si>
  <si>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</si>
  <si>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</si>
  <si>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</si>
  <si>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</si>
  <si>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</si>
  <si>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</si>
  <si>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</si>
  <si>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</si>
  <si>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</si>
  <si>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</si>
  <si>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</si>
  <si>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</si>
  <si>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</si>
  <si>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</si>
  <si>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</si>
  <si>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</si>
  <si>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</si>
  <si>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</si>
  <si>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</si>
  <si>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</si>
  <si>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</si>
  <si>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</si>
  <si>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</si>
  <si>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</si>
  <si>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</si>
  <si>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</si>
  <si>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</si>
  <si>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</si>
  <si>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</si>
  <si>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</si>
  <si>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</si>
  <si>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</si>
  <si>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</si>
  <si>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</si>
  <si>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</si>
  <si>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</si>
  <si>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</si>
  <si>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</si>
  <si>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</si>
  <si>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</si>
  <si>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</si>
  <si>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</si>
  <si>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</si>
  <si>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</si>
  <si>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</si>
  <si>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</si>
  <si>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</si>
  <si>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</si>
  <si>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</si>
  <si>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</si>
  <si>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</si>
  <si>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</si>
  <si>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</si>
  <si>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</si>
  <si>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</si>
  <si>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</si>
  <si>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</si>
  <si>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</si>
  <si>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</si>
  <si>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</si>
  <si>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</si>
  <si>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</si>
  <si>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</si>
  <si>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</si>
  <si>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</si>
  <si>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</si>
  <si>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</si>
  <si>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</si>
  <si>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</si>
  <si>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</si>
  <si>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</si>
  <si>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</si>
  <si>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</si>
  <si>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</si>
  <si>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</si>
  <si>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</si>
  <si>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</si>
  <si>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</si>
  <si>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</si>
  <si>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</si>
  <si>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</si>
  <si>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</si>
  <si>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</si>
  <si>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</si>
  <si>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</si>
  <si>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</si>
  <si>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</si>
  <si>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</si>
  <si>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</si>
  <si>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</si>
  <si>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</si>
  <si>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</si>
  <si>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</si>
  <si>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</si>
  <si>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</si>
  <si>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</si>
  <si>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</si>
  <si>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</si>
  <si>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</si>
  <si>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</si>
  <si>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</si>
  <si>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</si>
  <si>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</si>
  <si>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</si>
  <si>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</si>
  <si>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</si>
  <si>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</si>
  <si>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</si>
  <si>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</si>
  <si>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</si>
  <si>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</si>
  <si>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</si>
  <si>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</si>
  <si>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</si>
  <si>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</si>
  <si>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</si>
  <si>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</si>
  <si>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</si>
  <si>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</si>
  <si>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</si>
  <si>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</si>
  <si>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</si>
  <si>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</si>
  <si>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</si>
  <si>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</si>
  <si>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</si>
  <si>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</si>
  <si>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</si>
  <si>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</si>
  <si>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</si>
  <si>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</si>
  <si>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</si>
  <si>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</si>
  <si>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</si>
  <si>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</si>
  <si>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</si>
  <si>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</si>
  <si>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</si>
  <si>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</si>
  <si>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</si>
  <si>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</si>
  <si>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</si>
  <si>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</si>
  <si>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</si>
  <si>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</si>
  <si>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</si>
  <si>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</si>
  <si>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</si>
  <si>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</si>
  <si>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</si>
  <si>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</si>
  <si>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</si>
  <si>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</si>
  <si>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</si>
  <si>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</si>
  <si>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</si>
  <si>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</si>
  <si>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</si>
  <si>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</si>
  <si>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</si>
  <si>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</si>
  <si>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</si>
  <si>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</si>
  <si>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</si>
  <si>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</si>
  <si>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</si>
  <si>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</si>
  <si>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</si>
  <si>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</si>
  <si>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</si>
  <si>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</si>
  <si>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</si>
  <si>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</si>
  <si>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</si>
  <si>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</si>
  <si>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</si>
  <si>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</si>
  <si>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</si>
  <si>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</si>
  <si>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</si>
  <si>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</si>
  <si>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</si>
  <si>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</si>
  <si>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</si>
  <si>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</si>
  <si>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</si>
  <si>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</si>
  <si>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</si>
  <si>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</si>
  <si>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</si>
  <si>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</si>
  <si>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</si>
  <si>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</si>
  <si>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</si>
  <si>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</si>
  <si>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</si>
  <si>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</si>
  <si>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</si>
  <si>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</si>
  <si>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</si>
  <si>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</si>
  <si>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</si>
  <si>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</si>
  <si>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</si>
  <si>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</si>
  <si>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</si>
  <si>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</si>
  <si>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</si>
  <si>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</si>
  <si>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</si>
  <si>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</si>
  <si>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</si>
  <si>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</si>
  <si>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</si>
  <si>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</si>
  <si>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</si>
  <si>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</si>
  <si>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</si>
  <si>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</si>
  <si>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</si>
  <si>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</si>
  <si>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</si>
  <si>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</si>
  <si>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</si>
  <si>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</si>
  <si>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</si>
  <si>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</si>
  <si>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</si>
  <si>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</si>
  <si>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</si>
  <si>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</si>
  <si>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</si>
  <si>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</si>
  <si>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</si>
  <si>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</si>
  <si>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</si>
  <si>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</si>
  <si>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</si>
  <si>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</si>
  <si>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</si>
  <si>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</si>
  <si>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</si>
  <si>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</si>
  <si>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</si>
  <si>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</si>
  <si>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</si>
  <si>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</si>
  <si>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</si>
  <si>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</si>
  <si>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</si>
  <si>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</si>
  <si>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</si>
  <si>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</si>
  <si>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</si>
  <si>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</si>
  <si>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</si>
  <si>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</si>
  <si>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</si>
  <si>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</si>
  <si>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</si>
  <si>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</si>
  <si>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</si>
  <si>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</si>
  <si>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</si>
  <si>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</si>
  <si>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</si>
  <si>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</si>
  <si>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</si>
  <si>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</si>
  <si>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</si>
  <si>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</si>
  <si>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</si>
  <si>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</si>
  <si>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</si>
  <si>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</si>
  <si>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</si>
  <si>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</si>
  <si>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</si>
  <si>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</si>
  <si>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</si>
  <si>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</si>
  <si>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</si>
  <si>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</si>
  <si>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</si>
  <si>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</si>
  <si>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</si>
  <si>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</si>
  <si>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</si>
  <si>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</si>
  <si>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</si>
  <si>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</si>
  <si>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</si>
  <si>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</si>
  <si>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</si>
  <si>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</si>
  <si>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</si>
  <si>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</si>
  <si>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</si>
  <si>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</si>
  <si>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</si>
  <si>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</si>
  <si>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</si>
  <si>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</si>
  <si>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</si>
  <si>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</si>
  <si>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</si>
  <si>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</si>
  <si>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</si>
  <si>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</si>
  <si>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</si>
  <si>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</si>
  <si>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</si>
  <si>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</si>
  <si>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</si>
  <si>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</si>
  <si>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</si>
  <si>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</si>
  <si>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</si>
  <si>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</si>
  <si>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</si>
  <si>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</si>
  <si>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</si>
  <si>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</si>
  <si>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</si>
  <si>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</si>
  <si>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</si>
  <si>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</si>
  <si>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</si>
  <si>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</si>
  <si>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</si>
  <si>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</si>
  <si>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</si>
  <si>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</si>
  <si>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</si>
  <si>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</si>
  <si>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</si>
  <si>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</si>
  <si>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</si>
  <si>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</si>
  <si>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</si>
  <si>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</si>
  <si>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</si>
  <si>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</si>
  <si>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</si>
  <si>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</si>
  <si>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</si>
  <si>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</si>
  <si>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</si>
  <si>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</si>
  <si>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</si>
  <si>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</si>
  <si>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</si>
  <si>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</si>
  <si>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</si>
  <si>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</si>
  <si>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</si>
  <si>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</si>
  <si>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</si>
  <si>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</si>
  <si>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</si>
  <si>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</si>
  <si>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</si>
  <si>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</si>
  <si>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</si>
  <si>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</si>
  <si>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</si>
  <si>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</si>
  <si>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</si>
  <si>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</si>
  <si>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</si>
  <si>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</si>
  <si>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</si>
  <si>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</si>
  <si>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</si>
  <si>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</si>
  <si>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</si>
  <si>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</si>
  <si>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</si>
  <si>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</si>
  <si>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</si>
  <si>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</si>
  <si>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</si>
  <si>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</si>
  <si>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</si>
  <si>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</si>
  <si>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</si>
  <si>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</si>
  <si>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</si>
  <si>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</si>
  <si>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</si>
  <si>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</si>
  <si>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</si>
  <si>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</si>
  <si>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</si>
  <si>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</si>
  <si>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</si>
  <si>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</si>
  <si>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</si>
  <si>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</si>
  <si>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</si>
  <si>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</si>
  <si>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</si>
  <si>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</si>
  <si>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</si>
  <si>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</si>
  <si>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</si>
  <si>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</si>
  <si>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</si>
  <si>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</si>
  <si>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</si>
  <si>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</si>
  <si>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</si>
  <si>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</si>
  <si>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</si>
  <si>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</si>
  <si>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</si>
  <si>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</si>
  <si>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</si>
  <si>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</si>
  <si>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</si>
  <si>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</si>
  <si>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</si>
  <si>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</si>
  <si>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</si>
  <si>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</si>
  <si>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</si>
  <si>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</si>
  <si>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</si>
  <si>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</si>
  <si>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</si>
  <si>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</si>
  <si>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</si>
  <si>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</si>
  <si>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</si>
  <si>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</si>
  <si>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</si>
  <si>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</si>
  <si>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</si>
  <si>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</si>
  <si>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</si>
  <si>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</si>
  <si>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</si>
  <si>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</si>
  <si>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</si>
  <si>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</si>
  <si>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</si>
  <si>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</si>
  <si>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</si>
  <si>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</si>
  <si>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</si>
  <si>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</si>
  <si>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</si>
  <si>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</si>
  <si>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</si>
  <si>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</si>
  <si>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</si>
  <si>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</si>
  <si>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</si>
  <si>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</si>
  <si>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</si>
  <si>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</si>
  <si>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</si>
  <si>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</si>
  <si>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</si>
  <si>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</si>
  <si>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</si>
  <si>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</si>
  <si>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</si>
  <si>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</si>
  <si>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</si>
  <si>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</si>
  <si>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</si>
  <si>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</si>
  <si>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</si>
  <si>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</si>
  <si>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</si>
  <si>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</si>
  <si>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</si>
  <si>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</si>
  <si>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</si>
  <si>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</si>
  <si>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Aguarda equipe informar pronto para alinhar intervalo, previsão de pronto 9h</t>
  </si>
  <si>
    <t>ZSFPAT2</t>
  </si>
  <si>
    <t xml:space="preserve">Descarga de tirlho em ZCFPAT2 2 barras (PERFIL 60)  tempo 01hrs/////  2 barras em ZSF2 (PERFIL 60)  tempo 01:00 </t>
  </si>
  <si>
    <t>Equipe em deslocamento para ZRL, previsão de MC1 9h</t>
  </si>
  <si>
    <t>Aguarda alinhamento para solicitar MQ</t>
  </si>
  <si>
    <t>MC1 13h</t>
  </si>
  <si>
    <t>Aguarda equipe informar pronto para alinhar faixa, previsão de pronto 9:30</t>
  </si>
  <si>
    <t>MC1 9h</t>
  </si>
  <si>
    <t>Não solicita intervalo, equipe trabalhando no local do acidente Y58</t>
  </si>
  <si>
    <t>Não Controláveis</t>
  </si>
  <si>
    <t>Acidente</t>
  </si>
  <si>
    <t>Acidente Y58</t>
  </si>
  <si>
    <t>A63</t>
  </si>
  <si>
    <t xml:space="preserve">Recolhe 1 barra km 128+800 e descarrega no km 162+700 01hrs tempo de descarga </t>
  </si>
  <si>
    <t>MC1 8h</t>
  </si>
  <si>
    <t>ZCZS</t>
  </si>
  <si>
    <t>Carlos eduardo</t>
  </si>
  <si>
    <t>Troca Meia chave (AMVS)</t>
  </si>
  <si>
    <t>K47ZDG/ZMAK47</t>
  </si>
  <si>
    <t xml:space="preserve">Intervalo Modernização </t>
  </si>
  <si>
    <t>Aguarda equipe informar pronto para alinhar faixa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</si>
  <si>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</si>
  <si>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</si>
  <si>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</si>
  <si>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</si>
  <si>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</si>
  <si>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</si>
  <si>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</si>
  <si>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</si>
  <si>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Solicita MC1 23h em ZRX devido avaria da loco 9272</t>
  </si>
  <si>
    <t>MC1 08:30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</si>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</sst>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BJ1" activePane="topRight" state="frozen"/>
      <selection pane="topRight" activeCell="D102" sqref="D1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0" t="s">
        <v>728</v>
      </c>
      <c r="C1" s="221"/>
      <c r="D1" s="221"/>
      <c r="E1" s="3"/>
      <c r="F1" s="220" t="s">
        <v>729</v>
      </c>
      <c r="G1" s="221"/>
      <c r="H1" s="222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3"/>
      <c r="AH1" s="5"/>
      <c r="AI1" s="230" t="s">
        <v>730</v>
      </c>
      <c r="AJ1" s="231"/>
      <c r="AK1" s="231"/>
      <c r="AL1" s="231"/>
      <c r="AM1" s="232"/>
      <c r="AN1" s="233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4"/>
      <c r="BG1" s="5"/>
      <c r="BH1" s="235" t="s">
        <v>731</v>
      </c>
      <c r="BI1" s="236"/>
      <c r="BJ1" s="236"/>
      <c r="BK1" s="237"/>
      <c r="BL1" s="5"/>
      <c r="BM1" s="227" t="s">
        <v>732</v>
      </c>
      <c r="BN1" s="228"/>
      <c r="BO1" s="228"/>
      <c r="BP1" s="228"/>
      <c r="BQ1" s="228"/>
      <c r="BR1" s="228"/>
      <c r="BS1" s="22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30" t="s">
        <v>733</v>
      </c>
      <c r="AJ2" s="231"/>
      <c r="AK2" s="231"/>
      <c r="AL2" s="231"/>
      <c r="AM2" s="232"/>
      <c r="AN2" s="233"/>
      <c r="AO2" s="231"/>
      <c r="AP2" s="231"/>
      <c r="AQ2" s="234"/>
      <c r="AR2" s="6"/>
      <c r="AS2" s="230" t="s">
        <v>736</v>
      </c>
      <c r="AT2" s="231"/>
      <c r="AU2" s="231"/>
      <c r="AV2" s="231"/>
      <c r="AW2" s="231"/>
      <c r="AX2" s="231"/>
      <c r="AY2" s="234"/>
      <c r="AZ2" s="6"/>
      <c r="BA2" s="224" t="s">
        <v>737</v>
      </c>
      <c r="BB2" s="226"/>
      <c r="BC2" s="230" t="s">
        <v>734</v>
      </c>
      <c r="BD2" s="231"/>
      <c r="BE2" s="231"/>
      <c r="BF2" s="234"/>
      <c r="BG2" s="5"/>
      <c r="BH2" s="238"/>
      <c r="BI2" s="239"/>
      <c r="BJ2" s="239"/>
      <c r="BK2" s="240"/>
      <c r="BL2" s="5"/>
      <c r="BM2" s="241"/>
      <c r="BN2" s="242"/>
      <c r="BO2" s="242"/>
      <c r="BP2" s="242"/>
      <c r="BQ2" s="242"/>
      <c r="BR2" s="242"/>
      <c r="BS2" s="24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4" t="s">
        <v>738</v>
      </c>
      <c r="AJ3" s="226"/>
      <c r="AK3" s="224" t="s">
        <v>739</v>
      </c>
      <c r="AL3" s="225"/>
      <c r="AM3" s="246"/>
      <c r="AN3" s="247"/>
      <c r="AO3" s="225"/>
      <c r="AP3" s="225"/>
      <c r="AQ3" s="226"/>
      <c r="AR3" s="63"/>
      <c r="AS3" s="218" t="s">
        <v>745</v>
      </c>
      <c r="AT3" s="219"/>
      <c r="AU3" s="218" t="s">
        <v>746</v>
      </c>
      <c r="AV3" s="219"/>
      <c r="AW3" s="218" t="s">
        <v>747</v>
      </c>
      <c r="AX3" s="219"/>
      <c r="AY3" s="63" t="s">
        <v>748</v>
      </c>
      <c r="AZ3" s="63"/>
      <c r="BA3" s="244"/>
      <c r="BB3" s="245"/>
      <c r="BC3" s="224" t="s">
        <v>741</v>
      </c>
      <c r="BD3" s="225"/>
      <c r="BE3" s="225"/>
      <c r="BF3" s="226"/>
      <c r="BG3" s="62"/>
      <c r="BH3" s="238"/>
      <c r="BI3" s="239"/>
      <c r="BJ3" s="239"/>
      <c r="BK3" s="240"/>
      <c r="BL3" s="62"/>
      <c r="BM3" s="227" t="s">
        <v>749</v>
      </c>
      <c r="BN3" s="228"/>
      <c r="BO3" s="228"/>
      <c r="BP3" s="229"/>
      <c r="BQ3" s="227" t="s">
        <v>533</v>
      </c>
      <c r="BR3" s="228"/>
      <c r="BS3" s="22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/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 t="s">
        <v>1019</v>
      </c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/>
      <c r="AS86" s="111"/>
      <c r="AT86" s="111"/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/>
      <c r="BI86" s="17"/>
      <c r="BJ86" s="17" t="s">
        <v>1020</v>
      </c>
      <c r="BK86" s="18"/>
      <c r="BL86" s="16"/>
      <c r="BM86" s="133"/>
      <c r="BN86" s="133"/>
      <c r="BO86" s="133"/>
      <c r="BP86" s="18"/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/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1021</v>
      </c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IF(D88="","*",IFERROR(IF(ISODD(COUNT(AS88:AX1109)),"ERRO",SUM((AT88-AS88),(AV88-AU88),(AX88-AW88))),"ERRO"))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/>
      <c r="BI88" s="17"/>
      <c r="BJ88" s="17" t="s">
        <v>1022</v>
      </c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>IF(BN88="","",SUBSTITUTE(BM88," ","")&amp;SUBSTITUTE(BN88," ",""))</f>
        <v/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/>
      <c r="BI89" s="17"/>
      <c r="BJ89" s="17" t="s">
        <v>1023</v>
      </c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1023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1021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1024</v>
      </c>
      <c r="BK92" s="264" t="s">
        <v>1024</v>
      </c>
      <c r="BL92" s="16"/>
      <c r="BM92" s="133" t="s">
        <v>1025</v>
      </c>
      <c r="BN92" s="133" t="s">
        <v>1026</v>
      </c>
      <c r="BO92" s="133" t="s">
        <v>1026</v>
      </c>
      <c r="BP92" s="205" t="s">
        <v>1027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1028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1029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/>
      <c r="BI93" s="17"/>
      <c r="BJ93" s="17" t="s">
        <v>1030</v>
      </c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/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1031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1032</v>
      </c>
      <c r="W94" s="155" t="s">
        <v>1033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 t="s">
        <v>1016</v>
      </c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1032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 t="s">
        <v>1016</v>
      </c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>IF(BN95="","",SUBSTITUTE(BM95," ","")&amp;SUBSTITUTE(BN95," ",""))</f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1034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1035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 t="s">
        <v>1036</v>
      </c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>IF(BN96="","",SUBSTITUTE(BM96," ","")&amp;SUBSTITUTE(BN96," ",""))</f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 t="s">
        <v>1036</v>
      </c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>IF(BN97="","",SUBSTITUTE(BM97," ","")&amp;SUBSTITUTE(BN97," ",""))</f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 t="s">
        <v>1036</v>
      </c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>IF(BN98="","",SUBSTITUTE(BM98," ","")&amp;SUBSTITUTE(BN98," ",""))</f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1037</v>
      </c>
      <c r="N99" s="130" t="s">
        <v>1038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1039</v>
      </c>
      <c r="X99" s="107" t="s">
        <v>825</v>
      </c>
      <c r="Y99" s="132" t="s">
        <v>886</v>
      </c>
      <c r="Z99" s="107"/>
      <c r="AA99" s="196" t="s">
        <v>1040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/>
      </c>
    </row>
    <row r="100" spans="1:72">
      <c r="A100" s="47" t="str">
        <f>D100&amp;B100</f>
        <v>W7546087</v>
      </c>
      <c r="B100" s="199">
        <v>46087</v>
      </c>
      <c r="C100" s="138">
        <f>IF(BS_CONTROLE[[#This Row],[DATA]]="","",WEEKNUM(BS_CONTROLE[[#This Row],[DATA]]))</f>
        <v>10</v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1041</v>
      </c>
      <c r="N100" s="130" t="s">
        <v>1042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1043</v>
      </c>
      <c r="X100" s="107" t="s">
        <v>825</v>
      </c>
      <c r="Y100" s="132" t="s">
        <v>886</v>
      </c>
      <c r="Z100" s="107"/>
      <c r="AA100" s="196" t="s">
        <v>1044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1045</v>
      </c>
      <c r="BK100" s="264" t="s">
        <v>1045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 t="s">
        <v>1022</v>
      </c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/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tr">
        <f>BS_CONTROLE[[#This Row],[Local - Encerramento]]</f>
        <v>ZIQ1752</v>
      </c>
      <c r="AM102" s="108" t="str">
        <f>IF(BS_CONTROLE[[#This Row],[Entre - Estações]]=0, "-", BS_CONTROLE[[#This Row],[Entre - Estações]])</f>
        <v>ZRQ</v>
      </c>
      <c r="AN102" s="108" t="str">
        <f>IF(BS_CONTROLE[[#This Row],[SB]]=0, "-", BS_CONTROLE[[#This Row],[SB]])</f>
        <v>139ZQX1</v>
      </c>
      <c r="AO102" s="108">
        <f>IF(BS_CONTROLE[[#This Row],[SUB]]=0, "-", BS_CONTROLE[[#This Row],[SUB]])</f>
        <v>70</v>
      </c>
      <c r="AP102" s="108">
        <f>BS_CONTROLE[[#This Row],[KM - Inicio]]</f>
        <v>140</v>
      </c>
      <c r="AQ102" s="108">
        <f>BS_CONTROLE[[#This Row],[KM - Inicio]]</f>
        <v>140</v>
      </c>
      <c r="AR102" s="111"/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 t="s">
        <v>828</v>
      </c>
      <c r="BG102" s="16"/>
      <c r="BH102" s="17"/>
      <c r="BI102" s="17"/>
      <c r="BJ102" s="17" t="s">
        <v>1046</v>
      </c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>IF(BN102="","",SUBSTITUTE(BM102," ","")&amp;SUBSTITUTE(BN102," ",""))</f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2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18" operator="equal">
      <formula>"NÃO"</formula>
    </cfRule>
    <cfRule type="cellIs" dxfId="235" priority="11719" operator="equal">
      <formula>"SIM"</formula>
    </cfRule>
  </conditionalFormatting>
  <conditionalFormatting sqref="AZ6:AZ1029">
    <cfRule type="expression" dxfId="234" priority="54174">
      <formula>#REF!=1</formula>
    </cfRule>
  </conditionalFormatting>
  <conditionalFormatting sqref="U6:U1029 AY6:AY1029 BE6:BE1029">
    <cfRule type="cellIs" dxfId="233" priority="54158" operator="equal">
      <formula>"ERRO"</formula>
    </cfRule>
  </conditionalFormatting>
  <conditionalFormatting sqref="BQ6:BQ1029">
    <cfRule type="cellIs" dxfId="232" priority="54153" operator="equal">
      <formula>"Produção e Intervalo"</formula>
    </cfRule>
    <cfRule type="cellIs" dxfId="231" priority="54154" operator="equal">
      <formula>"Aderente"</formula>
    </cfRule>
    <cfRule type="cellIs" dxfId="230" priority="54155" operator="equal">
      <formula>"Intervalo"</formula>
    </cfRule>
    <cfRule type="cellIs" dxfId="229" priority="54156" operator="equal">
      <formula>"Produção"</formula>
    </cfRule>
    <cfRule type="cellIs" dxfId="228" priority="54157" operator="equal">
      <formula>"ERRO"</formula>
    </cfRule>
  </conditionalFormatting>
  <conditionalFormatting sqref="BR6:BS1029">
    <cfRule type="cellIs" dxfId="227" priority="54135" operator="equal">
      <formula>"*"</formula>
    </cfRule>
    <cfRule type="cellIs" dxfId="226" priority="54136" operator="greaterThanOrEqual">
      <formula>1</formula>
    </cfRule>
    <cfRule type="cellIs" dxfId="225" priority="54137" operator="lessThan">
      <formula>1</formula>
    </cfRule>
  </conditionalFormatting>
  <conditionalFormatting sqref="Y8:Z13">
    <cfRule type="cellIs" dxfId="224" priority="261" operator="equal">
      <formula>"OPORTUNIDADE"</formula>
    </cfRule>
  </conditionalFormatting>
  <conditionalFormatting sqref="Y8:Z13">
    <cfRule type="cellIs" dxfId="223" priority="259" operator="equal">
      <formula>"NÃO"</formula>
    </cfRule>
    <cfRule type="cellIs" dxfId="222" priority="260" operator="equal">
      <formula>"SIM"</formula>
    </cfRule>
  </conditionalFormatting>
  <conditionalFormatting sqref="Y17:Z18">
    <cfRule type="cellIs" dxfId="221" priority="258" operator="equal">
      <formula>"OPORTUNIDADE"</formula>
    </cfRule>
  </conditionalFormatting>
  <conditionalFormatting sqref="Y17:Z18">
    <cfRule type="cellIs" dxfId="220" priority="256" operator="equal">
      <formula>"NÃO"</formula>
    </cfRule>
    <cfRule type="cellIs" dxfId="219" priority="257" operator="equal">
      <formula>"SIM"</formula>
    </cfRule>
  </conditionalFormatting>
  <conditionalFormatting sqref="BJ8:BJ1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4" operator="equal">
      <formula>"OPORTUNIDADE"</formula>
    </cfRule>
  </conditionalFormatting>
  <conditionalFormatting sqref="Y19:Z19">
    <cfRule type="cellIs" dxfId="217" priority="242" operator="equal">
      <formula>"NÃO"</formula>
    </cfRule>
    <cfRule type="cellIs" dxfId="216" priority="243" operator="equal">
      <formula>"SIM"</formula>
    </cfRule>
  </conditionalFormatting>
  <conditionalFormatting sqref="Z29">
    <cfRule type="cellIs" dxfId="215" priority="241" operator="equal">
      <formula>"OPORTUNIDADE"</formula>
    </cfRule>
  </conditionalFormatting>
  <conditionalFormatting sqref="Z29">
    <cfRule type="cellIs" dxfId="214" priority="239" operator="equal">
      <formula>"NÃO"</formula>
    </cfRule>
    <cfRule type="cellIs" dxfId="213" priority="240" operator="equal">
      <formula>"SIM"</formula>
    </cfRule>
  </conditionalFormatting>
  <conditionalFormatting sqref="BP1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2" operator="equal">
      <formula>"OPORTUNIDADE"</formula>
    </cfRule>
  </conditionalFormatting>
  <conditionalFormatting sqref="Y16">
    <cfRule type="cellIs" dxfId="211" priority="230" operator="equal">
      <formula>"NÃO"</formula>
    </cfRule>
    <cfRule type="cellIs" dxfId="210" priority="231" operator="equal">
      <formula>"SIM"</formula>
    </cfRule>
  </conditionalFormatting>
  <conditionalFormatting sqref="BK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5" operator="equal">
      <formula>"OPORTUNIDADE"</formula>
    </cfRule>
  </conditionalFormatting>
  <conditionalFormatting sqref="Z32:Z33">
    <cfRule type="cellIs" dxfId="208" priority="213" operator="equal">
      <formula>"NÃO"</formula>
    </cfRule>
    <cfRule type="cellIs" dxfId="207" priority="214" operator="equal">
      <formula>"SIM"</formula>
    </cfRule>
  </conditionalFormatting>
  <conditionalFormatting sqref="Y32:Y33">
    <cfRule type="cellIs" dxfId="206" priority="212" operator="equal">
      <formula>"OPORTUNIDADE"</formula>
    </cfRule>
  </conditionalFormatting>
  <conditionalFormatting sqref="Y32:Y33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BK2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3" operator="equal">
      <formula>"OPORTUNIDADE"</formula>
    </cfRule>
  </conditionalFormatting>
  <conditionalFormatting sqref="Y40:Y46 Y34:Y38">
    <cfRule type="cellIs" dxfId="202" priority="201" operator="equal">
      <formula>"NÃO"</formula>
    </cfRule>
    <cfRule type="cellIs" dxfId="201" priority="202" operator="equal">
      <formula>"SIM"</formula>
    </cfRule>
  </conditionalFormatting>
  <conditionalFormatting sqref="BK1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2" operator="equal">
      <formula>"OPORTUNIDADE"</formula>
    </cfRule>
  </conditionalFormatting>
  <conditionalFormatting sqref="Z36:Z37">
    <cfRule type="cellIs" dxfId="199" priority="190" operator="equal">
      <formula>"NÃO"</formula>
    </cfRule>
    <cfRule type="cellIs" dxfId="198" priority="191" operator="equal">
      <formula>"SIM"</formula>
    </cfRule>
  </conditionalFormatting>
  <conditionalFormatting sqref="Z38:Z39">
    <cfRule type="cellIs" dxfId="197" priority="189" operator="equal">
      <formula>"OPORTUNIDADE"</formula>
    </cfRule>
  </conditionalFormatting>
  <conditionalFormatting sqref="Z38:Z39">
    <cfRule type="cellIs" dxfId="196" priority="187" operator="equal">
      <formula>"NÃO"</formula>
    </cfRule>
    <cfRule type="cellIs" dxfId="195" priority="188" operator="equal">
      <formula>"SIM"</formula>
    </cfRule>
  </conditionalFormatting>
  <conditionalFormatting sqref="Z46">
    <cfRule type="cellIs" dxfId="194" priority="186" operator="equal">
      <formula>"OPORTUNIDADE"</formula>
    </cfRule>
  </conditionalFormatting>
  <conditionalFormatting sqref="Z46">
    <cfRule type="cellIs" dxfId="193" priority="184" operator="equal">
      <formula>"NÃO"</formula>
    </cfRule>
    <cfRule type="cellIs" dxfId="192" priority="185" operator="equal">
      <formula>"SIM"</formula>
    </cfRule>
  </conditionalFormatting>
  <conditionalFormatting sqref="BP1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4" operator="equal">
      <formula>"OPORTUNIDADE"</formula>
    </cfRule>
  </conditionalFormatting>
  <conditionalFormatting sqref="Y29">
    <cfRule type="cellIs" dxfId="190" priority="172" operator="equal">
      <formula>"NÃO"</formula>
    </cfRule>
    <cfRule type="cellIs" dxfId="189" priority="173" operator="equal">
      <formula>"SIM"</formula>
    </cfRule>
  </conditionalFormatting>
  <conditionalFormatting sqref="Y39">
    <cfRule type="cellIs" dxfId="188" priority="171" operator="equal">
      <formula>"OPORTUNIDADE"</formula>
    </cfRule>
  </conditionalFormatting>
  <conditionalFormatting sqref="Y39">
    <cfRule type="cellIs" dxfId="187" priority="169" operator="equal">
      <formula>"NÃO"</formula>
    </cfRule>
    <cfRule type="cellIs" dxfId="186" priority="170" operator="equal">
      <formula>"SIM"</formula>
    </cfRule>
  </conditionalFormatting>
  <conditionalFormatting sqref="BK3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61" operator="equal">
      <formula>"OPORTUNIDADE"</formula>
    </cfRule>
  </conditionalFormatting>
  <conditionalFormatting sqref="Z49:Z50">
    <cfRule type="cellIs" dxfId="184" priority="159" operator="equal">
      <formula>"NÃO"</formula>
    </cfRule>
    <cfRule type="cellIs" dxfId="183" priority="160" operator="equal">
      <formula>"SIM"</formula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2" operator="equal">
      <formula>"OPORTUNIDADE"</formula>
    </cfRule>
  </conditionalFormatting>
  <conditionalFormatting sqref="Z53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BK3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20" operator="equal">
      <formula>"OPORTUNIDADE"</formula>
    </cfRule>
  </conditionalFormatting>
  <conditionalFormatting sqref="Z54:Z55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Z56">
    <cfRule type="cellIs" dxfId="176" priority="114" operator="equal">
      <formula>"OPORTUNIDADE"</formula>
    </cfRule>
  </conditionalFormatting>
  <conditionalFormatting sqref="Z56">
    <cfRule type="cellIs" dxfId="175" priority="112" operator="equal">
      <formula>"NÃO"</formula>
    </cfRule>
    <cfRule type="cellIs" dxfId="174" priority="113" operator="equal">
      <formula>"SIM"</formula>
    </cfRule>
  </conditionalFormatting>
  <conditionalFormatting sqref="Z63:Z65">
    <cfRule type="cellIs" dxfId="173" priority="105" operator="equal">
      <formula>"OPORTUNIDADE"</formula>
    </cfRule>
  </conditionalFormatting>
  <conditionalFormatting sqref="Z63:Z65">
    <cfRule type="cellIs" dxfId="172" priority="103" operator="equal">
      <formula>"NÃO"</formula>
    </cfRule>
    <cfRule type="cellIs" dxfId="171" priority="104" operator="equal">
      <formula>"SIM"</formula>
    </cfRule>
  </conditionalFormatting>
  <conditionalFormatting sqref="BK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7" operator="equal">
      <formula>"OPORTUNIDADE"</formula>
    </cfRule>
  </conditionalFormatting>
  <conditionalFormatting sqref="Z70:Z71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72">
    <cfRule type="cellIs" dxfId="167" priority="58" operator="equal">
      <formula>"OPORTUNIDADE"</formula>
    </cfRule>
  </conditionalFormatting>
  <conditionalFormatting sqref="Z72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BK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7" operator="equal">
      <formula>"OPORTUNIDADE"</formula>
    </cfRule>
  </conditionalFormatting>
  <conditionalFormatting sqref="Z76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K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38" operator="equal">
      <formula>"OPORTUNIDADE"</formula>
    </cfRule>
  </conditionalFormatting>
  <conditionalFormatting sqref="Z99:Z100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20" operator="equal">
      <formula>"OPORTUNIDADE"</formula>
    </cfRule>
  </conditionalFormatting>
  <conditionalFormatting sqref="Z8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6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:BK91 BK101:BK1029 BK93:BK99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195">
      <iconSet showValue="0">
        <cfvo type="percent" val="0"/>
        <cfvo type="num" val="1"/>
        <cfvo type="num" val="1" gte="0"/>
      </iconSet>
    </cfRule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9">
    <cfRule type="iconSet" priority="6120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15" operator="equal">
      <formula>"OPORTUNIDADE"</formula>
    </cfRule>
  </conditionalFormatting>
  <conditionalFormatting sqref="Z90">
    <cfRule type="cellIs" dxfId="154" priority="13" operator="equal">
      <formula>"NÃO"</formula>
    </cfRule>
    <cfRule type="cellIs" dxfId="153" priority="14" operator="equal">
      <formula>"SIM"</formula>
    </cfRule>
  </conditionalFormatting>
  <conditionalFormatting sqref="BK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29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AI6:AI1029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1047</v>
      </c>
      <c r="C2" s="124" t="s">
        <v>755</v>
      </c>
      <c r="D2" s="79" t="s">
        <v>757</v>
      </c>
      <c r="E2" s="79" t="s">
        <v>1048</v>
      </c>
      <c r="F2" s="102" t="s">
        <v>1049</v>
      </c>
      <c r="G2" s="79" t="s">
        <v>1050</v>
      </c>
      <c r="H2" s="79" t="s">
        <v>1051</v>
      </c>
      <c r="I2" s="79" t="s">
        <v>1052</v>
      </c>
      <c r="J2" s="79" t="s">
        <v>1053</v>
      </c>
      <c r="K2" s="81" t="s">
        <v>1054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>
        <f>IF(SP_NORTE!B100="","*",SP_NORTE!B100)</f>
        <v>46087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8"/>
      <c r="B1" s="249"/>
      <c r="C1" s="25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1" t="s">
        <v>818</v>
      </c>
      <c r="Q1" s="252"/>
      <c r="R1" s="114"/>
      <c r="S1" s="87"/>
      <c r="T1" s="89"/>
      <c r="U1" s="253" t="s">
        <v>1055</v>
      </c>
      <c r="V1" s="253"/>
      <c r="W1" s="253"/>
    </row>
    <row r="2" spans="1:23" ht="15" customHeight="1">
      <c r="A2" s="90" t="s">
        <v>1056</v>
      </c>
      <c r="B2" s="90" t="s">
        <v>1057</v>
      </c>
      <c r="C2" s="90" t="s">
        <v>380</v>
      </c>
      <c r="D2" s="91" t="s">
        <v>770</v>
      </c>
      <c r="E2" s="91" t="s">
        <v>4</v>
      </c>
      <c r="F2" s="91" t="s">
        <v>1058</v>
      </c>
      <c r="G2" s="91" t="s">
        <v>1059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1060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*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*</v>
      </c>
      <c r="E995" s="142" t="str">
        <f>IF(SP_NORTE!T1030="","*",SP_NORTE!T1030)</f>
        <v>*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*</v>
      </c>
      <c r="L995" s="142" t="str">
        <f>IF(SP_NORTE!N1030="","*",SP_NORTE!N1030)</f>
        <v>*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4" t="s">
        <v>1062</v>
      </c>
      <c r="D5" s="255"/>
      <c r="E5" s="255"/>
      <c r="F5" s="255"/>
      <c r="G5" s="255"/>
      <c r="H5" s="255"/>
      <c r="I5" s="255"/>
      <c r="J5" s="256"/>
      <c r="K5" s="257" t="s">
        <v>1063</v>
      </c>
      <c r="L5" s="258"/>
      <c r="M5" s="258"/>
      <c r="N5" s="258"/>
      <c r="O5" s="259" t="s">
        <v>1064</v>
      </c>
      <c r="P5" s="260"/>
    </row>
    <row r="6" spans="1:16" s="77" customFormat="1" ht="15" customHeight="1">
      <c r="A6" s="69" t="s">
        <v>1058</v>
      </c>
      <c r="B6" s="78" t="s">
        <v>1057</v>
      </c>
      <c r="C6" s="79" t="s">
        <v>770</v>
      </c>
      <c r="D6" s="80" t="s">
        <v>771</v>
      </c>
      <c r="E6" s="79" t="s">
        <v>1065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1066</v>
      </c>
      <c r="M6" s="83" t="s">
        <v>402</v>
      </c>
      <c r="N6" s="84" t="s">
        <v>765</v>
      </c>
      <c r="O6" s="160" t="s">
        <v>808</v>
      </c>
      <c r="P6" s="136" t="s">
        <v>1067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*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>*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 t="str">
        <f>IF(SP_NORTE!BH86="","*",SP_NORTE!BH86)</f>
        <v>*</v>
      </c>
      <c r="P66" s="151" t="str">
        <f>IF($A$2=1,IF(SP_NORTE!BJ86="","*",SP_NORTE!BJ86),IF(SP_NORTE!BK86="","*",SP_NORTE!BK86))</f>
        <v>*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 t="str">
        <f>IF(SP_NORTE!BH99="","*",SP_NORTE!BH99)</f>
        <v>*</v>
      </c>
      <c r="P72" s="151" t="str">
        <f>IF($A$2=1,IF(SP_NORTE!BJ99="","*",SP_NORTE!BJ99),IF(SP_NORTE!BK99="","*",SP_NORTE!BK99))</f>
        <v>*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 t="str">
        <f>IF(SP_NORTE!BH101="","*",SP_NORTE!BH101)</f>
        <v>*</v>
      </c>
      <c r="P73" s="151" t="str">
        <f>IF($A$2=1,IF(SP_NORTE!BJ101="","*",SP_NORTE!BJ101),IF(SP_NORTE!BK101="","*",SP_NORTE!BK101))</f>
        <v>*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ZRQ</v>
      </c>
      <c r="M74" s="86">
        <f>IF(SP_NORTE!AP102="","*",SP_NORTE!AP102)</f>
        <v>140</v>
      </c>
      <c r="N74" s="86" t="str">
        <f>IF(SP_NORTE!AM102="","*",SP_NORTE!AM102)</f>
        <v>ZRQ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*</v>
      </c>
      <c r="D1002" s="86" t="str">
        <f>IF(SP_NORTE!T1030="","*",SP_NORTE!T1030)</f>
        <v>*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*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 t="str">
        <f>IF(SP_NORTE!AK1030="","*",SP_NORTE!AK1030)</f>
        <v>*</v>
      </c>
      <c r="L1002" s="86" t="str">
        <f>IF(SP_NORTE!AM1030="","*",SP_NORTE!AM1030)</f>
        <v>*</v>
      </c>
      <c r="M1002" s="86" t="str">
        <f>IF(SP_NORTE!AP1030="","*",SP_NORTE!AP1030)</f>
        <v>*</v>
      </c>
      <c r="N1002" s="86" t="str">
        <f>IF(SP_NORTE!AM1030="","*",SP_NORTE!AM1030)</f>
        <v>*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1068</v>
      </c>
      <c r="C3" s="206" t="s">
        <v>1069</v>
      </c>
      <c r="D3" s="206" t="s">
        <v>1070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1" t="s">
        <v>1071</v>
      </c>
      <c r="D1" s="261"/>
      <c r="E1" s="261"/>
      <c r="F1" s="261"/>
      <c r="G1" s="261"/>
      <c r="H1" s="261"/>
    </row>
    <row r="2" spans="3:8" ht="15" customHeight="1">
      <c r="C2" s="261"/>
      <c r="D2" s="261"/>
      <c r="E2" s="261"/>
      <c r="F2" s="261"/>
      <c r="G2" s="261"/>
      <c r="H2" s="261"/>
    </row>
    <row r="3" spans="3:8" ht="15" customHeight="1">
      <c r="C3" s="167" t="s">
        <v>477</v>
      </c>
      <c r="D3" s="167" t="s">
        <v>1072</v>
      </c>
      <c r="E3" s="167" t="s">
        <v>1073</v>
      </c>
      <c r="F3" s="167" t="s">
        <v>1074</v>
      </c>
      <c r="G3" s="167" t="s">
        <v>1075</v>
      </c>
      <c r="H3" s="167" t="s">
        <v>1076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2" t="s">
        <v>1077</v>
      </c>
      <c r="C2" s="262"/>
      <c r="D2" s="262"/>
      <c r="E2" s="262"/>
      <c r="F2" s="262"/>
      <c r="G2" s="262"/>
    </row>
    <row r="3" spans="2:7" ht="15" customHeight="1">
      <c r="B3" s="263"/>
      <c r="C3" s="263"/>
      <c r="D3" s="263"/>
      <c r="E3" s="263"/>
      <c r="F3" s="263"/>
      <c r="G3" s="263"/>
    </row>
    <row r="4" spans="2:7">
      <c r="B4" s="164" t="s">
        <v>1078</v>
      </c>
      <c r="C4" s="164" t="s">
        <v>1079</v>
      </c>
      <c r="D4" s="164" t="s">
        <v>1080</v>
      </c>
      <c r="E4" s="164" t="s">
        <v>1081</v>
      </c>
      <c r="F4" s="164" t="s">
        <v>4</v>
      </c>
      <c r="G4" s="164" t="s">
        <v>1082</v>
      </c>
    </row>
    <row r="5" spans="2:7">
      <c r="B5" s="165" t="s">
        <v>1083</v>
      </c>
      <c r="C5" s="165">
        <v>257068</v>
      </c>
      <c r="D5" s="165" t="s">
        <v>1084</v>
      </c>
      <c r="E5" s="165" t="s">
        <v>1085</v>
      </c>
      <c r="F5" s="165" t="s">
        <v>1085</v>
      </c>
      <c r="G5" s="166">
        <v>46296</v>
      </c>
    </row>
    <row r="6" spans="2:7">
      <c r="B6" s="165" t="s">
        <v>1086</v>
      </c>
      <c r="C6" s="165" t="s">
        <v>384</v>
      </c>
      <c r="D6" s="165" t="s">
        <v>384</v>
      </c>
      <c r="E6" s="165" t="s">
        <v>384</v>
      </c>
      <c r="F6" s="165" t="s">
        <v>1087</v>
      </c>
      <c r="G6" s="166" t="s">
        <v>384</v>
      </c>
    </row>
    <row r="7" spans="2:7">
      <c r="B7" s="165" t="s">
        <v>1088</v>
      </c>
      <c r="C7" s="165">
        <v>257472</v>
      </c>
      <c r="D7" s="165" t="s">
        <v>1089</v>
      </c>
      <c r="E7" s="165" t="s">
        <v>1090</v>
      </c>
      <c r="F7" s="165" t="s">
        <v>1090</v>
      </c>
      <c r="G7" s="166">
        <v>45992</v>
      </c>
    </row>
    <row r="8" spans="2:7">
      <c r="B8" s="165" t="s">
        <v>1091</v>
      </c>
      <c r="C8" s="165">
        <v>260307</v>
      </c>
      <c r="D8" s="165" t="s">
        <v>1092</v>
      </c>
      <c r="E8" s="165" t="s">
        <v>1093</v>
      </c>
      <c r="F8" s="165" t="s">
        <v>1090</v>
      </c>
      <c r="G8" s="166">
        <v>46082</v>
      </c>
    </row>
    <row r="9" spans="2:7">
      <c r="B9" s="165" t="s">
        <v>1094</v>
      </c>
      <c r="C9" s="165">
        <v>333033</v>
      </c>
      <c r="D9" s="165" t="s">
        <v>1095</v>
      </c>
      <c r="E9" s="165" t="s">
        <v>1087</v>
      </c>
      <c r="F9" s="165" t="s">
        <v>1096</v>
      </c>
      <c r="G9" s="165" t="s">
        <v>384</v>
      </c>
    </row>
    <row r="10" spans="2:7">
      <c r="B10" s="165" t="s">
        <v>1097</v>
      </c>
      <c r="C10" s="165"/>
      <c r="D10" s="165"/>
      <c r="E10" s="165" t="s">
        <v>1087</v>
      </c>
      <c r="F10" s="165" t="s">
        <v>1096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1098</v>
      </c>
      <c r="C1" s="25" t="s">
        <v>831</v>
      </c>
      <c r="E1" s="25" t="s">
        <v>1061</v>
      </c>
      <c r="G1" s="25" t="s">
        <v>1099</v>
      </c>
      <c r="H1" s="27"/>
      <c r="I1" s="25" t="s">
        <v>1100</v>
      </c>
      <c r="J1" s="27"/>
      <c r="K1" s="25" t="s">
        <v>1101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1102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1103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1104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1105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1106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1107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1108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1109</v>
      </c>
      <c r="B13" s="4" t="s">
        <v>1025</v>
      </c>
      <c r="C13" s="4" t="s">
        <v>1110</v>
      </c>
      <c r="D13" s="4" t="s">
        <v>964</v>
      </c>
      <c r="E13" s="4" t="s">
        <v>1111</v>
      </c>
      <c r="F13" s="4" t="s">
        <v>1112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1113</v>
      </c>
      <c r="N13" s="4" t="s">
        <v>1114</v>
      </c>
      <c r="O13" s="4" t="s">
        <v>1115</v>
      </c>
      <c r="P13" s="4" t="s">
        <v>827</v>
      </c>
      <c r="Q13" s="4" t="s">
        <v>1116</v>
      </c>
      <c r="R13" s="4" t="s">
        <v>991</v>
      </c>
      <c r="S13" s="4" t="s">
        <v>1117</v>
      </c>
      <c r="T13" s="4" t="s">
        <v>1118</v>
      </c>
      <c r="U13" s="4" t="s">
        <v>1119</v>
      </c>
      <c r="V13" s="32" t="s">
        <v>1120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1121</v>
      </c>
      <c r="B14" s="34" t="s">
        <v>1122</v>
      </c>
      <c r="C14" s="34" t="s">
        <v>1123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1124</v>
      </c>
      <c r="J14" s="34" t="s">
        <v>911</v>
      </c>
      <c r="K14" s="34" t="s">
        <v>1125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1126</v>
      </c>
      <c r="R14" s="34" t="s">
        <v>992</v>
      </c>
      <c r="S14" s="34" t="s">
        <v>965</v>
      </c>
      <c r="T14" s="34" t="s">
        <v>965</v>
      </c>
      <c r="U14" s="34" t="s">
        <v>1119</v>
      </c>
      <c r="V14" s="35" t="s">
        <v>1120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1127</v>
      </c>
      <c r="B15" s="34" t="s">
        <v>1026</v>
      </c>
      <c r="C15" s="34" t="str">
        <f>""</f>
        <v/>
      </c>
      <c r="D15" s="34"/>
      <c r="E15" s="34"/>
      <c r="F15" s="34"/>
      <c r="G15" s="34" t="s">
        <v>1128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1129</v>
      </c>
      <c r="S15" s="34" t="s">
        <v>1059</v>
      </c>
      <c r="T15" s="34" t="s">
        <v>1059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1130</v>
      </c>
      <c r="L16" s="34"/>
      <c r="M16" s="34"/>
      <c r="N16" s="34"/>
      <c r="O16" s="34"/>
      <c r="P16" s="34"/>
      <c r="Q16" s="34"/>
      <c r="R16" s="34" t="s">
        <v>1131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1132</v>
      </c>
      <c r="B28" s="30" t="s">
        <v>1133</v>
      </c>
      <c r="C28" s="30" t="s">
        <v>1134</v>
      </c>
      <c r="D28" s="30" t="s">
        <v>1135</v>
      </c>
      <c r="E28" s="30" t="s">
        <v>1136</v>
      </c>
      <c r="F28" s="30" t="s">
        <v>1137</v>
      </c>
      <c r="G28" s="30" t="s">
        <v>1138</v>
      </c>
      <c r="H28" s="30" t="s">
        <v>1139</v>
      </c>
      <c r="I28" s="30" t="s">
        <v>1140</v>
      </c>
      <c r="J28" s="30" t="s">
        <v>1141</v>
      </c>
      <c r="K28" s="30" t="s">
        <v>1142</v>
      </c>
      <c r="L28" s="30" t="s">
        <v>1143</v>
      </c>
      <c r="M28" s="30" t="s">
        <v>1144</v>
      </c>
      <c r="N28" s="30" t="s">
        <v>1145</v>
      </c>
      <c r="O28" s="30" t="s">
        <v>1146</v>
      </c>
      <c r="P28" s="30" t="s">
        <v>1147</v>
      </c>
      <c r="Q28" s="30" t="s">
        <v>1148</v>
      </c>
      <c r="R28" s="30" t="s">
        <v>1149</v>
      </c>
      <c r="S28" s="30" t="s">
        <v>1150</v>
      </c>
      <c r="T28" s="30" t="s">
        <v>1151</v>
      </c>
      <c r="U28" s="30" t="s">
        <v>1152</v>
      </c>
      <c r="V28" s="30" t="s">
        <v>1153</v>
      </c>
      <c r="W28" s="30" t="s">
        <v>1154</v>
      </c>
      <c r="X28" s="30" t="s">
        <v>1155</v>
      </c>
      <c r="Y28" s="30" t="s">
        <v>1156</v>
      </c>
      <c r="Z28" s="30" t="s">
        <v>1157</v>
      </c>
      <c r="AA28" s="30" t="s">
        <v>1158</v>
      </c>
      <c r="AB28" s="30" t="s">
        <v>1159</v>
      </c>
      <c r="AC28" s="30" t="s">
        <v>1160</v>
      </c>
      <c r="AD28" s="30" t="s">
        <v>1161</v>
      </c>
      <c r="AE28" s="30" t="s">
        <v>1162</v>
      </c>
      <c r="AF28" s="30" t="s">
        <v>1163</v>
      </c>
      <c r="AG28" s="30" t="s">
        <v>1164</v>
      </c>
      <c r="AH28" s="30" t="s">
        <v>1165</v>
      </c>
      <c r="AI28" s="30" t="s">
        <v>1166</v>
      </c>
      <c r="AJ28" s="30" t="s">
        <v>1167</v>
      </c>
      <c r="AK28" s="30" t="s">
        <v>1168</v>
      </c>
      <c r="AL28" s="30" t="s">
        <v>1169</v>
      </c>
      <c r="AM28" s="30" t="s">
        <v>1170</v>
      </c>
      <c r="AN28" s="36" t="s">
        <v>1171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1172</v>
      </c>
      <c r="B29" s="34" t="s">
        <v>1173</v>
      </c>
      <c r="C29" s="34" t="s">
        <v>1174</v>
      </c>
      <c r="D29" s="34" t="s">
        <v>1004</v>
      </c>
      <c r="E29" s="34" t="s">
        <v>1026</v>
      </c>
      <c r="F29" s="34" t="s">
        <v>1175</v>
      </c>
      <c r="G29" s="34" t="s">
        <v>966</v>
      </c>
      <c r="H29" s="34" t="s">
        <v>1176</v>
      </c>
      <c r="I29" s="34" t="s">
        <v>880</v>
      </c>
      <c r="J29" s="34" t="s">
        <v>1005</v>
      </c>
      <c r="K29" s="34" t="s">
        <v>1005</v>
      </c>
      <c r="L29" s="34" t="s">
        <v>1177</v>
      </c>
      <c r="M29" s="34" t="s">
        <v>931</v>
      </c>
      <c r="N29" s="34" t="s">
        <v>1178</v>
      </c>
      <c r="O29" s="34" t="s">
        <v>1179</v>
      </c>
      <c r="P29" s="34" t="s">
        <v>1180</v>
      </c>
      <c r="Q29" s="34" t="s">
        <v>1181</v>
      </c>
      <c r="R29" s="34" t="s">
        <v>1182</v>
      </c>
      <c r="S29" s="34" t="s">
        <v>1183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1184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1185</v>
      </c>
      <c r="AD29" s="34" t="s">
        <v>1186</v>
      </c>
      <c r="AE29" s="34" t="s">
        <v>993</v>
      </c>
      <c r="AF29" s="34" t="s">
        <v>1129</v>
      </c>
      <c r="AG29" s="34" t="s">
        <v>1131</v>
      </c>
      <c r="AH29" s="34" t="s">
        <v>1187</v>
      </c>
      <c r="AI29" s="34" t="s">
        <v>1188</v>
      </c>
      <c r="AJ29" s="34" t="s">
        <v>1005</v>
      </c>
      <c r="AK29" s="34" t="s">
        <v>1188</v>
      </c>
      <c r="AL29" s="34" t="s">
        <v>1005</v>
      </c>
      <c r="AM29" s="34" t="s">
        <v>1119</v>
      </c>
      <c r="AN29" s="35" t="s">
        <v>1120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1172</v>
      </c>
      <c r="B30" s="34"/>
      <c r="C30" s="34"/>
      <c r="D30" s="34" t="s">
        <v>1128</v>
      </c>
      <c r="E30" s="34"/>
      <c r="F30" s="34" t="s">
        <v>1189</v>
      </c>
      <c r="G30" s="34" t="s">
        <v>1190</v>
      </c>
      <c r="H30" s="34" t="s">
        <v>1191</v>
      </c>
      <c r="I30" s="34" t="s">
        <v>1192</v>
      </c>
      <c r="J30" s="34"/>
      <c r="K30" s="34"/>
      <c r="L30" s="34" t="s">
        <v>1193</v>
      </c>
      <c r="M30" s="34" t="s">
        <v>874</v>
      </c>
      <c r="N30" s="34" t="s">
        <v>880</v>
      </c>
      <c r="O30" s="34" t="s">
        <v>946</v>
      </c>
      <c r="P30" s="34" t="s">
        <v>1194</v>
      </c>
      <c r="Q30" s="34" t="s">
        <v>856</v>
      </c>
      <c r="R30" s="34"/>
      <c r="S30" s="34" t="s">
        <v>1181</v>
      </c>
      <c r="T30" s="34" t="s">
        <v>1195</v>
      </c>
      <c r="U30" s="34" t="s">
        <v>880</v>
      </c>
      <c r="V30" s="34" t="s">
        <v>1195</v>
      </c>
      <c r="W30" s="34" t="s">
        <v>880</v>
      </c>
      <c r="X30" s="34" t="s">
        <v>1195</v>
      </c>
      <c r="Y30" s="34" t="s">
        <v>880</v>
      </c>
      <c r="Z30" s="34" t="s">
        <v>1195</v>
      </c>
      <c r="AA30" s="34" t="s">
        <v>880</v>
      </c>
      <c r="AB30" s="34"/>
      <c r="AC30" s="34"/>
      <c r="AD30" s="34"/>
      <c r="AE30" s="34" t="s">
        <v>1196</v>
      </c>
      <c r="AF30" s="34"/>
      <c r="AG30" s="34"/>
      <c r="AH30" s="34"/>
      <c r="AI30" s="34" t="s">
        <v>1197</v>
      </c>
      <c r="AJ30" s="34" t="s">
        <v>1198</v>
      </c>
      <c r="AK30" s="34" t="s">
        <v>1197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1199</v>
      </c>
      <c r="E31" s="34"/>
      <c r="F31" s="34"/>
      <c r="G31" s="34"/>
      <c r="H31" s="34"/>
      <c r="I31" s="34"/>
      <c r="J31" s="34"/>
      <c r="K31" s="34"/>
      <c r="L31" s="34" t="s">
        <v>1200</v>
      </c>
      <c r="M31" s="34" t="s">
        <v>1201</v>
      </c>
      <c r="N31" s="34" t="s">
        <v>923</v>
      </c>
      <c r="O31" s="34" t="s">
        <v>1202</v>
      </c>
      <c r="P31" s="34" t="s">
        <v>912</v>
      </c>
      <c r="Q31" s="34" t="s">
        <v>1203</v>
      </c>
      <c r="R31" s="34"/>
      <c r="S31" s="34" t="s">
        <v>856</v>
      </c>
      <c r="T31" s="34"/>
      <c r="U31" s="34" t="s">
        <v>1204</v>
      </c>
      <c r="V31" s="34"/>
      <c r="W31" s="34" t="s">
        <v>1204</v>
      </c>
      <c r="X31" s="34"/>
      <c r="Y31" s="34" t="s">
        <v>1204</v>
      </c>
      <c r="Z31" s="34"/>
      <c r="AA31" s="34" t="s">
        <v>1204</v>
      </c>
      <c r="AB31" s="34"/>
      <c r="AC31" s="34"/>
      <c r="AD31" s="34"/>
      <c r="AE31" s="34" t="s">
        <v>1205</v>
      </c>
      <c r="AF31" s="34"/>
      <c r="AG31" s="34"/>
      <c r="AH31" s="34"/>
      <c r="AI31" s="34" t="s">
        <v>1206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1207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1208</v>
      </c>
      <c r="Q32" s="34" t="s">
        <v>1209</v>
      </c>
      <c r="R32" s="34"/>
      <c r="S32" s="34" t="s">
        <v>1203</v>
      </c>
      <c r="T32" s="34"/>
      <c r="U32" s="34" t="s">
        <v>1210</v>
      </c>
      <c r="V32" s="34"/>
      <c r="W32" s="34" t="s">
        <v>1210</v>
      </c>
      <c r="X32" s="34"/>
      <c r="Y32" s="34" t="s">
        <v>1210</v>
      </c>
      <c r="Z32" s="34"/>
      <c r="AA32" s="34" t="s">
        <v>1210</v>
      </c>
      <c r="AB32" s="34"/>
      <c r="AC32" s="34"/>
      <c r="AD32" s="34"/>
      <c r="AE32" s="34"/>
      <c r="AF32" s="34"/>
      <c r="AG32" s="34"/>
      <c r="AH32" s="34"/>
      <c r="AI32" s="34" t="s">
        <v>1200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1211</v>
      </c>
      <c r="E33" s="34"/>
      <c r="F33" s="34"/>
      <c r="G33" s="34"/>
      <c r="H33" s="34"/>
      <c r="I33" s="34"/>
      <c r="J33" s="34"/>
      <c r="K33" s="34"/>
      <c r="L33" s="34" t="s">
        <v>1212</v>
      </c>
      <c r="M33" s="34"/>
      <c r="N33" s="34"/>
      <c r="O33" s="34"/>
      <c r="P33" s="34"/>
      <c r="Q33" s="34" t="s">
        <v>925</v>
      </c>
      <c r="R33" s="34"/>
      <c r="S33" s="34" t="s">
        <v>1209</v>
      </c>
      <c r="T33" s="34"/>
      <c r="U33" s="34" t="s">
        <v>1213</v>
      </c>
      <c r="V33" s="34"/>
      <c r="W33" s="34" t="s">
        <v>1213</v>
      </c>
      <c r="X33" s="34"/>
      <c r="Y33" s="34" t="s">
        <v>1213</v>
      </c>
      <c r="Z33" s="34"/>
      <c r="AA33" s="34" t="s">
        <v>1213</v>
      </c>
      <c r="AB33" s="34"/>
      <c r="AC33" s="34"/>
      <c r="AD33" s="34"/>
      <c r="AE33" s="34"/>
      <c r="AF33" s="34"/>
      <c r="AG33" s="34"/>
      <c r="AH33" s="34"/>
      <c r="AI33" s="34" t="s">
        <v>1212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1214</v>
      </c>
      <c r="M34" s="34"/>
      <c r="N34" s="34"/>
      <c r="O34" s="34"/>
      <c r="P34" s="34"/>
      <c r="Q34" s="34" t="s">
        <v>1215</v>
      </c>
      <c r="R34" s="34"/>
      <c r="S34" s="34" t="s">
        <v>925</v>
      </c>
      <c r="T34" s="34"/>
      <c r="U34" s="34" t="s">
        <v>1216</v>
      </c>
      <c r="V34" s="34"/>
      <c r="W34" s="34" t="s">
        <v>1216</v>
      </c>
      <c r="X34" s="34"/>
      <c r="Y34" s="34" t="s">
        <v>1216</v>
      </c>
      <c r="Z34" s="34"/>
      <c r="AA34" s="34" t="s">
        <v>1216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1217</v>
      </c>
      <c r="M35" s="34"/>
      <c r="N35" s="34"/>
      <c r="O35" s="34"/>
      <c r="P35" s="34"/>
      <c r="Q35" s="34" t="s">
        <v>1218</v>
      </c>
      <c r="R35" s="34"/>
      <c r="S35" s="34" t="s">
        <v>1215</v>
      </c>
      <c r="T35" s="34"/>
      <c r="U35" s="34" t="s">
        <v>1219</v>
      </c>
      <c r="V35" s="34"/>
      <c r="W35" s="34" t="s">
        <v>1219</v>
      </c>
      <c r="X35" s="34"/>
      <c r="Y35" s="34" t="s">
        <v>1219</v>
      </c>
      <c r="Z35" s="34"/>
      <c r="AA35" s="34" t="s">
        <v>1219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1220</v>
      </c>
      <c r="R36" s="34"/>
      <c r="S36" s="34" t="s">
        <v>1218</v>
      </c>
      <c r="T36" s="34"/>
      <c r="U36" s="34" t="s">
        <v>1221</v>
      </c>
      <c r="V36" s="34"/>
      <c r="W36" s="34" t="s">
        <v>1221</v>
      </c>
      <c r="X36" s="34"/>
      <c r="Y36" s="34" t="s">
        <v>1221</v>
      </c>
      <c r="Z36" s="34"/>
      <c r="AA36" s="34" t="s">
        <v>1221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1222</v>
      </c>
      <c r="R37" s="34"/>
      <c r="S37" s="34" t="s">
        <v>1220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1223</v>
      </c>
      <c r="R38" s="34"/>
      <c r="S38" s="34" t="s">
        <v>1222</v>
      </c>
      <c r="T38" s="34"/>
      <c r="U38" s="34" t="s">
        <v>1224</v>
      </c>
      <c r="V38" s="34"/>
      <c r="W38" s="34" t="s">
        <v>1224</v>
      </c>
      <c r="X38" s="34"/>
      <c r="Y38" s="34" t="s">
        <v>1224</v>
      </c>
      <c r="Z38" s="34"/>
      <c r="AA38" s="34" t="s">
        <v>1224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1225</v>
      </c>
      <c r="R39" s="37"/>
      <c r="S39" s="37" t="s">
        <v>1223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1226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2026-03-06T10:57:55Z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