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892" documentId="8_{B6337239-1A00-434D-AAD0-422EA1FEB5AE}" xr6:coauthVersionLast="47" xr6:coauthVersionMax="47" xr10:uidLastSave="{2743021F-B2DD-49C8-BB75-172C2C24580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3" i="1" l="1" a="1"/>
  <c r="N303" i="1"/>
  <c r="M303" i="1" a="1"/>
  <c r="M303" i="1"/>
  <c r="N301" i="1" a="1"/>
  <c r="N301" i="1"/>
  <c r="N331" i="1" a="1"/>
  <c r="N331" i="1"/>
  <c r="N330" i="1" a="1"/>
  <c r="N330" i="1"/>
  <c r="N329" i="1" a="1"/>
  <c r="N329" i="1"/>
  <c r="N328" i="1" a="1"/>
  <c r="N328" i="1"/>
  <c r="N327" i="1" a="1"/>
  <c r="N327" i="1"/>
  <c r="N326" i="1" a="1"/>
  <c r="N326" i="1"/>
  <c r="N325" i="1" a="1"/>
  <c r="N325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5" i="1" a="1"/>
  <c r="N315" i="1"/>
  <c r="N314" i="1" a="1"/>
  <c r="N314" i="1"/>
  <c r="N313" i="1" a="1"/>
  <c r="N313" i="1"/>
  <c r="N312" i="1" a="1"/>
  <c r="N312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7" i="1" a="1"/>
  <c r="M327" i="1"/>
  <c r="M326" i="1" a="1"/>
  <c r="M326" i="1"/>
  <c r="M325" i="1" a="1"/>
  <c r="M325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5" i="1" a="1"/>
  <c r="M315" i="1"/>
  <c r="M314" i="1" a="1"/>
  <c r="M314" i="1"/>
  <c r="M313" i="1" a="1"/>
  <c r="M313" i="1"/>
  <c r="M312" i="1" a="1"/>
  <c r="M312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 s="1"/>
  <c r="S426" i="1" a="1"/>
  <c r="S426" i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/>
  <c r="S421" i="1" a="1"/>
  <c r="S421" i="1" s="1"/>
  <c r="D399" i="12" s="1"/>
  <c r="T420" i="1" a="1"/>
  <c r="T420" i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/>
  <c r="S406" i="1" a="1"/>
  <c r="S406" i="1" s="1"/>
  <c r="T405" i="1" a="1"/>
  <c r="T405" i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/>
  <c r="T392" i="1" a="1"/>
  <c r="T392" i="1" s="1"/>
  <c r="S392" i="1" a="1"/>
  <c r="S392" i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AN326" i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G286" i="1"/>
  <c r="AM286" i="1"/>
  <c r="AN286" i="1"/>
  <c r="R286" i="1"/>
  <c r="U286" i="1"/>
  <c r="AI286" i="1"/>
  <c r="BB286" i="1" s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M324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52" i="12"/>
  <c r="S61" i="12"/>
  <c r="S283" i="12"/>
  <c r="S65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BT484" i="1"/>
  <c r="S205" i="12"/>
  <c r="BT485" i="1"/>
  <c r="S206" i="12"/>
  <c r="BT486" i="1"/>
  <c r="BT487" i="1"/>
  <c r="S208" i="12"/>
  <c r="BT488" i="1"/>
  <c r="S209" i="12"/>
  <c r="BT489" i="1"/>
  <c r="BT490" i="1"/>
  <c r="BT491" i="1"/>
  <c r="BT492" i="1"/>
  <c r="S213" i="12"/>
  <c r="BT493" i="1"/>
  <c r="S214" i="12"/>
  <c r="BT494" i="1"/>
  <c r="S215" i="12"/>
  <c r="BT495" i="1"/>
  <c r="S217" i="12"/>
  <c r="BT496" i="1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S240" i="12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9" i="1" l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6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<sst xmlns="http://schemas.openxmlformats.org/spreadsheetml/2006/main" count="8091" uniqueCount="1448">
  <si>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</si>
  <si>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</si>
  <si>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</si>
  <si>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</si>
  <si>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</si>
  <si>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</si>
  <si>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</si>
  <si>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</si>
  <si>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</si>
  <si>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</si>
  <si>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</si>
  <si>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</si>
  <si>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</si>
  <si>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</si>
  <si>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</si>
  <si>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</si>
  <si>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</si>
  <si>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</si>
  <si>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</si>
  <si>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</si>
  <si>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</si>
  <si>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</si>
  <si>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</si>
  <si>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</si>
  <si>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</si>
  <si>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</si>
  <si>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</si>
  <si>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</si>
  <si>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</si>
  <si>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</si>
  <si>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</si>
  <si>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</si>
  <si>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</si>
  <si>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</si>
  <si>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</si>
  <si>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</si>
  <si>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</si>
  <si>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</si>
  <si>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</si>
  <si>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</si>
  <si>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</si>
  <si>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</si>
  <si>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</si>
  <si>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</si>
  <si>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</si>
  <si>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</si>
  <si>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</si>
  <si>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</si>
  <si>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</si>
  <si>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</si>
  <si>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</si>
  <si>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</si>
  <si>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</si>
  <si>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</si>
  <si>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</si>
  <si>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</si>
  <si>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</si>
  <si>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</si>
  <si>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</si>
  <si>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</si>
  <si>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</si>
  <si>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</si>
  <si>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</si>
  <si>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</si>
  <si>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</si>
  <si>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</si>
  <si>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</si>
  <si>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</si>
  <si>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</si>
  <si>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</si>
  <si>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</si>
  <si>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</si>
  <si>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</si>
  <si>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</si>
  <si>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</si>
  <si>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</si>
  <si>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</si>
  <si>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</si>
  <si>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</si>
  <si>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</si>
  <si>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</si>
  <si>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</si>
  <si>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</si>
  <si>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</si>
  <si>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</si>
  <si>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</si>
  <si>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</si>
  <si>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</si>
  <si>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</si>
  <si>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</si>
  <si>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</si>
  <si>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</si>
  <si>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</si>
  <si>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</si>
  <si>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</si>
  <si>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</si>
  <si>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</si>
  <si>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</si>
  <si>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</si>
  <si>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</si>
  <si>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</si>
  <si>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</si>
  <si>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</si>
  <si>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</si>
  <si>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</si>
  <si>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</si>
  <si>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</si>
  <si>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</si>
  <si>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</si>
  <si>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</si>
  <si>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</si>
  <si>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</si>
  <si>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</si>
  <si>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</si>
  <si>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</si>
  <si>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</si>
  <si>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</si>
  <si>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</si>
  <si>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</si>
  <si>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</si>
  <si>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</si>
  <si>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</si>
  <si>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</si>
  <si>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</si>
  <si>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</si>
  <si>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</si>
  <si>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</si>
  <si>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</si>
  <si>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</si>
  <si>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</si>
  <si>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</si>
  <si>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</si>
  <si>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</si>
  <si>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</si>
  <si>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</si>
  <si>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</si>
  <si>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</si>
  <si>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</si>
  <si>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</si>
  <si>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</si>
  <si>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</si>
  <si>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</si>
  <si>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</si>
  <si>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</si>
  <si>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</si>
  <si>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</si>
  <si>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</si>
  <si>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</si>
  <si>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</si>
  <si>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</si>
  <si>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</si>
  <si>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</si>
  <si>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</si>
  <si>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</si>
  <si>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</si>
  <si>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</si>
  <si>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</si>
  <si>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</si>
  <si>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</si>
  <si>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</si>
  <si>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</si>
  <si>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</si>
  <si>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</si>
  <si>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</si>
  <si>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</si>
  <si>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</si>
  <si>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</si>
  <si>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</si>
  <si>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</si>
  <si>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</si>
  <si>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</si>
  <si>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</si>
  <si>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</si>
  <si>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</si>
  <si>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</si>
  <si>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</si>
  <si>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</si>
  <si>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</si>
  <si>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</si>
  <si>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</si>
  <si>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</si>
  <si>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</si>
  <si>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</si>
  <si>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</si>
  <si>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</si>
  <si>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</si>
  <si>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</si>
  <si>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</si>
  <si>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</si>
  <si>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</si>
  <si>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</si>
  <si>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</si>
  <si>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</si>
  <si>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</si>
  <si>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</si>
  <si>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</si>
  <si>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</si>
  <si>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</si>
  <si>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</si>
  <si>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</si>
  <si>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</si>
  <si>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</si>
  <si>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</si>
  <si>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</si>
  <si>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</si>
  <si>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</si>
  <si>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</si>
  <si>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</si>
  <si>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</si>
  <si>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</si>
  <si>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</si>
  <si>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</si>
  <si>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</si>
  <si>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</si>
  <si>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</si>
  <si>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</si>
  <si>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</si>
  <si>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</si>
  <si>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</si>
  <si>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</si>
  <si>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</si>
  <si>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</si>
  <si>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</si>
  <si>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</si>
  <si>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</si>
  <si>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</si>
  <si>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</si>
  <si>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</si>
  <si>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</si>
  <si>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</si>
  <si>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</si>
  <si>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</si>
  <si>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</si>
  <si>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</si>
  <si>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</si>
  <si>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</si>
  <si>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</si>
  <si>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</si>
  <si>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</si>
  <si>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</si>
  <si>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</si>
  <si>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</si>
  <si>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</si>
  <si>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</si>
  <si>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</si>
  <si>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</si>
  <si>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</si>
  <si>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</si>
  <si>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</si>
  <si>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</si>
  <si>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</si>
  <si>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</si>
  <si>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</si>
  <si>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</si>
  <si>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</si>
  <si>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</si>
  <si>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</si>
  <si>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</si>
  <si>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</si>
  <si>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</si>
  <si>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</si>
  <si>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</si>
  <si>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</si>
  <si>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</si>
  <si>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</si>
  <si>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</si>
  <si>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</si>
  <si>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</si>
  <si>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</si>
  <si>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</si>
  <si>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</si>
  <si>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</si>
  <si>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</si>
  <si>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</si>
  <si>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</si>
  <si>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</si>
  <si>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</si>
  <si>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</si>
  <si>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</si>
  <si>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</si>
  <si>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</si>
  <si>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</si>
  <si>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</si>
  <si>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</si>
  <si>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</si>
  <si>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</si>
  <si>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</si>
  <si>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</si>
  <si>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</si>
  <si>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</si>
  <si>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</si>
  <si>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</si>
  <si>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</si>
  <si>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</si>
  <si>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</si>
  <si>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</si>
  <si>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</si>
  <si>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</si>
  <si>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</si>
  <si>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</si>
  <si>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</si>
  <si>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</si>
  <si>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</si>
  <si>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</si>
  <si>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</si>
  <si>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</si>
  <si>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</si>
  <si>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</si>
  <si>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</si>
  <si>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</si>
  <si>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</si>
  <si>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</si>
  <si>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</si>
  <si>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</si>
  <si>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</si>
  <si>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</si>
  <si>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</si>
  <si>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</si>
  <si>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</si>
  <si>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</si>
  <si>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</si>
  <si>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</si>
  <si>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</si>
  <si>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</si>
  <si>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</si>
  <si>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</si>
  <si>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</si>
  <si>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</si>
  <si>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</si>
  <si>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</si>
  <si>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</si>
  <si>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</si>
  <si>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</si>
  <si>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</si>
  <si>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</si>
  <si>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</si>
  <si>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</si>
  <si>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</si>
  <si>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</si>
  <si>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</si>
  <si>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</si>
  <si>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</si>
  <si>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</si>
  <si>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</si>
  <si>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</si>
  <si>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</si>
  <si>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</si>
  <si>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</si>
  <si>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</si>
  <si>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</si>
  <si>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</si>
  <si>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</si>
  <si>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</si>
  <si>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</si>
  <si>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</si>
  <si>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</si>
  <si>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</si>
  <si>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</si>
  <si>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</si>
  <si>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</si>
  <si>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</si>
  <si>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</si>
  <si>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</si>
  <si>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</si>
  <si>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</si>
  <si>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</si>
  <si>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</si>
  <si>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</si>
  <si>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</si>
  <si>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</si>
  <si>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</si>
  <si>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</si>
  <si>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</si>
  <si>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</si>
  <si>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</si>
  <si>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</si>
  <si>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</si>
  <si>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</si>
  <si>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</si>
  <si>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</si>
  <si>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</si>
  <si>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</si>
  <si>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</si>
  <si>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</si>
  <si>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</si>
  <si>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</si>
  <si>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</si>
  <si>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</si>
  <si>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</si>
  <si>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</si>
  <si>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</si>
  <si>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</si>
  <si>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</si>
  <si>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</si>
  <si>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</si>
  <si>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</si>
  <si>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</si>
  <si>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</si>
  <si>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</si>
  <si>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</si>
  <si>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</si>
  <si>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</si>
  <si>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</si>
  <si>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</si>
  <si>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</si>
  <si>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</si>
  <si>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</si>
  <si>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</si>
  <si>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</si>
  <si>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</si>
  <si>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</si>
  <si>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</si>
  <si>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</si>
  <si>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</si>
  <si>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</si>
  <si>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</si>
  <si>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</si>
  <si>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</si>
  <si>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</si>
  <si>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</si>
  <si>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</si>
  <si>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</si>
  <si>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</si>
  <si>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</si>
  <si>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</si>
  <si>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</si>
  <si>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</si>
  <si>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</si>
  <si>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</si>
  <si>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</si>
  <si>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</si>
  <si>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</si>
  <si>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</si>
  <si>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</si>
  <si>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</si>
  <si>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</si>
  <si>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</si>
  <si>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</si>
  <si>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</si>
  <si>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</si>
  <si>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</si>
  <si>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</si>
  <si>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</si>
  <si>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</si>
  <si>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</si>
  <si>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</si>
  <si>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</si>
  <si>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</si>
  <si>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</si>
  <si>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</si>
  <si>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</si>
  <si>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</si>
  <si>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</si>
  <si>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</si>
  <si>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</si>
  <si>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</si>
  <si>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</si>
  <si>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</si>
  <si>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</si>
  <si>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</si>
  <si>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</si>
  <si>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</si>
  <si>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</si>
  <si>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</si>
  <si>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</si>
  <si>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</si>
  <si>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</si>
  <si>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</si>
  <si>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</si>
  <si>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</si>
  <si>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</si>
  <si>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</si>
  <si>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</si>
  <si>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</si>
  <si>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</si>
  <si>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</si>
  <si>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</si>
  <si>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</si>
  <si>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</si>
  <si>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</si>
  <si>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</si>
  <si>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</si>
  <si>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</si>
  <si>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</si>
  <si>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</si>
  <si>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</si>
  <si>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</si>
  <si>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</si>
  <si>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</si>
  <si>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</si>
  <si>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</si>
  <si>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</si>
  <si>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</si>
  <si>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</si>
  <si>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</si>
  <si>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</si>
  <si>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</si>
  <si>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</si>
  <si>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</si>
  <si>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</si>
  <si>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</si>
  <si>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</si>
  <si>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</si>
  <si>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</si>
  <si>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</si>
  <si>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</si>
  <si>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</si>
  <si>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</si>
  <si>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</si>
  <si>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</si>
  <si>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</si>
  <si>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</si>
  <si>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</si>
  <si>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</si>
  <si>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</si>
  <si>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</si>
  <si>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</si>
  <si>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</si>
  <si>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</si>
  <si>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</si>
  <si>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</si>
  <si>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</si>
  <si>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</si>
  <si>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</si>
  <si>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</si>
  <si>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</si>
  <si>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</si>
  <si>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</si>
  <si>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</si>
  <si>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</si>
  <si>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</si>
  <si>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</si>
  <si>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</si>
  <si>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</si>
  <si>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</si>
  <si>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</si>
  <si>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</si>
  <si>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</si>
  <si>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</si>
  <si>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</si>
  <si>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</si>
  <si>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</si>
  <si>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</si>
  <si>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</si>
  <si>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</si>
  <si>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</si>
  <si>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</si>
  <si>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</si>
  <si>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</si>
  <si>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</si>
  <si>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</si>
  <si>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</si>
  <si>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</si>
  <si>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</si>
  <si>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</si>
  <si>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</si>
  <si>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</si>
  <si>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</si>
  <si>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</si>
  <si>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</si>
  <si>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</si>
  <si>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</si>
  <si>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</si>
  <si>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</si>
  <si>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</si>
  <si>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</si>
  <si>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</si>
  <si>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</si>
  <si>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</si>
  <si>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</si>
  <si>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</si>
  <si>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</si>
  <si>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</si>
  <si>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</si>
  <si>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</si>
  <si>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</si>
  <si>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</si>
  <si>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</si>
  <si>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</si>
  <si>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</si>
  <si>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</si>
  <si>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</si>
  <si>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</si>
  <si>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</si>
  <si>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</si>
  <si>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</si>
  <si>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</si>
  <si>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</si>
  <si>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</si>
  <si>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</si>
  <si>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</si>
  <si>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</si>
  <si>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</si>
  <si>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</si>
  <si>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</si>
  <si>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</si>
  <si>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</si>
  <si>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</si>
  <si>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</si>
  <si>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</si>
  <si>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</si>
  <si>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</si>
  <si>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</si>
  <si>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</si>
  <si>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</si>
  <si>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</si>
  <si>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</si>
  <si>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</si>
  <si>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</si>
  <si>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</si>
  <si>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</si>
  <si>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</si>
  <si>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</si>
  <si>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</si>
  <si>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</si>
  <si>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</si>
  <si>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</si>
  <si>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</si>
  <si>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</si>
  <si>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</si>
  <si>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</si>
  <si>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</si>
  <si>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</si>
  <si>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</si>
  <si>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</si>
  <si>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</si>
  <si>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</si>
  <si>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</si>
  <si>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</si>
  <si>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</si>
  <si>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</si>
  <si>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</si>
  <si>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</si>
  <si>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</si>
  <si>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</si>
  <si>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</si>
  <si>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</si>
  <si>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</si>
  <si>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</si>
  <si>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</si>
  <si>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</si>
  <si>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</si>
  <si>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</si>
  <si>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</si>
  <si>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</si>
  <si>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</si>
  <si>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</si>
  <si>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</si>
  <si>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</si>
  <si>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</si>
  <si>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</si>
  <si>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</si>
  <si>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</si>
  <si>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</si>
  <si>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</si>
  <si>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</si>
  <si>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</si>
  <si>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</si>
  <si>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</si>
  <si>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</si>
  <si>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</si>
  <si>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</si>
  <si>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</si>
  <si>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</si>
  <si>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</si>
  <si>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</si>
  <si>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</si>
  <si>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</si>
  <si>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</si>
  <si>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</si>
  <si>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</si>
  <si>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</si>
  <si>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</si>
  <si>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</si>
  <si>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</si>
  <si>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</si>
  <si>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</si>
  <si>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</si>
  <si>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</si>
  <si>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</si>
  <si>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</si>
  <si>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</si>
  <si>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</si>
  <si>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</si>
  <si>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</si>
  <si>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</si>
  <si>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</si>
  <si>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</si>
  <si>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</si>
  <si>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</si>
  <si>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</si>
  <si>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</si>
  <si>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</si>
  <si>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</si>
  <si>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</si>
  <si>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</si>
  <si>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</si>
  <si>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</si>
  <si>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</si>
  <si>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</si>
  <si>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</si>
  <si>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</si>
  <si>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</si>
  <si>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</si>
  <si>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</si>
  <si>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</si>
  <si>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</si>
  <si>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</si>
  <si>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</si>
  <si>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</si>
  <si>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</si>
  <si>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</si>
  <si>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</si>
  <si>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</si>
  <si>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</si>
  <si>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</si>
  <si>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</si>
  <si>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</si>
  <si>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</si>
  <si>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</si>
  <si>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</si>
  <si>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</si>
  <si>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</si>
  <si>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</si>
  <si>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</si>
  <si>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</si>
  <si>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</si>
  <si>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</si>
  <si>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</si>
  <si>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</si>
  <si>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</si>
  <si>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</si>
  <si>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</si>
  <si>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</si>
  <si>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</si>
  <si>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</si>
  <si>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</si>
  <si>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</si>
  <si>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</si>
  <si>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</si>
  <si>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</si>
  <si>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</si>
  <si>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</si>
  <si>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</si>
  <si>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</si>
  <si>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</si>
  <si>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</si>
  <si>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</si>
  <si>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</si>
  <si>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</si>
  <si>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</si>
  <si>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</si>
  <si>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</si>
  <si>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</si>
  <si>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</si>
  <si>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</si>
  <si>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</si>
  <si>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</si>
  <si>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</si>
  <si>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</si>
  <si>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</si>
  <si>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</si>
  <si>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</si>
  <si>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</si>
  <si>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</si>
  <si>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</si>
  <si>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</si>
  <si>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</si>
  <si>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</si>
  <si>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</si>
  <si>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</si>
  <si>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</si>
  <si>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</si>
  <si>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</si>
  <si>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</si>
  <si>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</si>
  <si>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</si>
  <si>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</si>
  <si>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</si>
  <si>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</si>
  <si>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</si>
  <si>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</si>
  <si>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</si>
  <si>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</si>
  <si>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</si>
  <si>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</si>
  <si>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</si>
  <si>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</si>
  <si>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</si>
  <si>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</si>
  <si>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</si>
  <si>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</si>
  <si>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</si>
  <si>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</si>
  <si>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</si>
  <si>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</si>
  <si>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</si>
  <si>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</si>
  <si>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</si>
  <si>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</si>
  <si>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</si>
  <si>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</si>
  <si>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</si>
  <si>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</si>
  <si>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</si>
  <si>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</si>
  <si>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</si>
  <si>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</si>
  <si>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</si>
  <si>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</si>
  <si>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</si>
  <si>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</si>
  <si>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</si>
  <si>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</si>
  <si>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</si>
  <si>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</si>
  <si>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</si>
  <si>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</si>
  <si>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</si>
  <si>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</si>
  <si>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</si>
  <si>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</si>
  <si>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</si>
  <si>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</si>
  <si>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</si>
  <si>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</si>
  <si>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</si>
  <si>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</si>
  <si>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</si>
  <si>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</si>
  <si>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</si>
  <si>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</si>
  <si>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</si>
  <si>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</si>
  <si>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</si>
  <si>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</si>
  <si>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</si>
  <si>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</si>
  <si>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</si>
  <si>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</si>
  <si>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</si>
  <si>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</si>
  <si>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</si>
  <si>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</si>
  <si>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</si>
  <si>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</si>
  <si>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</si>
  <si>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</si>
  <si>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</si>
  <si>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</si>
  <si>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</si>
  <si>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</si>
  <si>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</si>
  <si>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</si>
  <si>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</si>
  <si>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</si>
  <si>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</si>
  <si>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</si>
  <si>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</si>
  <si>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</si>
  <si>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</si>
  <si>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</si>
  <si>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</si>
  <si>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</si>
  <si>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</si>
  <si>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</si>
  <si>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</si>
  <si>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</si>
  <si>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</si>
  <si>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</si>
  <si>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</si>
  <si>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</si>
  <si>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</si>
  <si>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</si>
  <si>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</si>
  <si>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</si>
  <si>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</si>
  <si>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</si>
  <si>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</si>
  <si>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</si>
  <si>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</si>
  <si>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</si>
  <si>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</si>
  <si>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</si>
  <si>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</si>
  <si>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</si>
  <si>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</si>
  <si>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</si>
  <si>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</si>
  <si>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</si>
  <si>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</si>
  <si>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</si>
  <si>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</si>
  <si>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</si>
  <si>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</si>
  <si>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</si>
  <si>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</si>
  <si>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</si>
  <si>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</si>
  <si>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</si>
  <si>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</si>
  <si>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</si>
  <si>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</si>
  <si>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</si>
  <si>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</si>
  <si>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</si>
  <si>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</si>
  <si>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</si>
  <si>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</si>
  <si>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</si>
  <si>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</si>
  <si>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</si>
  <si>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</si>
  <si>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</si>
  <si>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</si>
  <si>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</si>
  <si>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</si>
  <si>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</si>
  <si>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</si>
  <si>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</si>
  <si>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</si>
  <si>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</si>
  <si>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</si>
  <si>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</si>
  <si>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</si>
  <si>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</si>
  <si>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</si>
  <si>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</si>
  <si>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</si>
  <si>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</si>
  <si>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</si>
  <si>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</si>
  <si>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</si>
  <si>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</si>
  <si>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</si>
  <si>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</si>
  <si>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</si>
  <si>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</si>
  <si>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</si>
  <si>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</si>
  <si>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</si>
  <si>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</si>
  <si>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</si>
  <si>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</si>
  <si>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</si>
  <si>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</si>
  <si>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</si>
  <si>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</si>
  <si>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</si>
  <si>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</si>
  <si>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</si>
  <si>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</si>
  <si>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</si>
  <si>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</si>
  <si>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</si>
  <si>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</si>
  <si>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</si>
  <si>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</si>
  <si>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</si>
  <si>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</si>
  <si>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</si>
  <si>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</si>
  <si>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</si>
  <si>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</si>
  <si>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</si>
  <si>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</si>
  <si>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</si>
  <si>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</si>
  <si>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</si>
  <si>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</si>
  <si>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</si>
  <si>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</si>
  <si>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</si>
  <si>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</si>
  <si>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</si>
  <si>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</si>
  <si>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</si>
  <si>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</si>
  <si>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</si>
  <si>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</si>
  <si>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</si>
  <si>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</si>
  <si>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</si>
  <si>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</si>
  <si>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</si>
  <si>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</si>
  <si>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</si>
  <si>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</si>
  <si>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</si>
  <si>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</si>
  <si>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</si>
  <si>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</si>
  <si>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</si>
  <si>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</si>
  <si>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</si>
  <si>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</si>
  <si>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</si>
  <si>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</si>
  <si>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</si>
  <si>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</si>
  <si>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</si>
  <si>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</si>
  <si>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</si>
  <si>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</si>
  <si>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</si>
  <si>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</si>
  <si>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</si>
  <si>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</si>
  <si>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</si>
  <si>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</si>
  <si>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</si>
  <si>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</si>
  <si>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</si>
  <si>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</si>
  <si>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</si>
  <si>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</si>
  <si>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</si>
  <si>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</si>
  <si>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</si>
  <si>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</si>
  <si>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</si>
  <si>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</si>
  <si>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</si>
  <si>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</si>
  <si>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</si>
  <si>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</si>
  <si>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</si>
  <si>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</si>
  <si>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</si>
  <si>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</si>
  <si>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</si>
  <si>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</si>
  <si>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</si>
  <si>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</si>
  <si>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</si>
  <si>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</si>
  <si>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</si>
  <si>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</si>
  <si>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</si>
  <si>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</si>
  <si>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</si>
  <si>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</si>
  <si>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</si>
  <si>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</si>
  <si>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</si>
  <si>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</si>
  <si>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</si>
  <si>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</si>
  <si>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</si>
  <si>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</si>
  <si>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</si>
  <si>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</si>
  <si>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</si>
  <si>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</si>
  <si>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</si>
  <si>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</si>
  <si>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</si>
  <si>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</si>
  <si>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</si>
  <si>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</si>
  <si>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</si>
  <si>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</si>
  <si>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</si>
  <si>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</si>
  <si>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</si>
  <si>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</si>
  <si>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</si>
  <si>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</si>
  <si>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</si>
  <si>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</si>
  <si>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</si>
  <si>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</si>
  <si>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</si>
  <si>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</si>
  <si>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</si>
  <si>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</si>
  <si>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</si>
  <si>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</si>
  <si>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</si>
  <si>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</si>
  <si>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</si>
  <si>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</si>
  <si>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</si>
  <si>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</si>
  <si>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</si>
  <si>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</si>
  <si>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</si>
  <si>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</si>
  <si>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</si>
  <si>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</si>
  <si>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</si>
  <si>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</si>
  <si>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</si>
  <si>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</si>
  <si>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</si>
  <si>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</si>
  <si>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</si>
  <si>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</si>
  <si>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</si>
  <si>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</si>
  <si>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</si>
  <si>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</si>
  <si>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</si>
  <si>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</si>
  <si>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</si>
  <si>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</si>
  <si>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</si>
  <si>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</si>
  <si>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</si>
  <si>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</si>
  <si>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</si>
  <si>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</si>
  <si>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</si>
  <si>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</si>
  <si>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</si>
  <si>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</si>
  <si>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</si>
  <si>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</si>
  <si>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</si>
  <si>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</si>
  <si>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</si>
  <si>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</si>
  <si>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</si>
  <si>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</si>
  <si>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</si>
  <si>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</si>
  <si>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</si>
  <si>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</si>
  <si>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</si>
  <si>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</si>
  <si>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</si>
  <si>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</si>
  <si>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</si>
  <si>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</si>
  <si>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</si>
  <si>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</si>
  <si>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</si>
  <si>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</si>
  <si>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</si>
  <si>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</si>
  <si>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</si>
  <si>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</si>
  <si>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</si>
  <si>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</si>
  <si>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</si>
  <si>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</si>
  <si>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</si>
  <si>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</si>
  <si>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</si>
  <si>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</si>
  <si>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</si>
  <si>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</si>
  <si>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</si>
  <si>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</si>
  <si>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</si>
  <si>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</si>
  <si>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</si>
  <si>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</si>
  <si>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</si>
  <si>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</si>
  <si>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</si>
  <si>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</si>
  <si>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</si>
  <si>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</si>
  <si>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</si>
  <si>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</si>
  <si>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</si>
  <si>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</si>
  <si>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</si>
  <si>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</si>
  <si>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</si>
  <si>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</si>
  <si>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</si>
  <si>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</si>
  <si>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</si>
  <si>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</si>
  <si>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</si>
  <si>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</si>
  <si>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</si>
  <si>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</si>
  <si>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</si>
  <si>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</si>
  <si>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</si>
  <si>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</si>
  <si>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</si>
  <si>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</si>
  <si>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</si>
  <si>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</si>
  <si>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</si>
  <si>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</si>
  <si>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</si>
  <si>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</si>
  <si>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</si>
  <si>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</si>
  <si>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</si>
  <si>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</si>
  <si>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</si>
  <si>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</si>
  <si>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</si>
  <si>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</si>
  <si>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</si>
  <si>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</si>
  <si>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</si>
  <si>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</si>
  <si>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</si>
  <si>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</si>
  <si>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</si>
  <si>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</si>
  <si>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</si>
  <si>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</si>
  <si>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</si>
  <si>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</si>
  <si>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</si>
  <si>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</si>
  <si>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</si>
  <si>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</si>
  <si>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</si>
  <si>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</si>
  <si>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</si>
  <si>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</si>
  <si>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</si>
  <si>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</si>
  <si>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</si>
  <si>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</si>
  <si>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</si>
  <si>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</si>
  <si>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</si>
  <si>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</si>
  <si>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</si>
  <si>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</si>
  <si>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</si>
  <si>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</si>
  <si>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</si>
  <si>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</si>
  <si>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</si>
  <si>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</si>
  <si>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</si>
  <si>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</si>
  <si>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</si>
  <si>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</si>
  <si>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</si>
  <si>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</si>
  <si>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</si>
  <si>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</si>
  <si>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</si>
  <si>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</si>
  <si>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</si>
  <si>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</si>
  <si>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</si>
  <si>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</si>
  <si>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</si>
  <si>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</si>
  <si>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</si>
  <si>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</si>
  <si>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</si>
  <si>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</si>
  <si>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</si>
  <si>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</si>
  <si>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</si>
  <si>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</si>
  <si>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</si>
  <si>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</si>
  <si>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</si>
  <si>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</si>
  <si>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</si>
  <si>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</si>
  <si>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</si>
  <si>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</si>
  <si>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</si>
  <si>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</si>
  <si>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</si>
  <si>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</si>
  <si>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</si>
  <si>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</si>
  <si>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</si>
  <si>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</si>
  <si>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</si>
  <si>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</si>
  <si>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</si>
  <si>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</si>
  <si>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</si>
  <si>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</si>
  <si>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</si>
  <si>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</si>
  <si>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</si>
  <si>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</si>
  <si>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</si>
  <si>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</si>
  <si>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</si>
  <si>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</si>
  <si>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</si>
  <si>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</si>
  <si>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</si>
  <si>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</si>
  <si>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</si>
  <si>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</si>
  <si>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</si>
  <si>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</si>
  <si>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</si>
  <si>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</si>
  <si>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</si>
  <si>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</si>
  <si>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</si>
  <si>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</si>
  <si>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</si>
  <si>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</si>
  <si>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</si>
  <si>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</si>
  <si>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</si>
  <si>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</si>
  <si>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</si>
  <si>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</si>
  <si>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</si>
  <si>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</si>
  <si>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</si>
  <si>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</si>
  <si>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</si>
  <si>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</si>
  <si>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</si>
  <si>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</si>
  <si>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</si>
  <si>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</si>
  <si>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</si>
  <si>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</si>
  <si>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</si>
  <si>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</si>
  <si>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</si>
  <si>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</si>
  <si>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</si>
  <si>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</si>
  <si>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</si>
  <si>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</si>
  <si>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</si>
  <si>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</si>
  <si>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</si>
  <si>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</si>
  <si>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</si>
  <si>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</si>
  <si>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</si>
  <si>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</si>
  <si>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</si>
  <si>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</si>
  <si>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</si>
  <si>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</si>
  <si>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</si>
  <si>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</si>
  <si>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</si>
  <si>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</si>
  <si>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</si>
  <si>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</si>
  <si>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</si>
  <si>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</si>
  <si>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</si>
  <si>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</si>
  <si>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</si>
  <si>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</si>
  <si>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</si>
  <si>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</si>
  <si>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</si>
  <si>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</si>
  <si>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</si>
  <si>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</si>
  <si>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</si>
  <si>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</si>
  <si>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</si>
  <si>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</si>
  <si>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</si>
  <si>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</si>
  <si>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</si>
  <si>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</si>
  <si>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</si>
  <si>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</si>
  <si>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</si>
  <si>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</si>
  <si>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</si>
  <si>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</si>
  <si>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</si>
  <si>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</si>
  <si>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Cancelado / Alterado programação para km149+200 via 1 (Alívio de tensão)</t>
  </si>
  <si>
    <t>Descarga de jacaré km178+400 via 2 (20min); Descarga de 400 dormentes km168+000 (30min); - Recolher dormentes km187+000 ao km 189+000 (60min)</t>
  </si>
  <si>
    <t>Carro Controle + R7D (A84 embarcado)</t>
  </si>
  <si>
    <t xml:space="preserve">Substituição de dormentes + nivelamento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</si>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</sst>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s="213" t="s">
        <v>603</v>
      </c>
    </row>
    <row r="154" spans="1:1">
      <c r="A154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s="213" t="s">
        <v>621</v>
      </c>
    </row>
    <row r="172" spans="1:1">
      <c r="A172" s="213" t="s">
        <v>622</v>
      </c>
    </row>
    <row r="173" spans="1:1">
      <c r="A173" t="s">
        <v>623</v>
      </c>
    </row>
    <row r="174" spans="1:1">
      <c r="A174" s="213" t="s">
        <v>624</v>
      </c>
    </row>
    <row r="175" spans="1:1">
      <c r="A175" s="213" t="s">
        <v>625</v>
      </c>
    </row>
    <row r="176" spans="1:1">
      <c r="A176" t="s">
        <v>626</v>
      </c>
    </row>
    <row r="177" spans="1:1">
      <c r="A177" s="213" t="s">
        <v>627</v>
      </c>
    </row>
    <row r="178" spans="1:1">
      <c r="A178" s="213" t="s">
        <v>628</v>
      </c>
    </row>
    <row r="179" spans="1:1">
      <c r="A179" t="s">
        <v>629</v>
      </c>
    </row>
    <row r="180" spans="1:1">
      <c r="A180" s="213" t="s">
        <v>630</v>
      </c>
    </row>
    <row r="181" spans="1:1">
      <c r="A181" s="67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 t="s">
        <v>647</v>
      </c>
    </row>
    <row r="198" spans="1:1">
      <c r="A198" s="213" t="s">
        <v>648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649</v>
      </c>
      <c r="C1" s="24" t="s">
        <v>650</v>
      </c>
      <c r="E1" s="24" t="s">
        <v>651</v>
      </c>
      <c r="G1" s="24" t="s">
        <v>652</v>
      </c>
      <c r="H1" s="26"/>
      <c r="I1" s="24" t="s">
        <v>653</v>
      </c>
      <c r="J1" s="26"/>
      <c r="K1" s="24" t="s">
        <v>654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655</v>
      </c>
      <c r="C2" s="28" t="s">
        <v>656</v>
      </c>
      <c r="E2" s="28">
        <v>1</v>
      </c>
      <c r="G2" s="28" t="s">
        <v>657</v>
      </c>
      <c r="H2" s="26"/>
      <c r="I2" s="28" t="s">
        <v>658</v>
      </c>
      <c r="J2" s="26"/>
      <c r="K2" s="28" t="s">
        <v>659</v>
      </c>
      <c r="L2" s="26"/>
      <c r="M2" s="28" t="s">
        <v>660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661</v>
      </c>
      <c r="C3" s="28" t="s">
        <v>662</v>
      </c>
      <c r="E3" s="28">
        <v>2</v>
      </c>
      <c r="G3" s="28" t="s">
        <v>317</v>
      </c>
      <c r="H3" s="26"/>
      <c r="I3" s="28" t="s">
        <v>663</v>
      </c>
      <c r="J3" s="26"/>
      <c r="K3" s="28" t="s">
        <v>664</v>
      </c>
      <c r="L3" s="26"/>
      <c r="M3" s="28" t="s">
        <v>665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666</v>
      </c>
      <c r="C4" s="28" t="s">
        <v>650</v>
      </c>
      <c r="E4" s="26"/>
      <c r="H4" s="26"/>
      <c r="I4" s="28" t="s">
        <v>667</v>
      </c>
      <c r="J4" s="26"/>
      <c r="K4" s="28" t="s">
        <v>668</v>
      </c>
      <c r="L4" s="26"/>
      <c r="M4" s="28" t="s">
        <v>669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670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671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672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673</v>
      </c>
      <c r="B13" s="2" t="s">
        <v>674</v>
      </c>
      <c r="C13" s="2" t="s">
        <v>675</v>
      </c>
      <c r="D13" s="2" t="s">
        <v>676</v>
      </c>
      <c r="E13" s="2" t="s">
        <v>677</v>
      </c>
      <c r="F13" s="2" t="s">
        <v>678</v>
      </c>
      <c r="G13" s="2" t="s">
        <v>679</v>
      </c>
      <c r="H13" s="2" t="s">
        <v>680</v>
      </c>
      <c r="I13" s="2" t="s">
        <v>681</v>
      </c>
      <c r="J13" s="2" t="s">
        <v>682</v>
      </c>
      <c r="K13" s="2" t="s">
        <v>683</v>
      </c>
      <c r="L13" s="2" t="s">
        <v>684</v>
      </c>
      <c r="M13" s="2" t="s">
        <v>685</v>
      </c>
      <c r="N13" s="2" t="s">
        <v>686</v>
      </c>
      <c r="O13" s="2" t="s">
        <v>687</v>
      </c>
      <c r="P13" s="2" t="s">
        <v>688</v>
      </c>
      <c r="Q13" s="2" t="s">
        <v>689</v>
      </c>
      <c r="R13" s="2" t="s">
        <v>690</v>
      </c>
      <c r="S13" s="2" t="s">
        <v>691</v>
      </c>
      <c r="T13" s="2" t="s">
        <v>692</v>
      </c>
      <c r="U13" s="2" t="s">
        <v>693</v>
      </c>
      <c r="V13" s="31" t="s">
        <v>694</v>
      </c>
      <c r="W13" s="31" t="s">
        <v>695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696</v>
      </c>
      <c r="B14" s="33" t="s">
        <v>697</v>
      </c>
      <c r="C14" s="33" t="s">
        <v>698</v>
      </c>
      <c r="D14" s="33" t="s">
        <v>699</v>
      </c>
      <c r="E14" s="33" t="s">
        <v>699</v>
      </c>
      <c r="F14" s="33" t="s">
        <v>700</v>
      </c>
      <c r="G14" s="33" t="s">
        <v>700</v>
      </c>
      <c r="H14" s="33" t="s">
        <v>701</v>
      </c>
      <c r="I14" s="33" t="s">
        <v>702</v>
      </c>
      <c r="J14" s="33" t="s">
        <v>703</v>
      </c>
      <c r="K14" s="33" t="s">
        <v>704</v>
      </c>
      <c r="L14" s="33" t="s">
        <v>705</v>
      </c>
      <c r="M14" s="33" t="s">
        <v>705</v>
      </c>
      <c r="N14" s="33" t="s">
        <v>705</v>
      </c>
      <c r="O14" s="33" t="s">
        <v>705</v>
      </c>
      <c r="P14" s="33" t="s">
        <v>688</v>
      </c>
      <c r="Q14" s="33" t="s">
        <v>706</v>
      </c>
      <c r="R14" s="33" t="s">
        <v>707</v>
      </c>
      <c r="S14" s="33" t="s">
        <v>699</v>
      </c>
      <c r="T14" s="33" t="s">
        <v>699</v>
      </c>
      <c r="U14" s="33" t="s">
        <v>693</v>
      </c>
      <c r="V14" s="34" t="s">
        <v>694</v>
      </c>
      <c r="W14" s="34" t="s">
        <v>695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708</v>
      </c>
      <c r="B15" s="33" t="s">
        <v>709</v>
      </c>
      <c r="C15" s="33" t="str">
        <f>""</f>
        <v/>
      </c>
      <c r="D15" s="33"/>
      <c r="E15" s="33"/>
      <c r="F15" s="33"/>
      <c r="G15" s="33" t="s">
        <v>710</v>
      </c>
      <c r="H15" s="33" t="s">
        <v>711</v>
      </c>
      <c r="I15" s="33" t="s">
        <v>712</v>
      </c>
      <c r="J15" s="33"/>
      <c r="K15" s="33" t="s">
        <v>713</v>
      </c>
      <c r="L15" s="33" t="s">
        <v>714</v>
      </c>
      <c r="M15" s="33" t="s">
        <v>714</v>
      </c>
      <c r="N15" s="33" t="s">
        <v>714</v>
      </c>
      <c r="O15" s="33" t="s">
        <v>714</v>
      </c>
      <c r="P15" s="33"/>
      <c r="Q15" s="33" t="s">
        <v>679</v>
      </c>
      <c r="R15" s="33" t="s">
        <v>715</v>
      </c>
      <c r="S15" s="33" t="s">
        <v>716</v>
      </c>
      <c r="T15" s="33" t="s">
        <v>716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699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717</v>
      </c>
      <c r="L16" s="33"/>
      <c r="M16" s="33"/>
      <c r="N16" s="33"/>
      <c r="O16" s="33"/>
      <c r="P16" s="33"/>
      <c r="Q16" s="33"/>
      <c r="R16" s="33" t="s">
        <v>718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719</v>
      </c>
      <c r="B28" s="30" t="s">
        <v>720</v>
      </c>
      <c r="C28" s="30" t="s">
        <v>721</v>
      </c>
      <c r="D28" s="30" t="s">
        <v>722</v>
      </c>
      <c r="E28" s="30" t="s">
        <v>723</v>
      </c>
      <c r="F28" s="30" t="s">
        <v>724</v>
      </c>
      <c r="G28" s="30" t="s">
        <v>725</v>
      </c>
      <c r="H28" s="30" t="s">
        <v>726</v>
      </c>
      <c r="I28" s="30" t="s">
        <v>727</v>
      </c>
      <c r="J28" s="30" t="s">
        <v>728</v>
      </c>
      <c r="K28" s="30" t="s">
        <v>729</v>
      </c>
      <c r="L28" s="30" t="s">
        <v>730</v>
      </c>
      <c r="M28" s="30" t="s">
        <v>731</v>
      </c>
      <c r="N28" s="30" t="s">
        <v>732</v>
      </c>
      <c r="O28" s="30" t="s">
        <v>733</v>
      </c>
      <c r="P28" s="30" t="s">
        <v>734</v>
      </c>
      <c r="Q28" s="30" t="s">
        <v>735</v>
      </c>
      <c r="R28" s="30" t="s">
        <v>736</v>
      </c>
      <c r="S28" s="30" t="s">
        <v>737</v>
      </c>
      <c r="T28" s="30" t="s">
        <v>738</v>
      </c>
      <c r="U28" s="30" t="s">
        <v>739</v>
      </c>
      <c r="V28" s="30" t="s">
        <v>740</v>
      </c>
      <c r="W28" s="30" t="s">
        <v>741</v>
      </c>
      <c r="X28" s="30" t="s">
        <v>742</v>
      </c>
      <c r="Y28" s="30" t="s">
        <v>743</v>
      </c>
      <c r="Z28" s="30" t="s">
        <v>744</v>
      </c>
      <c r="AA28" s="30" t="s">
        <v>745</v>
      </c>
      <c r="AB28" s="30" t="s">
        <v>746</v>
      </c>
      <c r="AC28" s="30" t="s">
        <v>747</v>
      </c>
      <c r="AD28" s="30" t="s">
        <v>748</v>
      </c>
      <c r="AE28" s="30" t="s">
        <v>749</v>
      </c>
      <c r="AF28" s="30" t="s">
        <v>750</v>
      </c>
      <c r="AG28" s="30" t="s">
        <v>751</v>
      </c>
      <c r="AH28" s="30" t="s">
        <v>752</v>
      </c>
      <c r="AI28" s="30" t="s">
        <v>753</v>
      </c>
      <c r="AJ28" s="30" t="s">
        <v>754</v>
      </c>
      <c r="AK28" s="30" t="s">
        <v>755</v>
      </c>
      <c r="AL28" s="30" t="s">
        <v>756</v>
      </c>
      <c r="AM28" s="30" t="s">
        <v>757</v>
      </c>
      <c r="AN28" s="35" t="s">
        <v>758</v>
      </c>
      <c r="AO28" s="35" t="s">
        <v>759</v>
      </c>
      <c r="AP28" s="26"/>
    </row>
    <row r="29" spans="1:42" s="32" customFormat="1">
      <c r="A29" s="33" t="s">
        <v>760</v>
      </c>
      <c r="B29" s="33" t="s">
        <v>761</v>
      </c>
      <c r="C29" s="33" t="s">
        <v>762</v>
      </c>
      <c r="D29" s="33" t="s">
        <v>700</v>
      </c>
      <c r="E29" s="33" t="s">
        <v>709</v>
      </c>
      <c r="F29" s="33" t="s">
        <v>763</v>
      </c>
      <c r="G29" s="33" t="s">
        <v>764</v>
      </c>
      <c r="H29" s="33" t="s">
        <v>765</v>
      </c>
      <c r="I29" s="33" t="s">
        <v>766</v>
      </c>
      <c r="J29" s="33" t="s">
        <v>767</v>
      </c>
      <c r="K29" s="33" t="s">
        <v>767</v>
      </c>
      <c r="L29" s="33" t="s">
        <v>768</v>
      </c>
      <c r="M29" s="33" t="s">
        <v>769</v>
      </c>
      <c r="N29" s="33" t="s">
        <v>770</v>
      </c>
      <c r="O29" s="33" t="s">
        <v>771</v>
      </c>
      <c r="P29" s="33" t="s">
        <v>772</v>
      </c>
      <c r="Q29" s="33" t="s">
        <v>773</v>
      </c>
      <c r="R29" s="33" t="s">
        <v>774</v>
      </c>
      <c r="S29" s="33" t="s">
        <v>775</v>
      </c>
      <c r="T29" s="33" t="s">
        <v>776</v>
      </c>
      <c r="U29" s="33" t="s">
        <v>777</v>
      </c>
      <c r="V29" s="33" t="s">
        <v>776</v>
      </c>
      <c r="W29" s="33" t="s">
        <v>777</v>
      </c>
      <c r="X29" s="33" t="s">
        <v>778</v>
      </c>
      <c r="Y29" s="33" t="s">
        <v>777</v>
      </c>
      <c r="Z29" s="33" t="s">
        <v>776</v>
      </c>
      <c r="AA29" s="33" t="s">
        <v>777</v>
      </c>
      <c r="AB29" s="33" t="s">
        <v>688</v>
      </c>
      <c r="AC29" s="33" t="s">
        <v>779</v>
      </c>
      <c r="AD29" s="33" t="s">
        <v>780</v>
      </c>
      <c r="AE29" s="33" t="s">
        <v>781</v>
      </c>
      <c r="AF29" s="33" t="s">
        <v>718</v>
      </c>
      <c r="AG29" s="33" t="s">
        <v>715</v>
      </c>
      <c r="AH29" s="33" t="s">
        <v>782</v>
      </c>
      <c r="AI29" s="33" t="s">
        <v>783</v>
      </c>
      <c r="AJ29" s="33" t="s">
        <v>767</v>
      </c>
      <c r="AK29" s="33" t="s">
        <v>783</v>
      </c>
      <c r="AL29" s="33" t="s">
        <v>767</v>
      </c>
      <c r="AM29" s="33" t="s">
        <v>693</v>
      </c>
      <c r="AN29" s="34" t="s">
        <v>694</v>
      </c>
      <c r="AO29" s="34" t="s">
        <v>695</v>
      </c>
      <c r="AP29" s="26"/>
    </row>
    <row r="30" spans="1:42" s="32" customFormat="1">
      <c r="A30" s="33"/>
      <c r="B30" s="33"/>
      <c r="C30" s="33"/>
      <c r="D30" s="33" t="s">
        <v>710</v>
      </c>
      <c r="E30" s="33"/>
      <c r="F30" s="33" t="s">
        <v>784</v>
      </c>
      <c r="G30" s="33" t="s">
        <v>785</v>
      </c>
      <c r="H30" s="33" t="s">
        <v>786</v>
      </c>
      <c r="I30" s="33" t="s">
        <v>787</v>
      </c>
      <c r="J30" s="33"/>
      <c r="K30" s="33"/>
      <c r="L30" s="33" t="s">
        <v>788</v>
      </c>
      <c r="M30" s="33" t="s">
        <v>789</v>
      </c>
      <c r="N30" s="33" t="s">
        <v>766</v>
      </c>
      <c r="O30" s="33" t="s">
        <v>790</v>
      </c>
      <c r="P30" s="33" t="s">
        <v>791</v>
      </c>
      <c r="Q30" s="33" t="s">
        <v>792</v>
      </c>
      <c r="R30" s="33"/>
      <c r="S30" s="33" t="s">
        <v>773</v>
      </c>
      <c r="T30" s="33" t="s">
        <v>793</v>
      </c>
      <c r="U30" s="33" t="s">
        <v>766</v>
      </c>
      <c r="V30" s="33" t="s">
        <v>793</v>
      </c>
      <c r="W30" s="33" t="s">
        <v>766</v>
      </c>
      <c r="X30" s="33" t="s">
        <v>793</v>
      </c>
      <c r="Y30" s="33" t="s">
        <v>766</v>
      </c>
      <c r="Z30" s="33" t="s">
        <v>793</v>
      </c>
      <c r="AA30" s="33" t="s">
        <v>794</v>
      </c>
      <c r="AB30" s="33"/>
      <c r="AC30" s="33"/>
      <c r="AD30" s="33"/>
      <c r="AE30" s="33" t="s">
        <v>795</v>
      </c>
      <c r="AF30" s="33"/>
      <c r="AG30" s="33"/>
      <c r="AH30" s="33"/>
      <c r="AI30" s="33" t="s">
        <v>796</v>
      </c>
      <c r="AJ30" s="33" t="s">
        <v>797</v>
      </c>
      <c r="AK30" s="33" t="s">
        <v>796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798</v>
      </c>
      <c r="E31" s="33"/>
      <c r="F31" s="33"/>
      <c r="G31" s="33"/>
      <c r="H31" s="33"/>
      <c r="I31" s="33"/>
      <c r="J31" s="33"/>
      <c r="K31" s="33"/>
      <c r="L31" s="33" t="s">
        <v>799</v>
      </c>
      <c r="M31" s="33" t="s">
        <v>800</v>
      </c>
      <c r="N31" s="33" t="s">
        <v>777</v>
      </c>
      <c r="O31" s="33" t="s">
        <v>801</v>
      </c>
      <c r="P31" s="33" t="s">
        <v>802</v>
      </c>
      <c r="Q31" s="33" t="s">
        <v>803</v>
      </c>
      <c r="R31" s="33"/>
      <c r="S31" s="33" t="s">
        <v>792</v>
      </c>
      <c r="T31" s="33"/>
      <c r="U31" s="33" t="s">
        <v>804</v>
      </c>
      <c r="V31" s="33"/>
      <c r="W31" s="33" t="s">
        <v>805</v>
      </c>
      <c r="X31" s="33"/>
      <c r="Y31" s="33" t="s">
        <v>805</v>
      </c>
      <c r="Z31" s="33"/>
      <c r="AA31" s="33" t="s">
        <v>805</v>
      </c>
      <c r="AB31" s="33"/>
      <c r="AC31" s="33"/>
      <c r="AD31" s="33"/>
      <c r="AE31" s="33" t="s">
        <v>806</v>
      </c>
      <c r="AF31" s="33"/>
      <c r="AG31" s="33"/>
      <c r="AH31" s="33"/>
      <c r="AI31" s="33" t="s">
        <v>807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808</v>
      </c>
      <c r="E32" s="33"/>
      <c r="F32" s="33"/>
      <c r="G32" s="33"/>
      <c r="H32" s="33"/>
      <c r="I32" s="33"/>
      <c r="J32" s="33"/>
      <c r="K32" s="33"/>
      <c r="L32" s="33" t="s">
        <v>809</v>
      </c>
      <c r="M32" s="33"/>
      <c r="N32" s="33"/>
      <c r="O32" s="33"/>
      <c r="P32" s="33" t="s">
        <v>810</v>
      </c>
      <c r="Q32" s="33" t="s">
        <v>811</v>
      </c>
      <c r="R32" s="33"/>
      <c r="S32" s="33" t="s">
        <v>803</v>
      </c>
      <c r="T32" s="33"/>
      <c r="U32" s="33" t="s">
        <v>812</v>
      </c>
      <c r="V32" s="33"/>
      <c r="W32" s="33" t="s">
        <v>812</v>
      </c>
      <c r="X32" s="33"/>
      <c r="Y32" s="33" t="s">
        <v>812</v>
      </c>
      <c r="Z32" s="33"/>
      <c r="AA32" s="33" t="s">
        <v>812</v>
      </c>
      <c r="AB32" s="33"/>
      <c r="AC32" s="33"/>
      <c r="AD32" s="33"/>
      <c r="AE32" s="33"/>
      <c r="AF32" s="33"/>
      <c r="AG32" s="33"/>
      <c r="AH32" s="33"/>
      <c r="AI32" s="33" t="s">
        <v>799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813</v>
      </c>
      <c r="E33" s="33"/>
      <c r="F33" s="33"/>
      <c r="G33" s="33"/>
      <c r="H33" s="33"/>
      <c r="I33" s="33"/>
      <c r="J33" s="33"/>
      <c r="K33" s="33"/>
      <c r="L33" s="33" t="s">
        <v>814</v>
      </c>
      <c r="M33" s="33"/>
      <c r="N33" s="33"/>
      <c r="O33" s="33"/>
      <c r="P33" s="33"/>
      <c r="Q33" s="33" t="s">
        <v>815</v>
      </c>
      <c r="R33" s="33"/>
      <c r="S33" s="33" t="s">
        <v>811</v>
      </c>
      <c r="T33" s="33"/>
      <c r="U33" s="33" t="s">
        <v>816</v>
      </c>
      <c r="V33" s="33"/>
      <c r="W33" s="33" t="s">
        <v>816</v>
      </c>
      <c r="X33" s="33"/>
      <c r="Y33" s="33" t="s">
        <v>816</v>
      </c>
      <c r="Z33" s="33"/>
      <c r="AA33" s="33" t="s">
        <v>816</v>
      </c>
      <c r="AB33" s="33"/>
      <c r="AC33" s="33"/>
      <c r="AD33" s="33"/>
      <c r="AE33" s="33"/>
      <c r="AF33" s="33"/>
      <c r="AG33" s="33"/>
      <c r="AH33" s="33"/>
      <c r="AI33" s="33" t="s">
        <v>814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817</v>
      </c>
      <c r="M34" s="33"/>
      <c r="N34" s="33"/>
      <c r="O34" s="33"/>
      <c r="P34" s="33"/>
      <c r="Q34" s="33" t="s">
        <v>818</v>
      </c>
      <c r="R34" s="33"/>
      <c r="S34" s="33" t="s">
        <v>815</v>
      </c>
      <c r="T34" s="33"/>
      <c r="U34" s="33" t="s">
        <v>819</v>
      </c>
      <c r="V34" s="33"/>
      <c r="W34" s="33" t="s">
        <v>819</v>
      </c>
      <c r="X34" s="33"/>
      <c r="Y34" s="33" t="s">
        <v>819</v>
      </c>
      <c r="Z34" s="33"/>
      <c r="AA34" s="33" t="s">
        <v>819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820</v>
      </c>
      <c r="M35" s="33"/>
      <c r="N35" s="33"/>
      <c r="O35" s="33"/>
      <c r="P35" s="33"/>
      <c r="Q35" s="33" t="s">
        <v>821</v>
      </c>
      <c r="R35" s="33"/>
      <c r="S35" s="33" t="s">
        <v>818</v>
      </c>
      <c r="T35" s="33"/>
      <c r="U35" s="33" t="s">
        <v>822</v>
      </c>
      <c r="V35" s="33"/>
      <c r="W35" s="33" t="s">
        <v>822</v>
      </c>
      <c r="X35" s="33"/>
      <c r="Y35" s="33" t="s">
        <v>822</v>
      </c>
      <c r="Z35" s="33"/>
      <c r="AA35" s="33" t="s">
        <v>822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823</v>
      </c>
      <c r="R36" s="33"/>
      <c r="S36" s="33" t="s">
        <v>821</v>
      </c>
      <c r="T36" s="33"/>
      <c r="U36" s="33" t="s">
        <v>824</v>
      </c>
      <c r="V36" s="33"/>
      <c r="W36" s="33" t="s">
        <v>824</v>
      </c>
      <c r="X36" s="33"/>
      <c r="Y36" s="33" t="s">
        <v>824</v>
      </c>
      <c r="Z36" s="33"/>
      <c r="AA36" s="33" t="s">
        <v>824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825</v>
      </c>
      <c r="R37" s="33"/>
      <c r="S37" s="33" t="s">
        <v>823</v>
      </c>
      <c r="T37" s="33"/>
      <c r="U37" s="33" t="s">
        <v>809</v>
      </c>
      <c r="V37" s="33"/>
      <c r="W37" s="33" t="s">
        <v>809</v>
      </c>
      <c r="X37" s="33"/>
      <c r="Y37" s="33" t="s">
        <v>809</v>
      </c>
      <c r="Z37" s="33"/>
      <c r="AA37" s="33" t="s">
        <v>809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826</v>
      </c>
      <c r="R38" s="33"/>
      <c r="S38" s="33" t="s">
        <v>825</v>
      </c>
      <c r="T38" s="33"/>
      <c r="U38" s="33" t="s">
        <v>827</v>
      </c>
      <c r="V38" s="33"/>
      <c r="W38" s="33" t="s">
        <v>827</v>
      </c>
      <c r="X38" s="33"/>
      <c r="Y38" s="33" t="s">
        <v>827</v>
      </c>
      <c r="Z38" s="33"/>
      <c r="AA38" s="33" t="s">
        <v>827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828</v>
      </c>
      <c r="R39" s="36"/>
      <c r="S39" s="36" t="s">
        <v>826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251" activePane="bottomRight" state="frozen"/>
      <selection pane="bottomRight" activeCell="BP255" sqref="BP2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830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831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832</v>
      </c>
      <c r="BI1" s="372"/>
      <c r="BJ1" s="373"/>
      <c r="BK1" s="374"/>
      <c r="BL1" s="50"/>
      <c r="BM1" s="364" t="s">
        <v>833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834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835</v>
      </c>
      <c r="T2" s="21"/>
      <c r="U2" s="78"/>
      <c r="V2" s="199"/>
      <c r="W2" s="23"/>
      <c r="X2" s="21"/>
      <c r="Y2" s="22"/>
      <c r="Z2" s="2"/>
      <c r="AA2" s="146" t="s">
        <v>836</v>
      </c>
      <c r="AB2" s="21"/>
      <c r="AC2" s="21"/>
      <c r="AD2" s="21"/>
      <c r="AE2" s="73"/>
      <c r="AF2" s="73"/>
      <c r="AG2" s="86"/>
      <c r="AH2" s="3"/>
      <c r="AI2" s="367" t="s">
        <v>834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837</v>
      </c>
      <c r="AT2" s="369"/>
      <c r="AU2" s="369"/>
      <c r="AV2" s="369"/>
      <c r="AW2" s="369"/>
      <c r="AX2" s="368"/>
      <c r="AY2" s="370"/>
      <c r="AZ2" s="4"/>
      <c r="BA2" s="361" t="s">
        <v>838</v>
      </c>
      <c r="BB2" s="363"/>
      <c r="BC2" s="367" t="s">
        <v>835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839</v>
      </c>
      <c r="G3" s="55"/>
      <c r="H3" s="54" t="s">
        <v>840</v>
      </c>
      <c r="I3" s="56"/>
      <c r="J3" s="56"/>
      <c r="K3" s="56"/>
      <c r="L3" s="74"/>
      <c r="M3" s="56"/>
      <c r="N3" s="79"/>
      <c r="O3" s="54" t="s">
        <v>837</v>
      </c>
      <c r="P3" s="55"/>
      <c r="Q3" s="77" t="s">
        <v>841</v>
      </c>
      <c r="R3" s="55"/>
      <c r="S3" s="54" t="s">
        <v>842</v>
      </c>
      <c r="T3" s="56"/>
      <c r="U3" s="79"/>
      <c r="V3" s="200"/>
      <c r="W3" s="57" t="s">
        <v>843</v>
      </c>
      <c r="X3" s="58"/>
      <c r="Y3" s="59"/>
      <c r="Z3" s="60"/>
      <c r="AA3" s="147" t="s">
        <v>844</v>
      </c>
      <c r="AB3" s="61"/>
      <c r="AC3" s="61"/>
      <c r="AD3" s="62"/>
      <c r="AE3" s="83" t="s">
        <v>845</v>
      </c>
      <c r="AF3" s="85"/>
      <c r="AG3" s="87"/>
      <c r="AH3" s="63"/>
      <c r="AI3" s="361" t="s">
        <v>839</v>
      </c>
      <c r="AJ3" s="363"/>
      <c r="AK3" s="361" t="s">
        <v>840</v>
      </c>
      <c r="AL3" s="362"/>
      <c r="AM3" s="362"/>
      <c r="AN3" s="362"/>
      <c r="AO3" s="362"/>
      <c r="AP3" s="362"/>
      <c r="AQ3" s="363"/>
      <c r="AR3" s="240"/>
      <c r="AS3" s="385" t="s">
        <v>846</v>
      </c>
      <c r="AT3" s="386"/>
      <c r="AU3" s="385" t="s">
        <v>847</v>
      </c>
      <c r="AV3" s="386"/>
      <c r="AW3" s="385" t="s">
        <v>848</v>
      </c>
      <c r="AX3" s="387"/>
      <c r="AY3" s="64" t="s">
        <v>849</v>
      </c>
      <c r="AZ3" s="64"/>
      <c r="BA3" s="383"/>
      <c r="BB3" s="384"/>
      <c r="BC3" s="361" t="s">
        <v>842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850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851</v>
      </c>
      <c r="B4" s="44" t="s">
        <v>852</v>
      </c>
      <c r="C4" s="45" t="s">
        <v>851</v>
      </c>
      <c r="D4" s="46" t="s">
        <v>853</v>
      </c>
      <c r="E4" s="47"/>
      <c r="F4" s="46" t="s">
        <v>853</v>
      </c>
      <c r="G4" s="43" t="s">
        <v>851</v>
      </c>
      <c r="H4" s="44" t="s">
        <v>852</v>
      </c>
      <c r="I4" s="44" t="s">
        <v>852</v>
      </c>
      <c r="J4" s="44" t="s">
        <v>852</v>
      </c>
      <c r="K4" s="44" t="s">
        <v>852</v>
      </c>
      <c r="L4" s="75" t="s">
        <v>852</v>
      </c>
      <c r="M4" s="44" t="s">
        <v>852</v>
      </c>
      <c r="N4" s="135" t="s">
        <v>852</v>
      </c>
      <c r="O4" s="44" t="s">
        <v>852</v>
      </c>
      <c r="P4" s="44" t="s">
        <v>852</v>
      </c>
      <c r="Q4" s="75" t="s">
        <v>852</v>
      </c>
      <c r="R4" s="43" t="s">
        <v>851</v>
      </c>
      <c r="S4" s="46" t="s">
        <v>853</v>
      </c>
      <c r="T4" s="46" t="s">
        <v>853</v>
      </c>
      <c r="U4" s="80" t="s">
        <v>851</v>
      </c>
      <c r="V4" s="201" t="s">
        <v>852</v>
      </c>
      <c r="W4" s="48" t="s">
        <v>852</v>
      </c>
      <c r="X4" s="46" t="s">
        <v>853</v>
      </c>
      <c r="Y4" s="46" t="s">
        <v>853</v>
      </c>
      <c r="Z4" s="46" t="s">
        <v>853</v>
      </c>
      <c r="AA4" s="75" t="s">
        <v>852</v>
      </c>
      <c r="AB4" s="46" t="s">
        <v>853</v>
      </c>
      <c r="AC4" s="46" t="s">
        <v>853</v>
      </c>
      <c r="AD4" s="44" t="s">
        <v>852</v>
      </c>
      <c r="AE4" s="75" t="s">
        <v>852</v>
      </c>
      <c r="AF4" s="75" t="s">
        <v>852</v>
      </c>
      <c r="AG4" s="75" t="s">
        <v>852</v>
      </c>
      <c r="AH4" s="49"/>
      <c r="AI4" s="166" t="s">
        <v>853</v>
      </c>
      <c r="AJ4" s="43" t="s">
        <v>851</v>
      </c>
      <c r="AK4" s="135" t="s">
        <v>852</v>
      </c>
      <c r="AL4" s="135" t="s">
        <v>852</v>
      </c>
      <c r="AM4" s="135" t="s">
        <v>852</v>
      </c>
      <c r="AN4" s="135" t="s">
        <v>852</v>
      </c>
      <c r="AO4" s="44" t="s">
        <v>852</v>
      </c>
      <c r="AP4" s="44" t="s">
        <v>852</v>
      </c>
      <c r="AQ4" s="44" t="s">
        <v>852</v>
      </c>
      <c r="AR4" s="241" t="s">
        <v>852</v>
      </c>
      <c r="AS4" s="241" t="s">
        <v>852</v>
      </c>
      <c r="AT4" s="241" t="s">
        <v>852</v>
      </c>
      <c r="AU4" s="241" t="s">
        <v>852</v>
      </c>
      <c r="AV4" s="241" t="s">
        <v>852</v>
      </c>
      <c r="AW4" s="241" t="s">
        <v>852</v>
      </c>
      <c r="AX4" s="44" t="s">
        <v>852</v>
      </c>
      <c r="AY4" s="43" t="s">
        <v>851</v>
      </c>
      <c r="AZ4" s="46" t="s">
        <v>853</v>
      </c>
      <c r="BA4" s="44" t="s">
        <v>852</v>
      </c>
      <c r="BB4" s="43" t="s">
        <v>851</v>
      </c>
      <c r="BC4" s="46" t="s">
        <v>853</v>
      </c>
      <c r="BD4" s="46" t="s">
        <v>853</v>
      </c>
      <c r="BE4" s="43" t="s">
        <v>851</v>
      </c>
      <c r="BF4" s="44" t="s">
        <v>852</v>
      </c>
      <c r="BG4" s="50" t="s">
        <v>854</v>
      </c>
      <c r="BH4" s="44" t="s">
        <v>852</v>
      </c>
      <c r="BI4" s="44" t="s">
        <v>852</v>
      </c>
      <c r="BJ4" s="48" t="s">
        <v>852</v>
      </c>
      <c r="BK4" s="44" t="s">
        <v>852</v>
      </c>
      <c r="BL4" s="50" t="s">
        <v>854</v>
      </c>
      <c r="BM4" s="46" t="s">
        <v>853</v>
      </c>
      <c r="BN4" s="46" t="s">
        <v>853</v>
      </c>
      <c r="BO4" s="46" t="s">
        <v>853</v>
      </c>
      <c r="BP4" s="44" t="s">
        <v>852</v>
      </c>
      <c r="BQ4" s="43" t="s">
        <v>851</v>
      </c>
      <c r="BR4" s="43" t="s">
        <v>851</v>
      </c>
      <c r="BS4" s="43" t="s">
        <v>851</v>
      </c>
      <c r="BT4" s="169"/>
      <c r="BX4" s="6"/>
    </row>
    <row r="5" spans="1:76" s="223" customFormat="1" ht="14.25" customHeight="1">
      <c r="A5" s="220" t="s">
        <v>855</v>
      </c>
      <c r="B5" s="220" t="s">
        <v>856</v>
      </c>
      <c r="C5" s="249" t="s">
        <v>857</v>
      </c>
      <c r="D5" s="221" t="s">
        <v>858</v>
      </c>
      <c r="E5" s="221" t="s">
        <v>859</v>
      </c>
      <c r="F5" s="221" t="s">
        <v>860</v>
      </c>
      <c r="G5" s="221" t="s">
        <v>861</v>
      </c>
      <c r="H5" s="221" t="s">
        <v>862</v>
      </c>
      <c r="I5" s="221" t="s">
        <v>863</v>
      </c>
      <c r="J5" s="221" t="s">
        <v>3</v>
      </c>
      <c r="K5" s="221" t="s">
        <v>864</v>
      </c>
      <c r="L5" s="221" t="s">
        <v>865</v>
      </c>
      <c r="M5" s="221" t="s">
        <v>866</v>
      </c>
      <c r="N5" s="262" t="s">
        <v>7</v>
      </c>
      <c r="O5" s="221" t="s">
        <v>867</v>
      </c>
      <c r="P5" s="221" t="s">
        <v>868</v>
      </c>
      <c r="Q5" s="249" t="s">
        <v>869</v>
      </c>
      <c r="R5" s="221" t="s">
        <v>870</v>
      </c>
      <c r="S5" s="221" t="s">
        <v>871</v>
      </c>
      <c r="T5" s="221" t="s">
        <v>872</v>
      </c>
      <c r="U5" s="250" t="s">
        <v>8</v>
      </c>
      <c r="V5" s="221" t="s">
        <v>873</v>
      </c>
      <c r="W5" s="221" t="s">
        <v>874</v>
      </c>
      <c r="X5" s="221" t="s">
        <v>875</v>
      </c>
      <c r="Y5" s="221" t="s">
        <v>876</v>
      </c>
      <c r="Z5" s="221" t="s">
        <v>313</v>
      </c>
      <c r="AA5" s="249" t="s">
        <v>877</v>
      </c>
      <c r="AB5" s="221" t="s">
        <v>878</v>
      </c>
      <c r="AC5" s="221" t="s">
        <v>879</v>
      </c>
      <c r="AD5" s="221" t="s">
        <v>880</v>
      </c>
      <c r="AE5" s="249" t="s">
        <v>881</v>
      </c>
      <c r="AF5" s="249" t="s">
        <v>882</v>
      </c>
      <c r="AG5" s="249" t="s">
        <v>883</v>
      </c>
      <c r="AH5" s="221" t="s">
        <v>884</v>
      </c>
      <c r="AI5" s="221" t="s">
        <v>885</v>
      </c>
      <c r="AJ5" s="221" t="s">
        <v>886</v>
      </c>
      <c r="AK5" s="250" t="s">
        <v>887</v>
      </c>
      <c r="AL5" s="250" t="s">
        <v>888</v>
      </c>
      <c r="AM5" s="250" t="s">
        <v>889</v>
      </c>
      <c r="AN5" s="250" t="s">
        <v>890</v>
      </c>
      <c r="AO5" s="221" t="s">
        <v>891</v>
      </c>
      <c r="AP5" s="221" t="s">
        <v>892</v>
      </c>
      <c r="AQ5" s="221" t="s">
        <v>893</v>
      </c>
      <c r="AR5" s="251" t="s">
        <v>894</v>
      </c>
      <c r="AS5" s="251" t="s">
        <v>895</v>
      </c>
      <c r="AT5" s="251" t="s">
        <v>896</v>
      </c>
      <c r="AU5" s="251" t="s">
        <v>897</v>
      </c>
      <c r="AV5" s="251" t="s">
        <v>898</v>
      </c>
      <c r="AW5" s="251" t="s">
        <v>899</v>
      </c>
      <c r="AX5" s="221" t="s">
        <v>900</v>
      </c>
      <c r="AY5" s="221" t="s">
        <v>849</v>
      </c>
      <c r="AZ5" s="221" t="s">
        <v>901</v>
      </c>
      <c r="BA5" s="221" t="s">
        <v>902</v>
      </c>
      <c r="BB5" s="221" t="s">
        <v>903</v>
      </c>
      <c r="BC5" s="221" t="s">
        <v>904</v>
      </c>
      <c r="BD5" s="221" t="s">
        <v>905</v>
      </c>
      <c r="BE5" s="221" t="s">
        <v>906</v>
      </c>
      <c r="BF5" s="221" t="s">
        <v>907</v>
      </c>
      <c r="BG5" s="221" t="s">
        <v>908</v>
      </c>
      <c r="BH5" s="221" t="s">
        <v>909</v>
      </c>
      <c r="BI5" s="221" t="s">
        <v>910</v>
      </c>
      <c r="BJ5" s="221" t="s">
        <v>911</v>
      </c>
      <c r="BK5" s="221" t="s">
        <v>912</v>
      </c>
      <c r="BL5" s="221" t="s">
        <v>913</v>
      </c>
      <c r="BM5" s="221" t="s">
        <v>914</v>
      </c>
      <c r="BN5" s="221" t="s">
        <v>915</v>
      </c>
      <c r="BO5" s="221" t="s">
        <v>916</v>
      </c>
      <c r="BP5" s="221" t="s">
        <v>917</v>
      </c>
      <c r="BQ5" s="221" t="s">
        <v>918</v>
      </c>
      <c r="BR5" s="221" t="s">
        <v>919</v>
      </c>
      <c r="BS5" s="221" t="s">
        <v>920</v>
      </c>
      <c r="BT5" s="169" t="s">
        <v>921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922</v>
      </c>
      <c r="W6" s="261" t="s">
        <v>923</v>
      </c>
      <c r="X6" s="218" t="s">
        <v>664</v>
      </c>
      <c r="Y6" s="158"/>
      <c r="Z6" s="158"/>
      <c r="AA6" s="217" t="s">
        <v>924</v>
      </c>
      <c r="AB6" s="71" t="s">
        <v>655</v>
      </c>
      <c r="AC6" s="71" t="s">
        <v>650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925</v>
      </c>
      <c r="BK6" s="17" t="s">
        <v>925</v>
      </c>
      <c r="BL6" s="16"/>
      <c r="BM6" s="15" t="s">
        <v>679</v>
      </c>
      <c r="BN6" s="15" t="s">
        <v>700</v>
      </c>
      <c r="BO6" s="165" t="s">
        <v>767</v>
      </c>
      <c r="BP6" s="17" t="s">
        <v>925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926</v>
      </c>
      <c r="W7" s="261" t="s">
        <v>927</v>
      </c>
      <c r="X7" s="218" t="s">
        <v>664</v>
      </c>
      <c r="Y7" s="158"/>
      <c r="Z7" s="158"/>
      <c r="AA7" s="217">
        <v>1</v>
      </c>
      <c r="AB7" s="71" t="s">
        <v>655</v>
      </c>
      <c r="AC7" s="71" t="s">
        <v>650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928</v>
      </c>
      <c r="BK7" s="17" t="s">
        <v>928</v>
      </c>
      <c r="BL7" s="16"/>
      <c r="BM7" s="15" t="s">
        <v>694</v>
      </c>
      <c r="BN7" s="15" t="s">
        <v>694</v>
      </c>
      <c r="BO7" s="165" t="s">
        <v>694</v>
      </c>
      <c r="BP7" s="17" t="s">
        <v>928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929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922</v>
      </c>
      <c r="W8" s="261" t="s">
        <v>930</v>
      </c>
      <c r="X8" s="218" t="s">
        <v>664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931</v>
      </c>
      <c r="BK8" s="17" t="s">
        <v>932</v>
      </c>
      <c r="BL8" s="16"/>
      <c r="BM8" s="15" t="s">
        <v>684</v>
      </c>
      <c r="BN8" s="15" t="s">
        <v>714</v>
      </c>
      <c r="BO8" s="165" t="s">
        <v>766</v>
      </c>
      <c r="BP8" s="17" t="s">
        <v>932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635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922</v>
      </c>
      <c r="W9" s="261" t="s">
        <v>933</v>
      </c>
      <c r="X9" s="218" t="s">
        <v>664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934</v>
      </c>
      <c r="BK9" s="17" t="s">
        <v>934</v>
      </c>
      <c r="BL9" s="16"/>
      <c r="BM9" s="15" t="s">
        <v>694</v>
      </c>
      <c r="BN9" s="15" t="s">
        <v>694</v>
      </c>
      <c r="BO9" s="165" t="s">
        <v>694</v>
      </c>
      <c r="BP9" s="17" t="s">
        <v>934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586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922</v>
      </c>
      <c r="W10" s="261" t="s">
        <v>933</v>
      </c>
      <c r="X10" s="218" t="s">
        <v>664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934</v>
      </c>
      <c r="BK10" s="17" t="s">
        <v>934</v>
      </c>
      <c r="BL10" s="16"/>
      <c r="BM10" s="15" t="s">
        <v>694</v>
      </c>
      <c r="BN10" s="15" t="s">
        <v>694</v>
      </c>
      <c r="BO10" s="165" t="s">
        <v>694</v>
      </c>
      <c r="BP10" s="17" t="s">
        <v>934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640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935</v>
      </c>
      <c r="W13" s="261" t="s">
        <v>936</v>
      </c>
      <c r="X13" s="218" t="s">
        <v>664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937</v>
      </c>
      <c r="BK13" s="17" t="s">
        <v>937</v>
      </c>
      <c r="BL13" s="16"/>
      <c r="BM13" s="15" t="s">
        <v>684</v>
      </c>
      <c r="BN13" s="15" t="s">
        <v>714</v>
      </c>
      <c r="BO13" s="165" t="s">
        <v>819</v>
      </c>
      <c r="BP13" s="17" t="s">
        <v>937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938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935</v>
      </c>
      <c r="W14" s="261" t="s">
        <v>939</v>
      </c>
      <c r="X14" s="218" t="s">
        <v>659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940</v>
      </c>
      <c r="BK14" s="319" t="s">
        <v>941</v>
      </c>
      <c r="BL14" s="16"/>
      <c r="BM14" s="15" t="s">
        <v>688</v>
      </c>
      <c r="BN14" s="15" t="s">
        <v>688</v>
      </c>
      <c r="BO14" s="165" t="s">
        <v>688</v>
      </c>
      <c r="BP14" s="17" t="s">
        <v>688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599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935</v>
      </c>
      <c r="W15" s="261" t="s">
        <v>942</v>
      </c>
      <c r="X15" s="218" t="s">
        <v>659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943</v>
      </c>
      <c r="BK15" s="319" t="s">
        <v>941</v>
      </c>
      <c r="BL15" s="16"/>
      <c r="BM15" s="15" t="s">
        <v>688</v>
      </c>
      <c r="BN15" s="15" t="s">
        <v>688</v>
      </c>
      <c r="BO15" s="165" t="s">
        <v>688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935</v>
      </c>
      <c r="W16" s="261" t="s">
        <v>942</v>
      </c>
      <c r="X16" s="218" t="s">
        <v>659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943</v>
      </c>
      <c r="BK16" s="319" t="s">
        <v>941</v>
      </c>
      <c r="BL16" s="16"/>
      <c r="BM16" s="15" t="s">
        <v>688</v>
      </c>
      <c r="BN16" s="15" t="s">
        <v>688</v>
      </c>
      <c r="BO16" s="165" t="s">
        <v>688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935</v>
      </c>
      <c r="W17" s="261" t="s">
        <v>942</v>
      </c>
      <c r="X17" s="218" t="s">
        <v>659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940</v>
      </c>
      <c r="BK17" s="319" t="s">
        <v>941</v>
      </c>
      <c r="BL17" s="16"/>
      <c r="BM17" s="15" t="s">
        <v>688</v>
      </c>
      <c r="BN17" s="15" t="s">
        <v>688</v>
      </c>
      <c r="BO17" s="165" t="s">
        <v>688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944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945</v>
      </c>
      <c r="N18" s="217" t="s">
        <v>946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947</v>
      </c>
      <c r="W18" s="261" t="s">
        <v>948</v>
      </c>
      <c r="X18" s="218" t="s">
        <v>664</v>
      </c>
      <c r="Y18" s="158"/>
      <c r="Z18" s="158"/>
      <c r="AA18" s="217" t="s">
        <v>949</v>
      </c>
      <c r="AB18" s="71" t="s">
        <v>661</v>
      </c>
      <c r="AC18" s="71" t="s">
        <v>650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950</v>
      </c>
      <c r="BK18" s="17" t="s">
        <v>951</v>
      </c>
      <c r="BL18" s="16"/>
      <c r="BM18" s="15" t="s">
        <v>688</v>
      </c>
      <c r="BN18" s="15" t="s">
        <v>688</v>
      </c>
      <c r="BO18" s="165" t="s">
        <v>688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952</v>
      </c>
      <c r="I19" s="173" t="s">
        <v>953</v>
      </c>
      <c r="J19" s="217">
        <v>92</v>
      </c>
      <c r="K19" s="217">
        <v>66</v>
      </c>
      <c r="L19" s="217" t="s">
        <v>317</v>
      </c>
      <c r="M19" s="217" t="s">
        <v>954</v>
      </c>
      <c r="N19" s="217" t="s">
        <v>954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955</v>
      </c>
      <c r="W19" s="261" t="s">
        <v>956</v>
      </c>
      <c r="X19" s="218" t="s">
        <v>664</v>
      </c>
      <c r="Y19" s="158"/>
      <c r="Z19" s="158"/>
      <c r="AA19" s="217">
        <v>1</v>
      </c>
      <c r="AB19" s="71" t="s">
        <v>655</v>
      </c>
      <c r="AC19" s="71" t="s">
        <v>650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957</v>
      </c>
      <c r="BK19" s="17" t="s">
        <v>958</v>
      </c>
      <c r="BL19" s="16"/>
      <c r="BM19" s="15" t="s">
        <v>688</v>
      </c>
      <c r="BN19" s="15" t="s">
        <v>688</v>
      </c>
      <c r="BO19" s="165" t="s">
        <v>688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959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960</v>
      </c>
      <c r="W20" s="261" t="s">
        <v>961</v>
      </c>
      <c r="X20" s="218" t="s">
        <v>659</v>
      </c>
      <c r="Y20" s="158"/>
      <c r="Z20" s="158"/>
      <c r="AA20" s="217" t="s">
        <v>962</v>
      </c>
      <c r="AB20" s="71" t="s">
        <v>655</v>
      </c>
      <c r="AC20" s="71" t="s">
        <v>650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963</v>
      </c>
      <c r="BK20" s="17" t="s">
        <v>964</v>
      </c>
      <c r="BL20" s="16"/>
      <c r="BM20" s="15" t="s">
        <v>688</v>
      </c>
      <c r="BN20" s="15" t="s">
        <v>688</v>
      </c>
      <c r="BO20" s="165" t="s">
        <v>688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965</v>
      </c>
      <c r="W21" s="261" t="s">
        <v>966</v>
      </c>
      <c r="X21" s="218" t="s">
        <v>664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967</v>
      </c>
      <c r="BK21" s="17" t="s">
        <v>968</v>
      </c>
      <c r="BL21" s="16"/>
      <c r="BM21" s="15" t="s">
        <v>681</v>
      </c>
      <c r="BN21" s="15" t="s">
        <v>702</v>
      </c>
      <c r="BO21" s="165" t="s">
        <v>770</v>
      </c>
      <c r="BP21" s="17" t="s">
        <v>968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616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965</v>
      </c>
      <c r="W22" s="261" t="s">
        <v>969</v>
      </c>
      <c r="X22" s="218" t="s">
        <v>664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970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971</v>
      </c>
      <c r="BK22" s="17" t="s">
        <v>972</v>
      </c>
      <c r="BL22" s="16"/>
      <c r="BM22" s="15" t="s">
        <v>688</v>
      </c>
      <c r="BN22" s="15" t="s">
        <v>688</v>
      </c>
      <c r="BO22" s="165" t="s">
        <v>688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597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960</v>
      </c>
      <c r="W23" s="261" t="s">
        <v>942</v>
      </c>
      <c r="X23" s="218" t="s">
        <v>664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973</v>
      </c>
      <c r="BK23" s="17" t="s">
        <v>974</v>
      </c>
      <c r="BL23" s="16"/>
      <c r="BM23" s="15" t="s">
        <v>688</v>
      </c>
      <c r="BN23" s="15" t="s">
        <v>688</v>
      </c>
      <c r="BO23" s="165" t="s">
        <v>688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975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960</v>
      </c>
      <c r="W24" s="261" t="s">
        <v>966</v>
      </c>
      <c r="X24" s="218" t="s">
        <v>664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976</v>
      </c>
      <c r="BK24" s="17" t="s">
        <v>977</v>
      </c>
      <c r="BL24" s="16"/>
      <c r="BM24" s="15" t="s">
        <v>688</v>
      </c>
      <c r="BN24" s="15" t="s">
        <v>688</v>
      </c>
      <c r="BO24" s="165" t="s">
        <v>688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953</v>
      </c>
      <c r="J25" s="217">
        <v>54</v>
      </c>
      <c r="K25" s="217">
        <v>83.7</v>
      </c>
      <c r="L25" s="217" t="s">
        <v>317</v>
      </c>
      <c r="M25" s="217" t="s">
        <v>978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960</v>
      </c>
      <c r="W25" s="261" t="s">
        <v>979</v>
      </c>
      <c r="X25" s="218" t="s">
        <v>659</v>
      </c>
      <c r="Y25" s="158"/>
      <c r="Z25" s="158"/>
      <c r="AA25" s="217">
        <v>1</v>
      </c>
      <c r="AB25" s="172" t="s">
        <v>655</v>
      </c>
      <c r="AC25" s="172" t="s">
        <v>650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980</v>
      </c>
      <c r="BK25" s="17" t="s">
        <v>980</v>
      </c>
      <c r="BL25" s="16"/>
      <c r="BM25" s="15" t="s">
        <v>688</v>
      </c>
      <c r="BN25" s="15" t="s">
        <v>688</v>
      </c>
      <c r="BO25" s="165" t="s">
        <v>688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981</v>
      </c>
      <c r="W26" s="261" t="s">
        <v>982</v>
      </c>
      <c r="X26" s="218" t="s">
        <v>664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983</v>
      </c>
      <c r="BK26" s="17" t="s">
        <v>983</v>
      </c>
      <c r="BL26" s="16"/>
      <c r="BM26" s="15" t="s">
        <v>685</v>
      </c>
      <c r="BN26" s="15" t="s">
        <v>714</v>
      </c>
      <c r="BO26" s="165" t="s">
        <v>824</v>
      </c>
      <c r="BP26" s="17" t="s">
        <v>984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985</v>
      </c>
      <c r="I27" s="173" t="s">
        <v>953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926</v>
      </c>
      <c r="W27" s="261" t="s">
        <v>927</v>
      </c>
      <c r="X27" s="218" t="s">
        <v>664</v>
      </c>
      <c r="Y27" s="158"/>
      <c r="Z27" s="158"/>
      <c r="AA27" s="217">
        <v>1</v>
      </c>
      <c r="AB27" s="172" t="s">
        <v>655</v>
      </c>
      <c r="AC27" s="172" t="s">
        <v>650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986</v>
      </c>
      <c r="BK27" s="17" t="s">
        <v>986</v>
      </c>
      <c r="BL27" s="16"/>
      <c r="BM27" s="15" t="s">
        <v>680</v>
      </c>
      <c r="BN27" s="15" t="s">
        <v>711</v>
      </c>
      <c r="BO27" s="165" t="s">
        <v>769</v>
      </c>
      <c r="BP27" s="17" t="s">
        <v>986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622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935</v>
      </c>
      <c r="W28" s="261" t="s">
        <v>942</v>
      </c>
      <c r="X28" s="218" t="s">
        <v>659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943</v>
      </c>
      <c r="BK28" s="319" t="s">
        <v>941</v>
      </c>
      <c r="BL28" s="16"/>
      <c r="BM28" s="15" t="s">
        <v>688</v>
      </c>
      <c r="BN28" s="15" t="s">
        <v>688</v>
      </c>
      <c r="BO28" s="165" t="s">
        <v>688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922</v>
      </c>
      <c r="W31" s="261" t="s">
        <v>923</v>
      </c>
      <c r="X31" s="218" t="s">
        <v>664</v>
      </c>
      <c r="Y31" s="158" t="s">
        <v>667</v>
      </c>
      <c r="Z31" s="158"/>
      <c r="AA31" s="217" t="s">
        <v>987</v>
      </c>
      <c r="AB31" s="71" t="s">
        <v>655</v>
      </c>
      <c r="AC31" s="71" t="s">
        <v>650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986</v>
      </c>
      <c r="BK31" s="17" t="s">
        <v>986</v>
      </c>
      <c r="BL31" s="16"/>
      <c r="BM31" s="15" t="s">
        <v>679</v>
      </c>
      <c r="BN31" s="15" t="s">
        <v>700</v>
      </c>
      <c r="BO31" s="165" t="s">
        <v>767</v>
      </c>
      <c r="BP31" s="17" t="s">
        <v>986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926</v>
      </c>
      <c r="W32" s="261" t="s">
        <v>927</v>
      </c>
      <c r="X32" s="218" t="s">
        <v>659</v>
      </c>
      <c r="Y32" s="158" t="s">
        <v>658</v>
      </c>
      <c r="Z32" s="158"/>
      <c r="AA32" s="217">
        <v>1</v>
      </c>
      <c r="AB32" s="71" t="s">
        <v>655</v>
      </c>
      <c r="AC32" s="71" t="s">
        <v>650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988</v>
      </c>
      <c r="BK32" s="17" t="s">
        <v>989</v>
      </c>
      <c r="BL32" s="16"/>
      <c r="BM32" s="15" t="s">
        <v>680</v>
      </c>
      <c r="BN32" s="15" t="s">
        <v>711</v>
      </c>
      <c r="BO32" s="165" t="s">
        <v>769</v>
      </c>
      <c r="BP32" s="17" t="s">
        <v>989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929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922</v>
      </c>
      <c r="W33" s="261" t="s">
        <v>930</v>
      </c>
      <c r="X33" s="218" t="s">
        <v>664</v>
      </c>
      <c r="Y33" s="158" t="s">
        <v>667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684</v>
      </c>
      <c r="BN33" s="15" t="s">
        <v>714</v>
      </c>
      <c r="BO33" s="165" t="s">
        <v>766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635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922</v>
      </c>
      <c r="W34" s="261" t="s">
        <v>933</v>
      </c>
      <c r="X34" s="218" t="s">
        <v>664</v>
      </c>
      <c r="Y34" s="158" t="s">
        <v>667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694</v>
      </c>
      <c r="BN34" s="15" t="s">
        <v>694</v>
      </c>
      <c r="BO34" s="165" t="s">
        <v>694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586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922</v>
      </c>
      <c r="W35" s="261" t="s">
        <v>933</v>
      </c>
      <c r="X35" s="218" t="s">
        <v>664</v>
      </c>
      <c r="Y35" s="158" t="s">
        <v>667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694</v>
      </c>
      <c r="BN35" s="15" t="s">
        <v>694</v>
      </c>
      <c r="BO35" s="165" t="s">
        <v>694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633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922</v>
      </c>
      <c r="W36" s="173" t="s">
        <v>996</v>
      </c>
      <c r="X36" s="218" t="s">
        <v>664</v>
      </c>
      <c r="Y36" s="158" t="s">
        <v>667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674</v>
      </c>
      <c r="BN36" s="15" t="s">
        <v>709</v>
      </c>
      <c r="BO36" s="165" t="s">
        <v>709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935</v>
      </c>
      <c r="W37" s="173" t="s">
        <v>998</v>
      </c>
      <c r="X37" s="218" t="s">
        <v>664</v>
      </c>
      <c r="Y37" s="158" t="s">
        <v>667</v>
      </c>
      <c r="Z37" s="158"/>
      <c r="AA37" s="84">
        <v>1</v>
      </c>
      <c r="AB37" s="71" t="s">
        <v>655</v>
      </c>
      <c r="AC37" s="71" t="s">
        <v>650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688</v>
      </c>
      <c r="BN37" s="15" t="s">
        <v>688</v>
      </c>
      <c r="BO37" s="165" t="s">
        <v>688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944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947</v>
      </c>
      <c r="W38" s="173" t="s">
        <v>948</v>
      </c>
      <c r="X38" s="218" t="s">
        <v>664</v>
      </c>
      <c r="Y38" s="158" t="s">
        <v>667</v>
      </c>
      <c r="Z38" s="158"/>
      <c r="AA38" s="84">
        <v>1</v>
      </c>
      <c r="AB38" s="71" t="s">
        <v>661</v>
      </c>
      <c r="AC38" s="71" t="s">
        <v>650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688</v>
      </c>
      <c r="BN38" s="15" t="s">
        <v>688</v>
      </c>
      <c r="BO38" s="165" t="s">
        <v>688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659</v>
      </c>
      <c r="Y39" s="158" t="s">
        <v>658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688</v>
      </c>
      <c r="BN39" s="15" t="s">
        <v>688</v>
      </c>
      <c r="BO39" s="165" t="s">
        <v>688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659</v>
      </c>
      <c r="Y40" s="158" t="s">
        <v>658</v>
      </c>
      <c r="Z40" s="158"/>
      <c r="AA40" s="217">
        <v>1</v>
      </c>
      <c r="AB40" s="71" t="s">
        <v>655</v>
      </c>
      <c r="AC40" s="71" t="s">
        <v>650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688</v>
      </c>
      <c r="BN40" s="15" t="s">
        <v>688</v>
      </c>
      <c r="BO40" s="165" t="s">
        <v>688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659</v>
      </c>
      <c r="Y41" s="158" t="s">
        <v>658</v>
      </c>
      <c r="Z41" s="158"/>
      <c r="AA41" s="217">
        <v>2</v>
      </c>
      <c r="AB41" s="71" t="s">
        <v>655</v>
      </c>
      <c r="AC41" s="71" t="s">
        <v>650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688</v>
      </c>
      <c r="BN41" s="15" t="s">
        <v>688</v>
      </c>
      <c r="BO41" s="165" t="s">
        <v>688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659</v>
      </c>
      <c r="Y42" s="158" t="s">
        <v>658</v>
      </c>
      <c r="Z42" s="158"/>
      <c r="AA42" s="217">
        <v>2</v>
      </c>
      <c r="AB42" s="71" t="s">
        <v>655</v>
      </c>
      <c r="AC42" s="71" t="s">
        <v>650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688</v>
      </c>
      <c r="BN42" s="15" t="s">
        <v>688</v>
      </c>
      <c r="BO42" s="165" t="s">
        <v>688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594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664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688</v>
      </c>
      <c r="BN43" s="15" t="s">
        <v>688</v>
      </c>
      <c r="BO43" s="165" t="s">
        <v>688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965</v>
      </c>
      <c r="W45" s="173" t="s">
        <v>1023</v>
      </c>
      <c r="X45" s="218" t="s">
        <v>664</v>
      </c>
      <c r="Y45" s="158" t="s">
        <v>667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694</v>
      </c>
      <c r="BN45" s="15" t="s">
        <v>694</v>
      </c>
      <c r="BO45" s="165" t="s">
        <v>694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659</v>
      </c>
      <c r="Y46" s="158" t="s">
        <v>658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688</v>
      </c>
      <c r="BN46" s="15" t="s">
        <v>688</v>
      </c>
      <c r="BO46" s="165" t="s">
        <v>688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953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659</v>
      </c>
      <c r="Y47" s="158" t="s">
        <v>658</v>
      </c>
      <c r="Z47" s="158"/>
      <c r="AA47" s="217">
        <v>1</v>
      </c>
      <c r="AB47" s="172" t="s">
        <v>655</v>
      </c>
      <c r="AC47" s="172" t="s">
        <v>650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680</v>
      </c>
      <c r="BN47" s="15" t="s">
        <v>711</v>
      </c>
      <c r="BO47" s="165" t="s">
        <v>769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953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659</v>
      </c>
      <c r="Y48" s="158" t="s">
        <v>658</v>
      </c>
      <c r="Z48" s="158"/>
      <c r="AA48" s="217" t="s">
        <v>1034</v>
      </c>
      <c r="AB48" s="172" t="s">
        <v>655</v>
      </c>
      <c r="AC48" s="172" t="s">
        <v>650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688</v>
      </c>
      <c r="BN48" s="15" t="s">
        <v>688</v>
      </c>
      <c r="BO48" s="165" t="s">
        <v>688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597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965</v>
      </c>
      <c r="W49" s="173" t="s">
        <v>1036</v>
      </c>
      <c r="X49" s="218" t="s">
        <v>664</v>
      </c>
      <c r="Y49" s="158" t="s">
        <v>667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688</v>
      </c>
      <c r="BN49" s="15" t="s">
        <v>688</v>
      </c>
      <c r="BO49" s="165" t="s">
        <v>688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965</v>
      </c>
      <c r="W50" s="173" t="s">
        <v>1041</v>
      </c>
      <c r="X50" s="218" t="s">
        <v>664</v>
      </c>
      <c r="Y50" s="158" t="s">
        <v>667</v>
      </c>
      <c r="Z50" s="158"/>
      <c r="AA50" s="84">
        <v>1</v>
      </c>
      <c r="AB50" s="71" t="s">
        <v>655</v>
      </c>
      <c r="AC50" s="71" t="s">
        <v>650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688</v>
      </c>
      <c r="BN50" s="15" t="s">
        <v>688</v>
      </c>
      <c r="BO50" s="165" t="s">
        <v>688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955</v>
      </c>
      <c r="W51" s="261" t="s">
        <v>956</v>
      </c>
      <c r="X51" s="218" t="s">
        <v>664</v>
      </c>
      <c r="Y51" s="158" t="s">
        <v>667</v>
      </c>
      <c r="Z51" s="158"/>
      <c r="AA51" s="217">
        <v>1</v>
      </c>
      <c r="AB51" s="71" t="s">
        <v>655</v>
      </c>
      <c r="AC51" s="71" t="s">
        <v>650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694</v>
      </c>
      <c r="BN51" s="15" t="s">
        <v>694</v>
      </c>
      <c r="BO51" s="165" t="s">
        <v>694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965</v>
      </c>
      <c r="W52" s="173" t="s">
        <v>930</v>
      </c>
      <c r="X52" s="218" t="s">
        <v>664</v>
      </c>
      <c r="Y52" s="158" t="s">
        <v>667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694</v>
      </c>
      <c r="BN52" s="15" t="s">
        <v>694</v>
      </c>
      <c r="BO52" s="165" t="s">
        <v>694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955</v>
      </c>
      <c r="W55" s="173" t="s">
        <v>1053</v>
      </c>
      <c r="X55" s="218" t="s">
        <v>659</v>
      </c>
      <c r="Y55" s="158" t="s">
        <v>658</v>
      </c>
      <c r="Z55" s="158"/>
      <c r="AA55" s="84">
        <v>1</v>
      </c>
      <c r="AB55" s="71" t="s">
        <v>655</v>
      </c>
      <c r="AC55" s="71" t="s">
        <v>650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688</v>
      </c>
      <c r="BN55" s="15" t="s">
        <v>688</v>
      </c>
      <c r="BO55" s="165" t="s">
        <v>688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922</v>
      </c>
      <c r="W56" s="261" t="s">
        <v>923</v>
      </c>
      <c r="X56" s="218" t="s">
        <v>664</v>
      </c>
      <c r="Y56" s="158" t="s">
        <v>667</v>
      </c>
      <c r="Z56" s="158"/>
      <c r="AA56" s="217" t="s">
        <v>987</v>
      </c>
      <c r="AB56" s="71" t="s">
        <v>655</v>
      </c>
      <c r="AC56" s="71" t="s">
        <v>650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679</v>
      </c>
      <c r="BN56" s="15" t="s">
        <v>700</v>
      </c>
      <c r="BO56" s="165" t="s">
        <v>767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926</v>
      </c>
      <c r="W57" s="261" t="s">
        <v>927</v>
      </c>
      <c r="X57" s="218" t="s">
        <v>664</v>
      </c>
      <c r="Y57" s="158" t="s">
        <v>667</v>
      </c>
      <c r="Z57" s="158"/>
      <c r="AA57" s="217">
        <v>1</v>
      </c>
      <c r="AB57" s="71" t="s">
        <v>655</v>
      </c>
      <c r="AC57" s="71" t="s">
        <v>650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694</v>
      </c>
      <c r="BN57" s="15" t="s">
        <v>694</v>
      </c>
      <c r="BO57" s="165" t="s">
        <v>694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929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922</v>
      </c>
      <c r="W58" s="261" t="s">
        <v>930</v>
      </c>
      <c r="X58" s="218" t="s">
        <v>664</v>
      </c>
      <c r="Y58" s="158" t="s">
        <v>667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688</v>
      </c>
      <c r="BN58" s="15" t="s">
        <v>688</v>
      </c>
      <c r="BO58" s="165" t="s">
        <v>688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635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922</v>
      </c>
      <c r="W59" s="261" t="s">
        <v>933</v>
      </c>
      <c r="X59" s="218" t="s">
        <v>664</v>
      </c>
      <c r="Y59" s="158" t="s">
        <v>667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688</v>
      </c>
      <c r="BN59" s="15" t="s">
        <v>688</v>
      </c>
      <c r="BO59" s="165" t="s">
        <v>688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586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922</v>
      </c>
      <c r="W60" s="261" t="s">
        <v>933</v>
      </c>
      <c r="X60" s="218" t="s">
        <v>664</v>
      </c>
      <c r="Y60" s="158" t="s">
        <v>667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688</v>
      </c>
      <c r="BN60" s="15" t="s">
        <v>688</v>
      </c>
      <c r="BO60" s="165" t="s">
        <v>688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633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922</v>
      </c>
      <c r="W61" s="173" t="s">
        <v>996</v>
      </c>
      <c r="X61" s="218" t="s">
        <v>664</v>
      </c>
      <c r="Y61" s="158" t="s">
        <v>667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684</v>
      </c>
      <c r="BN61" s="15" t="s">
        <v>705</v>
      </c>
      <c r="BO61" s="165" t="s">
        <v>776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944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947</v>
      </c>
      <c r="W62" s="173" t="s">
        <v>948</v>
      </c>
      <c r="X62" s="218" t="s">
        <v>664</v>
      </c>
      <c r="Y62" s="158"/>
      <c r="Z62" s="158"/>
      <c r="AA62" s="84" t="s">
        <v>1070</v>
      </c>
      <c r="AB62" s="71" t="s">
        <v>666</v>
      </c>
      <c r="AC62" s="71" t="s">
        <v>662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592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935</v>
      </c>
      <c r="W64" s="173" t="s">
        <v>996</v>
      </c>
      <c r="X64" s="218" t="s">
        <v>664</v>
      </c>
      <c r="Y64" s="158" t="s">
        <v>667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690</v>
      </c>
      <c r="BN64" s="15" t="s">
        <v>707</v>
      </c>
      <c r="BO64" s="165" t="s">
        <v>806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935</v>
      </c>
      <c r="W65" s="173" t="s">
        <v>930</v>
      </c>
      <c r="X65" s="218" t="s">
        <v>664</v>
      </c>
      <c r="Y65" s="158" t="s">
        <v>667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689</v>
      </c>
      <c r="BN65" s="15" t="s">
        <v>706</v>
      </c>
      <c r="BO65" s="165" t="s">
        <v>779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935</v>
      </c>
      <c r="W66" s="173" t="s">
        <v>1041</v>
      </c>
      <c r="X66" s="218" t="s">
        <v>664</v>
      </c>
      <c r="Y66" s="158" t="s">
        <v>667</v>
      </c>
      <c r="Z66" s="158"/>
      <c r="AA66" s="84">
        <v>1</v>
      </c>
      <c r="AB66" s="71" t="s">
        <v>655</v>
      </c>
      <c r="AC66" s="71" t="s">
        <v>650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688</v>
      </c>
      <c r="BN66" s="15" t="s">
        <v>688</v>
      </c>
      <c r="BO66" s="165" t="s">
        <v>688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942</v>
      </c>
      <c r="X68" s="218" t="s">
        <v>664</v>
      </c>
      <c r="Y68" s="158" t="s">
        <v>667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690</v>
      </c>
      <c r="BN68" s="15" t="s">
        <v>707</v>
      </c>
      <c r="BO68" s="165" t="s">
        <v>781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942</v>
      </c>
      <c r="X69" s="218" t="s">
        <v>664</v>
      </c>
      <c r="Y69" s="158" t="s">
        <v>667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690</v>
      </c>
      <c r="BN69" s="15" t="s">
        <v>707</v>
      </c>
      <c r="BO69" s="165" t="s">
        <v>781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622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942</v>
      </c>
      <c r="X70" s="218" t="s">
        <v>664</v>
      </c>
      <c r="Y70" s="158" t="s">
        <v>667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690</v>
      </c>
      <c r="BN70" s="15" t="s">
        <v>707</v>
      </c>
      <c r="BO70" s="165" t="s">
        <v>781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959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965</v>
      </c>
      <c r="W72" s="173" t="s">
        <v>948</v>
      </c>
      <c r="X72" s="218" t="s">
        <v>664</v>
      </c>
      <c r="Y72" s="158" t="s">
        <v>667</v>
      </c>
      <c r="Z72" s="158"/>
      <c r="AA72" s="84">
        <v>1</v>
      </c>
      <c r="AB72" s="71" t="s">
        <v>655</v>
      </c>
      <c r="AC72" s="71" t="s">
        <v>650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688</v>
      </c>
      <c r="BN72" s="15" t="s">
        <v>688</v>
      </c>
      <c r="BO72" s="165" t="s">
        <v>688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965</v>
      </c>
      <c r="W73" s="173" t="s">
        <v>1023</v>
      </c>
      <c r="X73" s="218" t="s">
        <v>664</v>
      </c>
      <c r="Y73" s="158" t="s">
        <v>667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688</v>
      </c>
      <c r="BN73" s="15" t="s">
        <v>688</v>
      </c>
      <c r="BO73" s="165" t="s">
        <v>688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597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965</v>
      </c>
      <c r="W74" s="261" t="s">
        <v>942</v>
      </c>
      <c r="X74" s="218" t="s">
        <v>664</v>
      </c>
      <c r="Y74" s="158" t="s">
        <v>667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690</v>
      </c>
      <c r="BN74" s="15" t="s">
        <v>707</v>
      </c>
      <c r="BO74" s="165" t="s">
        <v>806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985</v>
      </c>
      <c r="I75" s="173" t="s">
        <v>953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926</v>
      </c>
      <c r="W75" s="261" t="s">
        <v>927</v>
      </c>
      <c r="X75" s="218" t="s">
        <v>664</v>
      </c>
      <c r="Y75" s="158" t="s">
        <v>667</v>
      </c>
      <c r="Z75" s="158"/>
      <c r="AA75" s="217">
        <v>1</v>
      </c>
      <c r="AB75" s="172" t="s">
        <v>655</v>
      </c>
      <c r="AC75" s="172" t="s">
        <v>650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694</v>
      </c>
      <c r="BN75" s="15" t="s">
        <v>694</v>
      </c>
      <c r="BO75" s="165" t="s">
        <v>694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965</v>
      </c>
      <c r="W76" s="173" t="s">
        <v>930</v>
      </c>
      <c r="X76" s="218" t="s">
        <v>664</v>
      </c>
      <c r="Y76" s="158" t="s">
        <v>667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681</v>
      </c>
      <c r="BN76" s="15" t="s">
        <v>702</v>
      </c>
      <c r="BO76" s="165" t="s">
        <v>770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955</v>
      </c>
      <c r="W77" s="261" t="s">
        <v>956</v>
      </c>
      <c r="X77" s="218" t="s">
        <v>664</v>
      </c>
      <c r="Y77" s="158" t="s">
        <v>667</v>
      </c>
      <c r="Z77" s="158"/>
      <c r="AA77" s="217">
        <v>1</v>
      </c>
      <c r="AB77" s="71" t="s">
        <v>655</v>
      </c>
      <c r="AC77" s="71" t="s">
        <v>650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675</v>
      </c>
      <c r="BN77" s="15" t="s">
        <v>698</v>
      </c>
      <c r="BO77" s="165" t="s">
        <v>763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922</v>
      </c>
      <c r="W80" s="261" t="s">
        <v>1093</v>
      </c>
      <c r="X80" s="218" t="s">
        <v>664</v>
      </c>
      <c r="Y80" s="158" t="s">
        <v>667</v>
      </c>
      <c r="Z80" s="158" t="s">
        <v>671</v>
      </c>
      <c r="AA80" s="217">
        <v>1</v>
      </c>
      <c r="AB80" s="71" t="s">
        <v>655</v>
      </c>
      <c r="AC80" s="71" t="s">
        <v>650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679</v>
      </c>
      <c r="BN80" s="15" t="s">
        <v>700</v>
      </c>
      <c r="BO80" s="165" t="s">
        <v>767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926</v>
      </c>
      <c r="W81" s="261" t="s">
        <v>1094</v>
      </c>
      <c r="X81" s="218" t="s">
        <v>659</v>
      </c>
      <c r="Y81" s="158" t="s">
        <v>658</v>
      </c>
      <c r="Z81" s="158" t="s">
        <v>660</v>
      </c>
      <c r="AA81" s="217">
        <v>1</v>
      </c>
      <c r="AB81" s="71" t="s">
        <v>655</v>
      </c>
      <c r="AC81" s="71" t="s">
        <v>650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680</v>
      </c>
      <c r="BN81" s="15" t="s">
        <v>711</v>
      </c>
      <c r="BO81" s="165" t="s">
        <v>769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635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933</v>
      </c>
      <c r="X82" s="218" t="s">
        <v>664</v>
      </c>
      <c r="Y82" s="158" t="s">
        <v>667</v>
      </c>
      <c r="Z82" s="158" t="s">
        <v>665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688</v>
      </c>
      <c r="BN82" s="15" t="s">
        <v>688</v>
      </c>
      <c r="BO82" s="165" t="s">
        <v>688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586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933</v>
      </c>
      <c r="X83" s="218" t="s">
        <v>664</v>
      </c>
      <c r="Y83" s="158" t="s">
        <v>667</v>
      </c>
      <c r="Z83" s="158" t="s">
        <v>665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684</v>
      </c>
      <c r="BN83" s="15" t="s">
        <v>714</v>
      </c>
      <c r="BO83" s="165" t="s">
        <v>766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634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930</v>
      </c>
      <c r="X84" s="218" t="s">
        <v>664</v>
      </c>
      <c r="Y84" s="158" t="s">
        <v>667</v>
      </c>
      <c r="Z84" s="158" t="s">
        <v>669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684</v>
      </c>
      <c r="BN84" s="15" t="s">
        <v>714</v>
      </c>
      <c r="BO84" s="165" t="s">
        <v>766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633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922</v>
      </c>
      <c r="W85" s="173" t="s">
        <v>1104</v>
      </c>
      <c r="X85" s="218" t="s">
        <v>664</v>
      </c>
      <c r="Y85" s="158" t="s">
        <v>667</v>
      </c>
      <c r="Z85" s="158" t="s">
        <v>670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684</v>
      </c>
      <c r="BN85" s="15" t="s">
        <v>714</v>
      </c>
      <c r="BO85" s="165" t="s">
        <v>766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594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664</v>
      </c>
      <c r="Y87" s="158" t="s">
        <v>667</v>
      </c>
      <c r="Z87" s="158" t="s">
        <v>660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684</v>
      </c>
      <c r="BN87" s="15" t="s">
        <v>714</v>
      </c>
      <c r="BO87" s="165" t="s">
        <v>766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664</v>
      </c>
      <c r="Y89" s="158" t="s">
        <v>667</v>
      </c>
      <c r="Z89" s="158" t="s">
        <v>665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690</v>
      </c>
      <c r="BN89" s="15" t="s">
        <v>707</v>
      </c>
      <c r="BO89" s="165" t="s">
        <v>781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664</v>
      </c>
      <c r="Y90" s="158" t="s">
        <v>667</v>
      </c>
      <c r="Z90" s="158" t="s">
        <v>665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690</v>
      </c>
      <c r="BN90" s="15" t="s">
        <v>707</v>
      </c>
      <c r="BO90" s="165" t="s">
        <v>781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622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664</v>
      </c>
      <c r="Y91" s="158" t="s">
        <v>667</v>
      </c>
      <c r="Z91" s="158" t="s">
        <v>665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690</v>
      </c>
      <c r="BN91" s="15" t="s">
        <v>707</v>
      </c>
      <c r="BO91" s="165" t="s">
        <v>781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947</v>
      </c>
      <c r="W93" s="173" t="s">
        <v>1115</v>
      </c>
      <c r="X93" s="218" t="s">
        <v>664</v>
      </c>
      <c r="Y93" s="158" t="s">
        <v>667</v>
      </c>
      <c r="Z93" s="158" t="s">
        <v>670</v>
      </c>
      <c r="AA93" s="84" t="s">
        <v>1116</v>
      </c>
      <c r="AB93" s="71" t="s">
        <v>655</v>
      </c>
      <c r="AC93" s="71" t="s">
        <v>650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688</v>
      </c>
      <c r="BN93" s="15" t="s">
        <v>688</v>
      </c>
      <c r="BO93" s="165" t="s">
        <v>688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592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664</v>
      </c>
      <c r="Y94" s="158" t="s">
        <v>667</v>
      </c>
      <c r="Z94" s="158" t="s">
        <v>669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684</v>
      </c>
      <c r="BN94" s="15" t="s">
        <v>714</v>
      </c>
      <c r="BO94" s="165" t="s">
        <v>766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597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664</v>
      </c>
      <c r="Y96" s="158" t="s">
        <v>667</v>
      </c>
      <c r="Z96" s="158" t="s">
        <v>671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688</v>
      </c>
      <c r="BN96" s="15" t="s">
        <v>688</v>
      </c>
      <c r="BO96" s="165" t="s">
        <v>688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959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960</v>
      </c>
      <c r="W97" s="261" t="s">
        <v>1122</v>
      </c>
      <c r="X97" s="218" t="s">
        <v>659</v>
      </c>
      <c r="Y97" s="158" t="s">
        <v>658</v>
      </c>
      <c r="Z97" s="158" t="s">
        <v>660</v>
      </c>
      <c r="AA97" s="84" t="s">
        <v>1123</v>
      </c>
      <c r="AB97" s="71" t="s">
        <v>655</v>
      </c>
      <c r="AC97" s="71" t="s">
        <v>650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688</v>
      </c>
      <c r="BN97" s="15" t="s">
        <v>688</v>
      </c>
      <c r="BO97" s="165" t="s">
        <v>688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960</v>
      </c>
      <c r="W98" s="173" t="s">
        <v>1126</v>
      </c>
      <c r="X98" s="218" t="s">
        <v>664</v>
      </c>
      <c r="Y98" s="158" t="s">
        <v>667</v>
      </c>
      <c r="Z98" s="158" t="s">
        <v>669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688</v>
      </c>
      <c r="BN98" s="15" t="s">
        <v>688</v>
      </c>
      <c r="BO98" s="165" t="s">
        <v>688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616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960</v>
      </c>
      <c r="W99" s="173" t="s">
        <v>1130</v>
      </c>
      <c r="X99" s="218" t="s">
        <v>664</v>
      </c>
      <c r="Y99" s="158" t="s">
        <v>667</v>
      </c>
      <c r="Z99" s="158" t="s">
        <v>672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684</v>
      </c>
      <c r="BN99" s="15" t="s">
        <v>714</v>
      </c>
      <c r="BO99" s="165" t="s">
        <v>766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659</v>
      </c>
      <c r="Y101" s="158" t="s">
        <v>658</v>
      </c>
      <c r="Z101" s="158" t="s">
        <v>665</v>
      </c>
      <c r="AA101" s="84">
        <v>1</v>
      </c>
      <c r="AB101" s="71" t="s">
        <v>655</v>
      </c>
      <c r="AC101" s="71" t="s">
        <v>650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688</v>
      </c>
      <c r="BN101" s="15" t="s">
        <v>688</v>
      </c>
      <c r="BO101" s="165" t="s">
        <v>688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985</v>
      </c>
      <c r="I103" s="173" t="s">
        <v>953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926</v>
      </c>
      <c r="W103" s="261" t="s">
        <v>1094</v>
      </c>
      <c r="X103" s="218" t="s">
        <v>664</v>
      </c>
      <c r="Y103" s="158" t="s">
        <v>667</v>
      </c>
      <c r="Z103" s="158" t="s">
        <v>670</v>
      </c>
      <c r="AA103" s="217">
        <v>1</v>
      </c>
      <c r="AB103" s="172" t="s">
        <v>655</v>
      </c>
      <c r="AC103" s="172" t="s">
        <v>650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694</v>
      </c>
      <c r="BN103" s="15" t="s">
        <v>694</v>
      </c>
      <c r="BO103" s="165" t="s">
        <v>694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960</v>
      </c>
      <c r="W104" s="173" t="s">
        <v>930</v>
      </c>
      <c r="X104" s="218" t="s">
        <v>664</v>
      </c>
      <c r="Y104" s="158" t="s">
        <v>667</v>
      </c>
      <c r="Z104" s="158" t="s">
        <v>672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694</v>
      </c>
      <c r="BN104" s="15" t="s">
        <v>694</v>
      </c>
      <c r="BO104" s="165" t="s">
        <v>694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634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930</v>
      </c>
      <c r="X105" s="218" t="s">
        <v>664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688</v>
      </c>
      <c r="BN105" s="15" t="s">
        <v>688</v>
      </c>
      <c r="BO105" s="165" t="s">
        <v>688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947</v>
      </c>
      <c r="W106" s="173" t="s">
        <v>1148</v>
      </c>
      <c r="X106" s="218" t="s">
        <v>664</v>
      </c>
      <c r="Y106" s="158" t="s">
        <v>667</v>
      </c>
      <c r="Z106" s="158"/>
      <c r="AA106" s="84" t="s">
        <v>1149</v>
      </c>
      <c r="AB106" s="71" t="s">
        <v>655</v>
      </c>
      <c r="AC106" s="71" t="s">
        <v>650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679</v>
      </c>
      <c r="BN106" s="15" t="s">
        <v>700</v>
      </c>
      <c r="BO106" s="165" t="s">
        <v>767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922</v>
      </c>
      <c r="W107" s="261" t="s">
        <v>1093</v>
      </c>
      <c r="X107" s="218" t="s">
        <v>664</v>
      </c>
      <c r="Y107" s="158" t="s">
        <v>667</v>
      </c>
      <c r="Z107" s="158"/>
      <c r="AA107" s="217">
        <v>1</v>
      </c>
      <c r="AB107" s="71" t="s">
        <v>655</v>
      </c>
      <c r="AC107" s="71" t="s">
        <v>650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679</v>
      </c>
      <c r="BN107" s="15" t="s">
        <v>700</v>
      </c>
      <c r="BO107" s="165" t="s">
        <v>767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926</v>
      </c>
      <c r="W108" s="261" t="s">
        <v>1094</v>
      </c>
      <c r="X108" s="218" t="s">
        <v>664</v>
      </c>
      <c r="Y108" s="158" t="s">
        <v>667</v>
      </c>
      <c r="Z108" s="158"/>
      <c r="AA108" s="217">
        <v>1</v>
      </c>
      <c r="AB108" s="71" t="s">
        <v>655</v>
      </c>
      <c r="AC108" s="71" t="s">
        <v>650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680</v>
      </c>
      <c r="BN108" s="15" t="s">
        <v>711</v>
      </c>
      <c r="BO108" s="165" t="s">
        <v>769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586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922</v>
      </c>
      <c r="W109" s="261" t="s">
        <v>933</v>
      </c>
      <c r="X109" s="218" t="s">
        <v>664</v>
      </c>
      <c r="Y109" s="158" t="s">
        <v>667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681</v>
      </c>
      <c r="BN109" s="15" t="s">
        <v>702</v>
      </c>
      <c r="BO109" s="165" t="s">
        <v>770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635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922</v>
      </c>
      <c r="W110" s="261" t="s">
        <v>933</v>
      </c>
      <c r="X110" s="218" t="s">
        <v>664</v>
      </c>
      <c r="Y110" s="158" t="s">
        <v>667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681</v>
      </c>
      <c r="BN110" s="15" t="s">
        <v>702</v>
      </c>
      <c r="BO110" s="165" t="s">
        <v>770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922</v>
      </c>
      <c r="W111" s="173" t="s">
        <v>1155</v>
      </c>
      <c r="X111" s="218" t="s">
        <v>664</v>
      </c>
      <c r="Y111" s="158" t="s">
        <v>667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663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688</v>
      </c>
      <c r="BN111" s="15" t="s">
        <v>688</v>
      </c>
      <c r="BO111" s="165" t="s">
        <v>688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633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922</v>
      </c>
      <c r="W112" s="173" t="s">
        <v>1104</v>
      </c>
      <c r="X112" s="218" t="s">
        <v>664</v>
      </c>
      <c r="Y112" s="158" t="s">
        <v>667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684</v>
      </c>
      <c r="BN112" s="15" t="s">
        <v>714</v>
      </c>
      <c r="BO112" s="165" t="s">
        <v>766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938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935</v>
      </c>
      <c r="W113" s="261" t="s">
        <v>939</v>
      </c>
      <c r="X113" s="218" t="s">
        <v>659</v>
      </c>
      <c r="Y113" s="158" t="s">
        <v>658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688</v>
      </c>
      <c r="BN113" s="15" t="s">
        <v>688</v>
      </c>
      <c r="BO113" s="165" t="s">
        <v>688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935</v>
      </c>
      <c r="W114" s="173" t="s">
        <v>1108</v>
      </c>
      <c r="X114" s="218" t="s">
        <v>659</v>
      </c>
      <c r="Y114" s="158" t="s">
        <v>658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690</v>
      </c>
      <c r="BN114" s="15" t="s">
        <v>707</v>
      </c>
      <c r="BO114" s="165" t="s">
        <v>781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599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935</v>
      </c>
      <c r="W115" s="173" t="s">
        <v>1108</v>
      </c>
      <c r="X115" s="218" t="s">
        <v>659</v>
      </c>
      <c r="Y115" s="158" t="s">
        <v>658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690</v>
      </c>
      <c r="BN115" s="15" t="s">
        <v>707</v>
      </c>
      <c r="BO115" s="165" t="s">
        <v>781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935</v>
      </c>
      <c r="W116" s="173" t="s">
        <v>1108</v>
      </c>
      <c r="X116" s="218" t="s">
        <v>659</v>
      </c>
      <c r="Y116" s="158" t="s">
        <v>658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690</v>
      </c>
      <c r="BN116" s="15" t="s">
        <v>707</v>
      </c>
      <c r="BO116" s="165" t="s">
        <v>781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935</v>
      </c>
      <c r="W117" s="173" t="s">
        <v>1108</v>
      </c>
      <c r="X117" s="218" t="s">
        <v>659</v>
      </c>
      <c r="Y117" s="158" t="s">
        <v>658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684</v>
      </c>
      <c r="BN117" s="15" t="s">
        <v>705</v>
      </c>
      <c r="BO117" s="165" t="s">
        <v>776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955</v>
      </c>
      <c r="W118" s="173" t="s">
        <v>1165</v>
      </c>
      <c r="X118" s="218" t="s">
        <v>659</v>
      </c>
      <c r="Y118" s="158" t="s">
        <v>658</v>
      </c>
      <c r="Z118" s="158"/>
      <c r="AA118" s="84">
        <v>1</v>
      </c>
      <c r="AB118" s="71" t="s">
        <v>655</v>
      </c>
      <c r="AC118" s="71" t="s">
        <v>650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688</v>
      </c>
      <c r="BN118" s="15" t="s">
        <v>688</v>
      </c>
      <c r="BO118" s="165" t="s">
        <v>688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659</v>
      </c>
      <c r="Y119" s="158" t="s">
        <v>658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688</v>
      </c>
      <c r="BN119" s="15" t="s">
        <v>688</v>
      </c>
      <c r="BO119" s="165" t="s">
        <v>688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659</v>
      </c>
      <c r="Y120" s="158" t="s">
        <v>658</v>
      </c>
      <c r="Z120" s="158"/>
      <c r="AA120" s="217">
        <v>1</v>
      </c>
      <c r="AB120" s="71" t="s">
        <v>655</v>
      </c>
      <c r="AC120" s="71" t="s">
        <v>650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688</v>
      </c>
      <c r="BN120" s="15" t="s">
        <v>688</v>
      </c>
      <c r="BO120" s="165" t="s">
        <v>688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659</v>
      </c>
      <c r="Y121" s="158" t="s">
        <v>658</v>
      </c>
      <c r="Z121" s="158"/>
      <c r="AA121" s="217">
        <v>2</v>
      </c>
      <c r="AB121" s="71" t="s">
        <v>655</v>
      </c>
      <c r="AC121" s="71" t="s">
        <v>650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688</v>
      </c>
      <c r="BN121" s="15" t="s">
        <v>688</v>
      </c>
      <c r="BO121" s="165" t="s">
        <v>688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659</v>
      </c>
      <c r="Y122" s="158" t="s">
        <v>658</v>
      </c>
      <c r="Z122" s="158"/>
      <c r="AA122" s="217">
        <v>2</v>
      </c>
      <c r="AB122" s="71" t="s">
        <v>655</v>
      </c>
      <c r="AC122" s="71" t="s">
        <v>650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686</v>
      </c>
      <c r="BN122" s="15" t="s">
        <v>714</v>
      </c>
      <c r="BO122" s="165" t="s">
        <v>766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668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688</v>
      </c>
      <c r="BN123" s="15" t="s">
        <v>688</v>
      </c>
      <c r="BO123" s="165" t="s">
        <v>688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597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965</v>
      </c>
      <c r="W124" s="173" t="s">
        <v>1108</v>
      </c>
      <c r="X124" s="218" t="s">
        <v>664</v>
      </c>
      <c r="Y124" s="158" t="s">
        <v>667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688</v>
      </c>
      <c r="BN124" s="15" t="s">
        <v>688</v>
      </c>
      <c r="BO124" s="165" t="s">
        <v>688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659</v>
      </c>
      <c r="Y125" s="158" t="s">
        <v>658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688</v>
      </c>
      <c r="BN125" s="15" t="s">
        <v>688</v>
      </c>
      <c r="BO125" s="165" t="s">
        <v>688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953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659</v>
      </c>
      <c r="Y126" s="158" t="s">
        <v>658</v>
      </c>
      <c r="Z126" s="158"/>
      <c r="AA126" s="217">
        <v>1</v>
      </c>
      <c r="AB126" s="172" t="s">
        <v>655</v>
      </c>
      <c r="AC126" s="172" t="s">
        <v>650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688</v>
      </c>
      <c r="BN126" s="15" t="s">
        <v>688</v>
      </c>
      <c r="BO126" s="165" t="s">
        <v>688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953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659</v>
      </c>
      <c r="Y127" s="158" t="s">
        <v>658</v>
      </c>
      <c r="Z127" s="158"/>
      <c r="AA127" s="217" t="s">
        <v>1034</v>
      </c>
      <c r="AB127" s="172" t="s">
        <v>655</v>
      </c>
      <c r="AC127" s="172" t="s">
        <v>650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688</v>
      </c>
      <c r="BN127" s="15" t="s">
        <v>688</v>
      </c>
      <c r="BO127" s="165" t="s">
        <v>688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960</v>
      </c>
      <c r="W128" s="173" t="s">
        <v>930</v>
      </c>
      <c r="X128" s="218" t="s">
        <v>664</v>
      </c>
      <c r="Y128" s="158" t="s">
        <v>667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688</v>
      </c>
      <c r="BN128" s="15" t="s">
        <v>688</v>
      </c>
      <c r="BO128" s="165" t="s">
        <v>688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955</v>
      </c>
      <c r="W129" s="261" t="s">
        <v>956</v>
      </c>
      <c r="X129" s="218" t="s">
        <v>664</v>
      </c>
      <c r="Y129" s="158" t="s">
        <v>667</v>
      </c>
      <c r="Z129" s="158"/>
      <c r="AA129" s="217">
        <v>1</v>
      </c>
      <c r="AB129" s="71" t="s">
        <v>655</v>
      </c>
      <c r="AC129" s="71" t="s">
        <v>650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688</v>
      </c>
      <c r="BN129" s="15" t="s">
        <v>688</v>
      </c>
      <c r="BO129" s="165" t="s">
        <v>688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586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922</v>
      </c>
      <c r="W132" s="261" t="s">
        <v>933</v>
      </c>
      <c r="X132" s="218" t="s">
        <v>664</v>
      </c>
      <c r="Y132" s="158" t="s">
        <v>667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694</v>
      </c>
      <c r="BN132" s="15" t="s">
        <v>694</v>
      </c>
      <c r="BO132" s="165" t="s">
        <v>694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635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922</v>
      </c>
      <c r="W133" s="261" t="s">
        <v>933</v>
      </c>
      <c r="X133" s="218" t="s">
        <v>664</v>
      </c>
      <c r="Y133" s="158" t="s">
        <v>667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694</v>
      </c>
      <c r="BN133" s="15" t="s">
        <v>694</v>
      </c>
      <c r="BO133" s="165" t="s">
        <v>694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634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930</v>
      </c>
      <c r="X134" s="218" t="s">
        <v>664</v>
      </c>
      <c r="Y134" s="158" t="s">
        <v>667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694</v>
      </c>
      <c r="BN134" s="15" t="s">
        <v>694</v>
      </c>
      <c r="BO134" s="165" t="s">
        <v>694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633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922</v>
      </c>
      <c r="W135" s="173" t="s">
        <v>1104</v>
      </c>
      <c r="X135" s="218" t="s">
        <v>664</v>
      </c>
      <c r="Y135" s="158" t="s">
        <v>667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684</v>
      </c>
      <c r="BN135" s="15" t="s">
        <v>714</v>
      </c>
      <c r="BO135" s="165" t="s">
        <v>777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664</v>
      </c>
      <c r="Y136" s="158" t="s">
        <v>667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684</v>
      </c>
      <c r="BN136" s="15" t="s">
        <v>714</v>
      </c>
      <c r="BO136" s="165" t="s">
        <v>812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952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955</v>
      </c>
      <c r="W137" s="261" t="s">
        <v>956</v>
      </c>
      <c r="X137" s="218" t="s">
        <v>664</v>
      </c>
      <c r="Y137" s="158" t="s">
        <v>667</v>
      </c>
      <c r="Z137" s="158"/>
      <c r="AA137" s="217">
        <v>1</v>
      </c>
      <c r="AB137" s="71" t="s">
        <v>655</v>
      </c>
      <c r="AC137" s="71" t="s">
        <v>650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688</v>
      </c>
      <c r="BN137" s="15" t="s">
        <v>688</v>
      </c>
      <c r="BO137" s="165" t="s">
        <v>688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664</v>
      </c>
      <c r="Y139" s="158" t="s">
        <v>667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688</v>
      </c>
      <c r="BN139" s="15" t="s">
        <v>688</v>
      </c>
      <c r="BO139" s="165" t="s">
        <v>688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664</v>
      </c>
      <c r="Y140" s="158" t="s">
        <v>667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684</v>
      </c>
      <c r="BN140" s="15" t="s">
        <v>714</v>
      </c>
      <c r="BO140" s="165" t="s">
        <v>777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622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664</v>
      </c>
      <c r="Y141" s="158" t="s">
        <v>667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688</v>
      </c>
      <c r="BN141" s="15" t="s">
        <v>688</v>
      </c>
      <c r="BO141" s="165" t="s">
        <v>688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959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960</v>
      </c>
      <c r="W144" s="261" t="s">
        <v>1122</v>
      </c>
      <c r="X144" s="218" t="s">
        <v>659</v>
      </c>
      <c r="Y144" s="158" t="s">
        <v>658</v>
      </c>
      <c r="Z144" s="158"/>
      <c r="AA144" s="84">
        <v>1</v>
      </c>
      <c r="AB144" s="71" t="s">
        <v>655</v>
      </c>
      <c r="AC144" s="71" t="s">
        <v>650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688</v>
      </c>
      <c r="BN144" s="15" t="s">
        <v>688</v>
      </c>
      <c r="BO144" s="165" t="s">
        <v>688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960</v>
      </c>
      <c r="W145" s="173" t="s">
        <v>1126</v>
      </c>
      <c r="X145" s="218" t="s">
        <v>664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597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960</v>
      </c>
      <c r="W146" s="173" t="s">
        <v>1108</v>
      </c>
      <c r="X146" s="218" t="s">
        <v>664</v>
      </c>
      <c r="Y146" s="158" t="s">
        <v>667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694</v>
      </c>
      <c r="BN146" s="15" t="s">
        <v>694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616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960</v>
      </c>
      <c r="W147" s="173" t="s">
        <v>1130</v>
      </c>
      <c r="X147" s="218" t="s">
        <v>664</v>
      </c>
      <c r="Y147" s="158" t="s">
        <v>667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694</v>
      </c>
      <c r="BN147" s="15" t="s">
        <v>694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953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960</v>
      </c>
      <c r="W148" s="261" t="s">
        <v>979</v>
      </c>
      <c r="X148" s="218" t="s">
        <v>659</v>
      </c>
      <c r="Y148" s="158" t="s">
        <v>658</v>
      </c>
      <c r="Z148" s="158"/>
      <c r="AA148" s="217">
        <v>1</v>
      </c>
      <c r="AB148" s="172" t="s">
        <v>655</v>
      </c>
      <c r="AC148" s="172" t="s">
        <v>650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688</v>
      </c>
      <c r="BN148" s="15" t="s">
        <v>688</v>
      </c>
      <c r="BO148" s="165" t="s">
        <v>688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960</v>
      </c>
      <c r="W150" s="173" t="s">
        <v>930</v>
      </c>
      <c r="X150" s="218" t="s">
        <v>664</v>
      </c>
      <c r="Y150" s="158" t="s">
        <v>667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694</v>
      </c>
      <c r="BN150" s="15" t="s">
        <v>694</v>
      </c>
      <c r="BO150" s="165" t="s">
        <v>694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985</v>
      </c>
      <c r="I151" s="173" t="s">
        <v>953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926</v>
      </c>
      <c r="W151" s="261" t="s">
        <v>1094</v>
      </c>
      <c r="X151" s="218" t="s">
        <v>664</v>
      </c>
      <c r="Y151" s="158" t="s">
        <v>667</v>
      </c>
      <c r="Z151" s="158"/>
      <c r="AA151" s="217">
        <v>1</v>
      </c>
      <c r="AB151" s="172" t="s">
        <v>655</v>
      </c>
      <c r="AC151" s="172" t="s">
        <v>650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680</v>
      </c>
      <c r="BN151" s="15" t="s">
        <v>711</v>
      </c>
      <c r="BO151" s="165" t="s">
        <v>769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955</v>
      </c>
      <c r="W154" s="261" t="s">
        <v>956</v>
      </c>
      <c r="X154" s="218" t="s">
        <v>664</v>
      </c>
      <c r="Y154" s="158"/>
      <c r="Z154" s="158"/>
      <c r="AA154" s="217">
        <v>1</v>
      </c>
      <c r="AB154" s="71" t="s">
        <v>655</v>
      </c>
      <c r="AC154" s="71" t="s">
        <v>650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694</v>
      </c>
      <c r="BN154" s="15" t="s">
        <v>694</v>
      </c>
      <c r="BO154" s="165" t="s">
        <v>694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960</v>
      </c>
      <c r="W155" s="173" t="s">
        <v>930</v>
      </c>
      <c r="X155" s="218" t="s">
        <v>664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694</v>
      </c>
      <c r="BN155" s="15" t="s">
        <v>694</v>
      </c>
      <c r="BO155" s="165" t="s">
        <v>694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985</v>
      </c>
      <c r="I156" s="173" t="s">
        <v>953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926</v>
      </c>
      <c r="W156" s="261" t="s">
        <v>1094</v>
      </c>
      <c r="X156" s="218" t="s">
        <v>664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694</v>
      </c>
      <c r="BN156" s="15" t="s">
        <v>694</v>
      </c>
      <c r="BO156" s="165" t="s">
        <v>694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947</v>
      </c>
      <c r="W158" s="345" t="s">
        <v>1213</v>
      </c>
      <c r="X158" s="346" t="s">
        <v>664</v>
      </c>
      <c r="Y158" s="158"/>
      <c r="Z158" s="347"/>
      <c r="AA158" s="84" t="s">
        <v>1214</v>
      </c>
      <c r="AB158" s="71" t="s">
        <v>661</v>
      </c>
      <c r="AC158" s="349" t="s">
        <v>650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688</v>
      </c>
      <c r="BN158" s="15" t="s">
        <v>688</v>
      </c>
      <c r="BO158" s="165" t="s">
        <v>688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922</v>
      </c>
      <c r="W159" s="261" t="s">
        <v>1093</v>
      </c>
      <c r="X159" s="218" t="s">
        <v>664</v>
      </c>
      <c r="Y159" s="158"/>
      <c r="Z159" s="158"/>
      <c r="AA159" s="217">
        <v>1</v>
      </c>
      <c r="AB159" s="71" t="s">
        <v>655</v>
      </c>
      <c r="AC159" s="71" t="s">
        <v>650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679</v>
      </c>
      <c r="BN159" s="15" t="s">
        <v>700</v>
      </c>
      <c r="BO159" s="165" t="s">
        <v>767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926</v>
      </c>
      <c r="W160" s="261" t="s">
        <v>1094</v>
      </c>
      <c r="X160" s="218" t="s">
        <v>664</v>
      </c>
      <c r="Y160" s="158"/>
      <c r="Z160" s="158"/>
      <c r="AA160" s="217">
        <v>1</v>
      </c>
      <c r="AB160" s="71" t="s">
        <v>655</v>
      </c>
      <c r="AC160" s="71" t="s">
        <v>650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688</v>
      </c>
      <c r="BN160" s="15" t="s">
        <v>688</v>
      </c>
      <c r="BO160" s="165" t="s">
        <v>688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586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922</v>
      </c>
      <c r="W161" s="261" t="s">
        <v>933</v>
      </c>
      <c r="X161" s="218" t="s">
        <v>664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694</v>
      </c>
      <c r="BN161" s="15" t="s">
        <v>694</v>
      </c>
      <c r="BO161" s="165" t="s">
        <v>694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635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922</v>
      </c>
      <c r="W162" s="261" t="s">
        <v>933</v>
      </c>
      <c r="X162" s="218" t="s">
        <v>664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684</v>
      </c>
      <c r="BN162" s="15" t="s">
        <v>714</v>
      </c>
      <c r="BO162" s="165" t="s">
        <v>766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634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930</v>
      </c>
      <c r="X163" s="218" t="s">
        <v>664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684</v>
      </c>
      <c r="BN163" s="15" t="s">
        <v>714</v>
      </c>
      <c r="BO163" s="165" t="s">
        <v>827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633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922</v>
      </c>
      <c r="W164" s="173" t="s">
        <v>1104</v>
      </c>
      <c r="X164" s="218" t="s">
        <v>664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684</v>
      </c>
      <c r="BN164" s="15" t="s">
        <v>714</v>
      </c>
      <c r="BO164" s="165" t="s">
        <v>827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948</v>
      </c>
      <c r="X165" s="218" t="s">
        <v>664</v>
      </c>
      <c r="Y165" s="158"/>
      <c r="Z165" s="158"/>
      <c r="AA165" s="84">
        <v>1</v>
      </c>
      <c r="AB165" s="71" t="s">
        <v>655</v>
      </c>
      <c r="AC165" s="71" t="s">
        <v>650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694</v>
      </c>
      <c r="BN165" s="15" t="s">
        <v>694</v>
      </c>
      <c r="BO165" s="165" t="s">
        <v>694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955</v>
      </c>
      <c r="W167" s="173" t="s">
        <v>1053</v>
      </c>
      <c r="X167" s="218" t="s">
        <v>659</v>
      </c>
      <c r="Y167" s="158"/>
      <c r="Z167" s="158"/>
      <c r="AA167" s="84">
        <v>1</v>
      </c>
      <c r="AB167" s="71" t="s">
        <v>655</v>
      </c>
      <c r="AC167" s="71" t="s">
        <v>650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688</v>
      </c>
      <c r="BN167" s="15" t="s">
        <v>688</v>
      </c>
      <c r="BO167" s="165" t="s">
        <v>688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664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684</v>
      </c>
      <c r="BN168" s="15" t="s">
        <v>714</v>
      </c>
      <c r="BO168" s="165" t="s">
        <v>766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938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935</v>
      </c>
      <c r="W169" s="173" t="s">
        <v>1238</v>
      </c>
      <c r="X169" s="218" t="s">
        <v>659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688</v>
      </c>
      <c r="BN169" s="15" t="s">
        <v>688</v>
      </c>
      <c r="BO169" s="165" t="s">
        <v>688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935</v>
      </c>
      <c r="W170" s="173" t="s">
        <v>1108</v>
      </c>
      <c r="X170" s="218" t="s">
        <v>659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688</v>
      </c>
      <c r="BN170" s="15" t="s">
        <v>688</v>
      </c>
      <c r="BO170" s="165" t="s">
        <v>688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599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935</v>
      </c>
      <c r="W171" s="173" t="s">
        <v>1108</v>
      </c>
      <c r="X171" s="218" t="s">
        <v>659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690</v>
      </c>
      <c r="BN171" s="15" t="s">
        <v>707</v>
      </c>
      <c r="BO171" s="165" t="s">
        <v>781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935</v>
      </c>
      <c r="W172" s="173" t="s">
        <v>1108</v>
      </c>
      <c r="X172" s="218" t="s">
        <v>659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690</v>
      </c>
      <c r="BN172" s="15" t="s">
        <v>707</v>
      </c>
      <c r="BO172" s="165" t="s">
        <v>781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935</v>
      </c>
      <c r="W173" s="173" t="s">
        <v>1108</v>
      </c>
      <c r="X173" s="218" t="s">
        <v>659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690</v>
      </c>
      <c r="BN173" s="15" t="s">
        <v>707</v>
      </c>
      <c r="BO173" s="165" t="s">
        <v>781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622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935</v>
      </c>
      <c r="W174" s="173" t="s">
        <v>1108</v>
      </c>
      <c r="X174" s="218" t="s">
        <v>659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690</v>
      </c>
      <c r="BN174" s="15" t="s">
        <v>707</v>
      </c>
      <c r="BO174" s="165" t="s">
        <v>781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935</v>
      </c>
      <c r="W175" s="173" t="s">
        <v>1108</v>
      </c>
      <c r="X175" s="218" t="s">
        <v>659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688</v>
      </c>
      <c r="BN175" s="15" t="s">
        <v>688</v>
      </c>
      <c r="BO175" s="165" t="s">
        <v>688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959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960</v>
      </c>
      <c r="W178" s="261" t="s">
        <v>1122</v>
      </c>
      <c r="X178" s="218" t="s">
        <v>659</v>
      </c>
      <c r="Y178" s="158"/>
      <c r="Z178" s="158"/>
      <c r="AA178" s="84">
        <v>1</v>
      </c>
      <c r="AB178" s="71" t="s">
        <v>655</v>
      </c>
      <c r="AC178" s="71" t="s">
        <v>650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688</v>
      </c>
      <c r="BN178" s="15" t="s">
        <v>688</v>
      </c>
      <c r="BO178" s="165" t="s">
        <v>688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960</v>
      </c>
      <c r="W179" s="173" t="s">
        <v>1126</v>
      </c>
      <c r="X179" s="218" t="s">
        <v>664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694</v>
      </c>
      <c r="BN179" s="15" t="s">
        <v>694</v>
      </c>
      <c r="BO179" s="165" t="s">
        <v>694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597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960</v>
      </c>
      <c r="W180" s="173" t="s">
        <v>1108</v>
      </c>
      <c r="X180" s="218" t="s">
        <v>664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684</v>
      </c>
      <c r="BN180" s="15" t="s">
        <v>714</v>
      </c>
      <c r="BO180" s="165" t="s">
        <v>766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616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960</v>
      </c>
      <c r="W181" s="173" t="s">
        <v>1130</v>
      </c>
      <c r="X181" s="218" t="s">
        <v>664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694</v>
      </c>
      <c r="BN181" s="15" t="s">
        <v>694</v>
      </c>
      <c r="BO181" s="165" t="s">
        <v>694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960</v>
      </c>
      <c r="W182" s="173" t="s">
        <v>930</v>
      </c>
      <c r="X182" s="218" t="s">
        <v>664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694</v>
      </c>
      <c r="BN182" s="15" t="s">
        <v>694</v>
      </c>
      <c r="BO182" s="165" t="s">
        <v>694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985</v>
      </c>
      <c r="I183" s="173" t="s">
        <v>953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926</v>
      </c>
      <c r="W183" s="261" t="s">
        <v>1094</v>
      </c>
      <c r="X183" s="218" t="s">
        <v>664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680</v>
      </c>
      <c r="BN183" s="15" t="s">
        <v>711</v>
      </c>
      <c r="BO183" s="165" t="s">
        <v>769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955</v>
      </c>
      <c r="W184" s="261" t="s">
        <v>956</v>
      </c>
      <c r="X184" s="218" t="s">
        <v>664</v>
      </c>
      <c r="Y184" s="158"/>
      <c r="Z184" s="158"/>
      <c r="AA184" s="217">
        <v>1</v>
      </c>
      <c r="AB184" s="71" t="s">
        <v>655</v>
      </c>
      <c r="AC184" s="71" t="s">
        <v>650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688</v>
      </c>
      <c r="BN184" s="15" t="s">
        <v>688</v>
      </c>
      <c r="BO184" s="165" t="s">
        <v>688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922</v>
      </c>
      <c r="W187" s="261" t="s">
        <v>1250</v>
      </c>
      <c r="X187" s="218" t="s">
        <v>664</v>
      </c>
      <c r="Y187" s="158"/>
      <c r="Z187" s="158"/>
      <c r="AA187" s="217">
        <v>1</v>
      </c>
      <c r="AB187" s="71" t="s">
        <v>666</v>
      </c>
      <c r="AC187" s="71" t="s">
        <v>662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926</v>
      </c>
      <c r="W188" s="261" t="s">
        <v>1094</v>
      </c>
      <c r="X188" s="218" t="s">
        <v>659</v>
      </c>
      <c r="Y188" s="158" t="s">
        <v>667</v>
      </c>
      <c r="Z188" s="158"/>
      <c r="AA188" s="217">
        <v>1</v>
      </c>
      <c r="AB188" s="71" t="s">
        <v>655</v>
      </c>
      <c r="AC188" s="71" t="s">
        <v>650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688</v>
      </c>
      <c r="BN188" s="15" t="s">
        <v>688</v>
      </c>
      <c r="BO188" s="165" t="s">
        <v>688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922</v>
      </c>
      <c r="W189" s="261" t="s">
        <v>933</v>
      </c>
      <c r="X189" s="218" t="s">
        <v>664</v>
      </c>
      <c r="Y189" s="158" t="s">
        <v>667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690</v>
      </c>
      <c r="BN189" s="15" t="s">
        <v>715</v>
      </c>
      <c r="BO189" s="165" t="s">
        <v>715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586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922</v>
      </c>
      <c r="W190" s="261" t="s">
        <v>933</v>
      </c>
      <c r="X190" s="218" t="s">
        <v>664</v>
      </c>
      <c r="Y190" s="158" t="s">
        <v>667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970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690</v>
      </c>
      <c r="BN190" s="15" t="s">
        <v>715</v>
      </c>
      <c r="BO190" s="165" t="s">
        <v>715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635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922</v>
      </c>
      <c r="W191" s="261" t="s">
        <v>933</v>
      </c>
      <c r="X191" s="218" t="s">
        <v>664</v>
      </c>
      <c r="Y191" s="158" t="s">
        <v>667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684</v>
      </c>
      <c r="BN191" s="15" t="s">
        <v>714</v>
      </c>
      <c r="BO191" s="165" t="s">
        <v>766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633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922</v>
      </c>
      <c r="W192" s="173" t="s">
        <v>1104</v>
      </c>
      <c r="X192" s="218" t="s">
        <v>664</v>
      </c>
      <c r="Y192" s="158" t="s">
        <v>667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690</v>
      </c>
      <c r="BN192" s="15" t="s">
        <v>715</v>
      </c>
      <c r="BO192" s="165" t="s">
        <v>715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935</v>
      </c>
      <c r="W195" s="173" t="s">
        <v>1108</v>
      </c>
      <c r="X195" s="218" t="s">
        <v>664</v>
      </c>
      <c r="Y195" s="158" t="s">
        <v>667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690</v>
      </c>
      <c r="BN195" s="15" t="s">
        <v>715</v>
      </c>
      <c r="BO195" s="165" t="s">
        <v>715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599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935</v>
      </c>
      <c r="W196" s="173" t="s">
        <v>1108</v>
      </c>
      <c r="X196" s="218" t="s">
        <v>664</v>
      </c>
      <c r="Y196" s="158" t="s">
        <v>667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690</v>
      </c>
      <c r="BN196" s="15" t="s">
        <v>715</v>
      </c>
      <c r="BO196" s="165" t="s">
        <v>715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622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935</v>
      </c>
      <c r="W197" s="173" t="s">
        <v>1108</v>
      </c>
      <c r="X197" s="218" t="s">
        <v>664</v>
      </c>
      <c r="Y197" s="158" t="s">
        <v>667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690</v>
      </c>
      <c r="BN197" s="15" t="s">
        <v>715</v>
      </c>
      <c r="BO197" s="165" t="s">
        <v>715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935</v>
      </c>
      <c r="W198" s="173" t="s">
        <v>1108</v>
      </c>
      <c r="X198" s="218" t="s">
        <v>664</v>
      </c>
      <c r="Y198" s="158" t="s">
        <v>667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690</v>
      </c>
      <c r="BN198" s="15" t="s">
        <v>715</v>
      </c>
      <c r="BO198" s="165" t="s">
        <v>715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664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688</v>
      </c>
      <c r="BN199" s="15" t="s">
        <v>688</v>
      </c>
      <c r="BO199" s="165" t="s">
        <v>688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659</v>
      </c>
      <c r="Y200" s="158" t="s">
        <v>663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683</v>
      </c>
      <c r="BN200" s="15" t="s">
        <v>704</v>
      </c>
      <c r="BO200" s="165" t="s">
        <v>803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664</v>
      </c>
      <c r="Y201" s="158" t="s">
        <v>667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690</v>
      </c>
      <c r="BN201" s="15" t="s">
        <v>715</v>
      </c>
      <c r="BO201" s="165" t="s">
        <v>715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622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664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664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664</v>
      </c>
      <c r="Y205" s="158" t="s">
        <v>667</v>
      </c>
      <c r="Z205" s="158"/>
      <c r="AA205" s="84">
        <v>2</v>
      </c>
      <c r="AB205" s="71" t="s">
        <v>655</v>
      </c>
      <c r="AC205" s="71" t="s">
        <v>650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688</v>
      </c>
      <c r="BN205" s="15" t="s">
        <v>688</v>
      </c>
      <c r="BO205" s="165" t="s">
        <v>688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959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960</v>
      </c>
      <c r="W206" s="261" t="s">
        <v>1269</v>
      </c>
      <c r="X206" s="218" t="s">
        <v>664</v>
      </c>
      <c r="Y206" s="158" t="s">
        <v>667</v>
      </c>
      <c r="Z206" s="158"/>
      <c r="AA206" s="84">
        <v>1</v>
      </c>
      <c r="AB206" s="71" t="s">
        <v>655</v>
      </c>
      <c r="AC206" s="71" t="s">
        <v>650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688</v>
      </c>
      <c r="BN206" s="15" t="s">
        <v>688</v>
      </c>
      <c r="BO206" s="165" t="s">
        <v>688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960</v>
      </c>
      <c r="W207" s="173" t="s">
        <v>1126</v>
      </c>
      <c r="X207" s="218" t="s">
        <v>664</v>
      </c>
      <c r="Y207" s="158" t="s">
        <v>667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690</v>
      </c>
      <c r="BN207" s="15" t="s">
        <v>715</v>
      </c>
      <c r="BO207" s="165" t="s">
        <v>715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648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960</v>
      </c>
      <c r="W208" s="173" t="s">
        <v>996</v>
      </c>
      <c r="X208" s="218" t="s">
        <v>664</v>
      </c>
      <c r="Y208" s="158" t="s">
        <v>667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684</v>
      </c>
      <c r="BN208" s="15" t="s">
        <v>714</v>
      </c>
      <c r="BO208" s="165" t="s">
        <v>766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597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960</v>
      </c>
      <c r="W209" s="173" t="s">
        <v>996</v>
      </c>
      <c r="X209" s="218" t="s">
        <v>664</v>
      </c>
      <c r="Y209" s="158" t="s">
        <v>667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694</v>
      </c>
      <c r="BN209" s="15" t="s">
        <v>694</v>
      </c>
      <c r="BO209" s="15" t="s">
        <v>694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616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960</v>
      </c>
      <c r="W210" s="173" t="s">
        <v>1108</v>
      </c>
      <c r="X210" s="218" t="s">
        <v>664</v>
      </c>
      <c r="Y210" s="158" t="s">
        <v>667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684</v>
      </c>
      <c r="BN210" s="15" t="s">
        <v>714</v>
      </c>
      <c r="BO210" s="165" t="s">
        <v>824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955</v>
      </c>
      <c r="W211" s="261" t="s">
        <v>1279</v>
      </c>
      <c r="X211" s="218" t="s">
        <v>664</v>
      </c>
      <c r="Y211" s="158" t="s">
        <v>667</v>
      </c>
      <c r="Z211" s="158"/>
      <c r="AA211" s="217">
        <v>1</v>
      </c>
      <c r="AB211" s="71" t="s">
        <v>655</v>
      </c>
      <c r="AC211" s="71" t="s">
        <v>650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688</v>
      </c>
      <c r="BN211" s="15" t="s">
        <v>688</v>
      </c>
      <c r="BO211" s="165" t="s">
        <v>688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953</v>
      </c>
      <c r="J212" s="217">
        <v>54</v>
      </c>
      <c r="K212" s="217">
        <v>83.7</v>
      </c>
      <c r="L212" s="217" t="s">
        <v>317</v>
      </c>
      <c r="M212" s="217" t="s">
        <v>978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960</v>
      </c>
      <c r="W212" s="261" t="s">
        <v>961</v>
      </c>
      <c r="X212" s="218" t="s">
        <v>664</v>
      </c>
      <c r="Y212" s="158" t="s">
        <v>667</v>
      </c>
      <c r="Z212" s="158"/>
      <c r="AA212" s="217">
        <v>1</v>
      </c>
      <c r="AB212" s="172" t="s">
        <v>655</v>
      </c>
      <c r="AC212" s="172" t="s">
        <v>650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688</v>
      </c>
      <c r="BN212" s="15" t="s">
        <v>688</v>
      </c>
      <c r="BO212" s="165" t="s">
        <v>688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960</v>
      </c>
      <c r="W213" s="173" t="s">
        <v>1283</v>
      </c>
      <c r="X213" s="218" t="s">
        <v>664</v>
      </c>
      <c r="Y213" s="158" t="s">
        <v>667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688</v>
      </c>
      <c r="BN213" s="15" t="s">
        <v>688</v>
      </c>
      <c r="BO213" s="165" t="s">
        <v>688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960</v>
      </c>
      <c r="W214" s="173" t="s">
        <v>930</v>
      </c>
      <c r="X214" s="218" t="s">
        <v>664</v>
      </c>
      <c r="Y214" s="158" t="s">
        <v>667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694</v>
      </c>
      <c r="BN214" s="15" t="s">
        <v>694</v>
      </c>
      <c r="BO214" s="165" t="s">
        <v>694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985</v>
      </c>
      <c r="I215" s="173" t="s">
        <v>953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926</v>
      </c>
      <c r="W215" s="261" t="s">
        <v>1094</v>
      </c>
      <c r="X215" s="218" t="s">
        <v>664</v>
      </c>
      <c r="Y215" s="158" t="s">
        <v>667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694</v>
      </c>
      <c r="BN215" s="15" t="s">
        <v>694</v>
      </c>
      <c r="BO215" s="165" t="s">
        <v>694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922</v>
      </c>
      <c r="W218" s="261" t="s">
        <v>1290</v>
      </c>
      <c r="X218" s="218" t="s">
        <v>664</v>
      </c>
      <c r="Y218" s="158"/>
      <c r="Z218" s="158"/>
      <c r="AA218" s="217">
        <v>1</v>
      </c>
      <c r="AB218" s="71" t="s">
        <v>666</v>
      </c>
      <c r="AC218" s="71" t="s">
        <v>662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682</v>
      </c>
      <c r="BN218" s="15" t="s">
        <v>703</v>
      </c>
      <c r="BO218" s="165" t="s">
        <v>772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922</v>
      </c>
      <c r="W219" s="261" t="s">
        <v>933</v>
      </c>
      <c r="X219" s="218" t="s">
        <v>664</v>
      </c>
      <c r="Y219" s="158"/>
      <c r="Z219" s="158"/>
      <c r="AA219" s="217" t="s">
        <v>317</v>
      </c>
      <c r="AB219" s="71" t="s">
        <v>655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684</v>
      </c>
      <c r="BN219" s="15" t="s">
        <v>714</v>
      </c>
      <c r="BO219" s="165" t="s">
        <v>766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926</v>
      </c>
      <c r="W220" s="261" t="s">
        <v>1094</v>
      </c>
      <c r="X220" s="218" t="s">
        <v>664</v>
      </c>
      <c r="Y220" s="158"/>
      <c r="Z220" s="158"/>
      <c r="AA220" s="217">
        <v>1</v>
      </c>
      <c r="AB220" s="71" t="s">
        <v>655</v>
      </c>
      <c r="AC220" s="71" t="s">
        <v>650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680</v>
      </c>
      <c r="BN220" s="15" t="s">
        <v>711</v>
      </c>
      <c r="BO220" s="165" t="s">
        <v>769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586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922</v>
      </c>
      <c r="W221" s="261" t="s">
        <v>933</v>
      </c>
      <c r="X221" s="218" t="s">
        <v>664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684</v>
      </c>
      <c r="BN221" s="15" t="s">
        <v>714</v>
      </c>
      <c r="BO221" s="165" t="s">
        <v>766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633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922</v>
      </c>
      <c r="W222" s="173" t="s">
        <v>1104</v>
      </c>
      <c r="X222" s="218" t="s">
        <v>664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690</v>
      </c>
      <c r="BN222" s="15" t="s">
        <v>715</v>
      </c>
      <c r="BO222" s="165" t="s">
        <v>715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633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922</v>
      </c>
      <c r="W223" s="173" t="s">
        <v>1297</v>
      </c>
      <c r="X223" s="218" t="s">
        <v>668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688</v>
      </c>
      <c r="BN223" s="15" t="s">
        <v>688</v>
      </c>
      <c r="BO223" s="165" t="s">
        <v>688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948</v>
      </c>
      <c r="X224" s="218" t="s">
        <v>664</v>
      </c>
      <c r="Y224" s="158"/>
      <c r="Z224" s="158"/>
      <c r="AA224" s="84">
        <v>1</v>
      </c>
      <c r="AB224" s="71" t="s">
        <v>655</v>
      </c>
      <c r="AC224" s="71" t="s">
        <v>650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688</v>
      </c>
      <c r="BN224" s="15" t="s">
        <v>688</v>
      </c>
      <c r="BO224" s="165" t="s">
        <v>688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935</v>
      </c>
      <c r="W225" s="173" t="s">
        <v>996</v>
      </c>
      <c r="X225" s="218" t="s">
        <v>664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694</v>
      </c>
      <c r="BN225" s="15" t="s">
        <v>694</v>
      </c>
      <c r="BO225" s="165" t="s">
        <v>694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935</v>
      </c>
      <c r="W226" s="173" t="s">
        <v>1306</v>
      </c>
      <c r="X226" s="218" t="s">
        <v>664</v>
      </c>
      <c r="Y226" s="158"/>
      <c r="Z226" s="158"/>
      <c r="AA226" s="84">
        <v>1</v>
      </c>
      <c r="AB226" s="71" t="s">
        <v>655</v>
      </c>
      <c r="AC226" s="71" t="s">
        <v>650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688</v>
      </c>
      <c r="BN226" s="15" t="s">
        <v>688</v>
      </c>
      <c r="BO226" s="165" t="s">
        <v>688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952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955</v>
      </c>
      <c r="W227" s="261" t="s">
        <v>956</v>
      </c>
      <c r="X227" s="218" t="s">
        <v>664</v>
      </c>
      <c r="Y227" s="158"/>
      <c r="Z227" s="158"/>
      <c r="AA227" s="217">
        <v>1</v>
      </c>
      <c r="AB227" s="71" t="s">
        <v>655</v>
      </c>
      <c r="AC227" s="71" t="s">
        <v>650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694</v>
      </c>
      <c r="BN227" s="15" t="s">
        <v>694</v>
      </c>
      <c r="BO227" s="165" t="s">
        <v>694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668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688</v>
      </c>
      <c r="BN228" s="15" t="s">
        <v>688</v>
      </c>
      <c r="BO228" s="165" t="s">
        <v>688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664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622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664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664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664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694</v>
      </c>
      <c r="BN232" s="15" t="s">
        <v>694</v>
      </c>
      <c r="BO232" s="165" t="s">
        <v>694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664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688</v>
      </c>
      <c r="BN233" s="15" t="s">
        <v>688</v>
      </c>
      <c r="BO233" s="165" t="s">
        <v>688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960</v>
      </c>
      <c r="W234" s="173" t="s">
        <v>1126</v>
      </c>
      <c r="X234" s="218" t="s">
        <v>664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831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694</v>
      </c>
      <c r="BN234" s="15" t="s">
        <v>694</v>
      </c>
      <c r="BO234" s="165" t="s">
        <v>694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648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960</v>
      </c>
      <c r="W235" s="173" t="s">
        <v>996</v>
      </c>
      <c r="X235" s="218" t="s">
        <v>664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694</v>
      </c>
      <c r="BN235" s="15" t="s">
        <v>694</v>
      </c>
      <c r="BO235" s="165" t="s">
        <v>694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960</v>
      </c>
      <c r="W236" s="324" t="s">
        <v>1320</v>
      </c>
      <c r="X236" s="218" t="s">
        <v>664</v>
      </c>
      <c r="Y236" s="158"/>
      <c r="Z236" s="158"/>
      <c r="AA236" s="84">
        <v>2</v>
      </c>
      <c r="AB236" s="71" t="s">
        <v>655</v>
      </c>
      <c r="AC236" s="71" t="s">
        <v>650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694</v>
      </c>
      <c r="BN236" s="15" t="s">
        <v>694</v>
      </c>
      <c r="BO236" s="165" t="s">
        <v>694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597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960</v>
      </c>
      <c r="W237" s="173" t="s">
        <v>1322</v>
      </c>
      <c r="X237" s="218" t="s">
        <v>664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688</v>
      </c>
      <c r="BN237" s="15" t="s">
        <v>688</v>
      </c>
      <c r="BO237" s="165" t="s">
        <v>688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616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960</v>
      </c>
      <c r="W238" s="173" t="s">
        <v>1283</v>
      </c>
      <c r="X238" s="218" t="s">
        <v>664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694</v>
      </c>
      <c r="BN238" s="15" t="s">
        <v>694</v>
      </c>
      <c r="BO238" s="165" t="s">
        <v>694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955</v>
      </c>
      <c r="W239" s="173" t="s">
        <v>1053</v>
      </c>
      <c r="X239" s="218" t="s">
        <v>664</v>
      </c>
      <c r="Y239" s="158"/>
      <c r="Z239" s="158"/>
      <c r="AA239" s="84">
        <v>1</v>
      </c>
      <c r="AB239" s="71" t="s">
        <v>655</v>
      </c>
      <c r="AC239" s="71" t="s">
        <v>650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688</v>
      </c>
      <c r="BN239" s="15" t="s">
        <v>688</v>
      </c>
      <c r="BO239" s="165" t="s">
        <v>688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960</v>
      </c>
      <c r="W240" s="173" t="s">
        <v>930</v>
      </c>
      <c r="X240" s="218" t="s">
        <v>664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694</v>
      </c>
      <c r="BN240" s="15" t="s">
        <v>694</v>
      </c>
      <c r="BO240" s="165" t="s">
        <v>694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985</v>
      </c>
      <c r="I241" s="173" t="s">
        <v>953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926</v>
      </c>
      <c r="W241" s="261" t="s">
        <v>1094</v>
      </c>
      <c r="X241" s="218" t="s">
        <v>664</v>
      </c>
      <c r="Y241" s="158"/>
      <c r="Z241" s="158"/>
      <c r="AA241" s="84">
        <v>1</v>
      </c>
      <c r="AB241" s="71" t="s">
        <v>655</v>
      </c>
      <c r="AC241" s="71" t="s">
        <v>650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948</v>
      </c>
      <c r="X242" s="218" t="s">
        <v>664</v>
      </c>
      <c r="Y242" s="158"/>
      <c r="Z242" s="158"/>
      <c r="AA242" s="84">
        <v>2</v>
      </c>
      <c r="AB242" s="71" t="s">
        <v>661</v>
      </c>
      <c r="AC242" s="71" t="s">
        <v>662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688</v>
      </c>
      <c r="BN242" s="15" t="s">
        <v>688</v>
      </c>
      <c r="BO242" s="165" t="s">
        <v>688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664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683</v>
      </c>
      <c r="BN243" s="15" t="s">
        <v>704</v>
      </c>
      <c r="BO243" s="165" t="s">
        <v>821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664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683</v>
      </c>
      <c r="BN244" s="15" t="s">
        <v>704</v>
      </c>
      <c r="BO244" s="165" t="s">
        <v>821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664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683</v>
      </c>
      <c r="BN245" s="15" t="s">
        <v>704</v>
      </c>
      <c r="BO245" s="165" t="s">
        <v>821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659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688</v>
      </c>
      <c r="BN246" s="15" t="s">
        <v>688</v>
      </c>
      <c r="BO246" s="165" t="s">
        <v>688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953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659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688</v>
      </c>
      <c r="BN247" s="15" t="s">
        <v>688</v>
      </c>
      <c r="BO247" s="165" t="s">
        <v>688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953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659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688</v>
      </c>
      <c r="BN248" s="15" t="s">
        <v>688</v>
      </c>
      <c r="BO248" s="165" t="s">
        <v>688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922</v>
      </c>
      <c r="W251" s="261" t="s">
        <v>1343</v>
      </c>
      <c r="X251" s="218" t="s">
        <v>664</v>
      </c>
      <c r="Y251" s="158" t="s">
        <v>667</v>
      </c>
      <c r="Z251" s="158"/>
      <c r="AA251" s="217">
        <v>1</v>
      </c>
      <c r="AB251" s="71" t="s">
        <v>666</v>
      </c>
      <c r="AC251" s="71" t="s">
        <v>662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480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 t="shared" si="25"/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688</v>
      </c>
      <c r="BN251" s="15" t="s">
        <v>688</v>
      </c>
      <c r="BO251" s="165" t="s">
        <v>688</v>
      </c>
      <c r="BP251" s="17" t="s">
        <v>1345</v>
      </c>
      <c r="BQ251" s="13" t="str">
        <f t="shared" si="26"/>
        <v>Aderente</v>
      </c>
      <c r="BR251" s="19">
        <f t="shared" si="27"/>
        <v>1</v>
      </c>
      <c r="BS251" s="19">
        <f t="shared" si="28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922</v>
      </c>
      <c r="W252" s="261" t="s">
        <v>933</v>
      </c>
      <c r="X252" s="218" t="s">
        <v>664</v>
      </c>
      <c r="Y252" s="158" t="s">
        <v>667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 t="shared" si="25"/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684</v>
      </c>
      <c r="BN252" s="15" t="s">
        <v>714</v>
      </c>
      <c r="BO252" s="165" t="s">
        <v>766</v>
      </c>
      <c r="BP252" s="17" t="s">
        <v>1346</v>
      </c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926</v>
      </c>
      <c r="W253" s="261" t="s">
        <v>1094</v>
      </c>
      <c r="X253" s="218" t="s">
        <v>659</v>
      </c>
      <c r="Y253" s="158" t="s">
        <v>667</v>
      </c>
      <c r="Z253" s="158"/>
      <c r="AA253" s="217">
        <v>1</v>
      </c>
      <c r="AB253" s="71" t="s">
        <v>655</v>
      </c>
      <c r="AC253" s="71" t="s">
        <v>650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680</v>
      </c>
      <c r="BN253" s="15" t="s">
        <v>711</v>
      </c>
      <c r="BO253" s="165" t="s">
        <v>769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586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922</v>
      </c>
      <c r="W254" s="261" t="s">
        <v>933</v>
      </c>
      <c r="X254" s="218" t="s">
        <v>664</v>
      </c>
      <c r="Y254" s="158" t="s">
        <v>667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681</v>
      </c>
      <c r="BN254" s="15" t="s">
        <v>702</v>
      </c>
      <c r="BO254" s="165" t="s">
        <v>770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664</v>
      </c>
      <c r="Y255" s="158" t="s">
        <v>667</v>
      </c>
      <c r="Z255" s="158"/>
      <c r="AA255" s="84">
        <v>1</v>
      </c>
      <c r="AB255" s="71" t="s">
        <v>655</v>
      </c>
      <c r="AC255" s="71" t="s">
        <v>650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688</v>
      </c>
      <c r="BN255" s="15" t="s">
        <v>688</v>
      </c>
      <c r="BO255" s="165" t="s">
        <v>688</v>
      </c>
      <c r="BP255" s="17"/>
      <c r="BQ255" s="13" t="str">
        <f t="shared" si="26"/>
        <v>Aderente</v>
      </c>
      <c r="BR255" s="19">
        <f t="shared" si="27"/>
        <v>1</v>
      </c>
      <c r="BS255" s="19">
        <f t="shared" si="28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635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922</v>
      </c>
      <c r="W256" s="261" t="s">
        <v>933</v>
      </c>
      <c r="X256" s="218" t="s">
        <v>664</v>
      </c>
      <c r="Y256" s="158" t="s">
        <v>667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681</v>
      </c>
      <c r="BN256" s="15" t="s">
        <v>702</v>
      </c>
      <c r="BO256" s="165" t="s">
        <v>770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633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922</v>
      </c>
      <c r="W257" s="173" t="s">
        <v>1357</v>
      </c>
      <c r="X257" s="218" t="s">
        <v>664</v>
      </c>
      <c r="Y257" s="158" t="s">
        <v>667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694</v>
      </c>
      <c r="BN257" s="15" t="s">
        <v>694</v>
      </c>
      <c r="BO257" s="165" t="s">
        <v>694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633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922</v>
      </c>
      <c r="W258" s="173" t="s">
        <v>1359</v>
      </c>
      <c r="X258" s="218" t="s">
        <v>664</v>
      </c>
      <c r="Y258" s="158" t="s">
        <v>667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690</v>
      </c>
      <c r="BN258" s="15" t="s">
        <v>715</v>
      </c>
      <c r="BO258" s="165" t="s">
        <v>715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659</v>
      </c>
      <c r="Y259" s="158" t="s">
        <v>663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683</v>
      </c>
      <c r="BN259" s="15" t="s">
        <v>704</v>
      </c>
      <c r="BO259" s="165" t="s">
        <v>803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659</v>
      </c>
      <c r="Y260" s="158" t="s">
        <v>663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683</v>
      </c>
      <c r="BN260" s="15" t="s">
        <v>704</v>
      </c>
      <c r="BO260" s="165" t="s">
        <v>803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938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935</v>
      </c>
      <c r="W261" s="173" t="s">
        <v>1238</v>
      </c>
      <c r="X261" s="218" t="s">
        <v>659</v>
      </c>
      <c r="Y261" s="158" t="s">
        <v>663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683</v>
      </c>
      <c r="BN261" s="15" t="s">
        <v>704</v>
      </c>
      <c r="BO261" s="165" t="s">
        <v>803</v>
      </c>
      <c r="BP261" s="17" t="s">
        <v>1364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935</v>
      </c>
      <c r="W262" s="173" t="s">
        <v>1108</v>
      </c>
      <c r="X262" s="218" t="s">
        <v>659</v>
      </c>
      <c r="Y262" s="158" t="s">
        <v>663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683</v>
      </c>
      <c r="BN262" s="15" t="s">
        <v>704</v>
      </c>
      <c r="BO262" s="165" t="s">
        <v>803</v>
      </c>
      <c r="BP262" s="17" t="s">
        <v>1364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935</v>
      </c>
      <c r="W263" s="173" t="s">
        <v>1108</v>
      </c>
      <c r="X263" s="218" t="s">
        <v>659</v>
      </c>
      <c r="Y263" s="158" t="s">
        <v>663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683</v>
      </c>
      <c r="BN263" s="15" t="s">
        <v>704</v>
      </c>
      <c r="BO263" s="165" t="s">
        <v>803</v>
      </c>
      <c r="BP263" s="17" t="s">
        <v>1364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935</v>
      </c>
      <c r="W264" s="173" t="s">
        <v>1108</v>
      </c>
      <c r="X264" s="218" t="s">
        <v>659</v>
      </c>
      <c r="Y264" s="158" t="s">
        <v>663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683</v>
      </c>
      <c r="BN264" s="15" t="s">
        <v>704</v>
      </c>
      <c r="BO264" s="165" t="s">
        <v>803</v>
      </c>
      <c r="BP264" s="17" t="s">
        <v>1364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622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935</v>
      </c>
      <c r="W265" s="173" t="s">
        <v>1108</v>
      </c>
      <c r="X265" s="218" t="s">
        <v>659</v>
      </c>
      <c r="Y265" s="158" t="s">
        <v>663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683</v>
      </c>
      <c r="BN265" s="15" t="s">
        <v>704</v>
      </c>
      <c r="BO265" s="165" t="s">
        <v>803</v>
      </c>
      <c r="BP265" s="17" t="s">
        <v>1364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935</v>
      </c>
      <c r="W266" s="173" t="s">
        <v>1108</v>
      </c>
      <c r="X266" s="218" t="s">
        <v>659</v>
      </c>
      <c r="Y266" s="158" t="s">
        <v>663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683</v>
      </c>
      <c r="BN266" s="15" t="s">
        <v>704</v>
      </c>
      <c r="BO266" s="165" t="s">
        <v>803</v>
      </c>
      <c r="BP266" s="17" t="s">
        <v>1364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664</v>
      </c>
      <c r="Y268" s="158" t="s">
        <v>667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686</v>
      </c>
      <c r="BN268" s="15" t="s">
        <v>705</v>
      </c>
      <c r="BO268" s="165" t="s">
        <v>778</v>
      </c>
      <c r="BP268" s="17" t="s">
        <v>1367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644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664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952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955</v>
      </c>
      <c r="W271" s="261" t="s">
        <v>956</v>
      </c>
      <c r="X271" s="218" t="s">
        <v>664</v>
      </c>
      <c r="Y271" s="158" t="s">
        <v>667</v>
      </c>
      <c r="Z271" s="158"/>
      <c r="AA271" s="217">
        <v>1</v>
      </c>
      <c r="AB271" s="71" t="s">
        <v>655</v>
      </c>
      <c r="AC271" s="71" t="s">
        <v>650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694</v>
      </c>
      <c r="BN271" s="15" t="s">
        <v>694</v>
      </c>
      <c r="BO271" s="165" t="s">
        <v>694</v>
      </c>
      <c r="BP271" s="17" t="s">
        <v>1368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960</v>
      </c>
      <c r="W272" s="173" t="s">
        <v>1126</v>
      </c>
      <c r="X272" s="218" t="s">
        <v>664</v>
      </c>
      <c r="Y272" s="158" t="s">
        <v>667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690</v>
      </c>
      <c r="BN272" s="15" t="s">
        <v>707</v>
      </c>
      <c r="BO272" s="165" t="s">
        <v>795</v>
      </c>
      <c r="BP272" s="17" t="s">
        <v>1369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960</v>
      </c>
      <c r="W273" s="324" t="s">
        <v>1320</v>
      </c>
      <c r="X273" s="218" t="s">
        <v>664</v>
      </c>
      <c r="Y273" s="158" t="s">
        <v>667</v>
      </c>
      <c r="Z273" s="158"/>
      <c r="AA273" s="84">
        <v>2</v>
      </c>
      <c r="AB273" s="71" t="s">
        <v>655</v>
      </c>
      <c r="AC273" s="71" t="s">
        <v>650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694</v>
      </c>
      <c r="BN273" s="15" t="s">
        <v>694</v>
      </c>
      <c r="BO273" s="165" t="s">
        <v>694</v>
      </c>
      <c r="BP273" s="17" t="s">
        <v>1370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600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960</v>
      </c>
      <c r="W274" s="173" t="s">
        <v>996</v>
      </c>
      <c r="X274" s="218" t="s">
        <v>664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648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960</v>
      </c>
      <c r="W275" s="173" t="s">
        <v>996</v>
      </c>
      <c r="X275" s="218" t="s">
        <v>664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597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960</v>
      </c>
      <c r="W276" s="173" t="s">
        <v>1108</v>
      </c>
      <c r="X276" s="218" t="s">
        <v>664</v>
      </c>
      <c r="Y276" s="158" t="s">
        <v>667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690</v>
      </c>
      <c r="BN276" s="15" t="s">
        <v>707</v>
      </c>
      <c r="BO276" s="165" t="s">
        <v>795</v>
      </c>
      <c r="BP276" s="17" t="s">
        <v>1369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616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960</v>
      </c>
      <c r="W277" s="173" t="s">
        <v>1283</v>
      </c>
      <c r="X277" s="218" t="s">
        <v>664</v>
      </c>
      <c r="Y277" s="158" t="s">
        <v>667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694</v>
      </c>
      <c r="BN277" s="15" t="s">
        <v>694</v>
      </c>
      <c r="BO277" s="165" t="s">
        <v>694</v>
      </c>
      <c r="BP277" s="17" t="s">
        <v>1371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960</v>
      </c>
      <c r="W278" s="173" t="s">
        <v>930</v>
      </c>
      <c r="X278" s="218" t="s">
        <v>664</v>
      </c>
      <c r="Y278" s="158" t="s">
        <v>667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694</v>
      </c>
      <c r="BN278" s="15" t="s">
        <v>694</v>
      </c>
      <c r="BO278" s="165" t="s">
        <v>694</v>
      </c>
      <c r="BP278" s="17" t="s">
        <v>1372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985</v>
      </c>
      <c r="I279" s="173" t="s">
        <v>953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926</v>
      </c>
      <c r="W279" s="261" t="s">
        <v>1094</v>
      </c>
      <c r="X279" s="218" t="s">
        <v>664</v>
      </c>
      <c r="Y279" s="158" t="s">
        <v>667</v>
      </c>
      <c r="Z279" s="158"/>
      <c r="AA279" s="84">
        <v>1</v>
      </c>
      <c r="AB279" s="71" t="s">
        <v>655</v>
      </c>
      <c r="AC279" s="71" t="s">
        <v>650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694</v>
      </c>
      <c r="BN279" s="15" t="s">
        <v>694</v>
      </c>
      <c r="BO279" s="165" t="s">
        <v>694</v>
      </c>
      <c r="BP279" s="17" t="s">
        <v>1373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955</v>
      </c>
      <c r="W280" s="173" t="s">
        <v>1376</v>
      </c>
      <c r="X280" s="218" t="s">
        <v>664</v>
      </c>
      <c r="Y280" s="158" t="s">
        <v>667</v>
      </c>
      <c r="Z280" s="158"/>
      <c r="AA280" s="217">
        <v>1</v>
      </c>
      <c r="AB280" s="71" t="s">
        <v>655</v>
      </c>
      <c r="AC280" s="71" t="s">
        <v>650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694</v>
      </c>
      <c r="BN280" s="15" t="s">
        <v>694</v>
      </c>
      <c r="BO280" s="165" t="s">
        <v>694</v>
      </c>
      <c r="BP280" s="17" t="s">
        <v>1377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523</v>
      </c>
      <c r="E283" s="314">
        <v>171</v>
      </c>
      <c r="F283" s="71" t="s">
        <v>422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926</v>
      </c>
      <c r="W283" s="261" t="s">
        <v>1094</v>
      </c>
      <c r="X283" s="218" t="s">
        <v>664</v>
      </c>
      <c r="Y283" s="158" t="s">
        <v>667</v>
      </c>
      <c r="Z283" s="158"/>
      <c r="AA283" s="217">
        <v>1</v>
      </c>
      <c r="AB283" s="71" t="s">
        <v>655</v>
      </c>
      <c r="AC283" s="71" t="s">
        <v>650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/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586</v>
      </c>
      <c r="E284" s="314">
        <v>78</v>
      </c>
      <c r="F284" s="172" t="s">
        <v>503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922</v>
      </c>
      <c r="W284" s="261" t="s">
        <v>933</v>
      </c>
      <c r="X284" s="218" t="s">
        <v>664</v>
      </c>
      <c r="Y284" s="158" t="s">
        <v>667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>
        <f t="shared" si="25"/>
        <v>0</v>
      </c>
      <c r="AZ284" s="14"/>
      <c r="BA284" s="72"/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Produção e Intervalo</v>
      </c>
      <c r="BR284" s="19">
        <f t="shared" si="27"/>
        <v>0</v>
      </c>
      <c r="BS284" s="19">
        <f t="shared" si="28"/>
        <v>0</v>
      </c>
      <c r="BT284" s="225" t="str">
        <f t="shared" si="29"/>
        <v/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635</v>
      </c>
      <c r="E285" s="294">
        <v>250</v>
      </c>
      <c r="F285" s="172" t="s">
        <v>503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922</v>
      </c>
      <c r="W285" s="261" t="s">
        <v>933</v>
      </c>
      <c r="X285" s="218" t="s">
        <v>664</v>
      </c>
      <c r="Y285" s="158" t="s">
        <v>667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 t="shared" si="25"/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1378</v>
      </c>
      <c r="BK285" s="17" t="s">
        <v>1378</v>
      </c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633</v>
      </c>
      <c r="E286" s="314">
        <v>251</v>
      </c>
      <c r="F286" s="172" t="s">
        <v>396</v>
      </c>
      <c r="G286" s="9" t="e">
        <f>IF(D286="","*",VLOOKUP(F286,BS_ATIVIDADE[#All],3,FALSE))</f>
        <v>#N/A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922</v>
      </c>
      <c r="W286" s="173" t="s">
        <v>1357</v>
      </c>
      <c r="X286" s="218" t="s">
        <v>664</v>
      </c>
      <c r="Y286" s="158" t="s">
        <v>667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e">
        <f>IF(D286="","*",VLOOKUP(AI286,BS_ATIVIDADE[#Data],3,FALSE))</f>
        <v>#N/A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>
        <f t="shared" si="25"/>
        <v>0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Produção e Intervalo</v>
      </c>
      <c r="BR286" s="19">
        <f t="shared" si="27"/>
        <v>0</v>
      </c>
      <c r="BS286" s="19">
        <f t="shared" si="28"/>
        <v>0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537</v>
      </c>
      <c r="E287" s="314">
        <v>171</v>
      </c>
      <c r="F287" s="71" t="s">
        <v>480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922</v>
      </c>
      <c r="W287" s="173" t="s">
        <v>1379</v>
      </c>
      <c r="X287" s="218" t="s">
        <v>664</v>
      </c>
      <c r="Y287" s="158" t="s">
        <v>667</v>
      </c>
      <c r="Z287" s="158"/>
      <c r="AA287" s="217">
        <v>1</v>
      </c>
      <c r="AB287" s="71" t="s">
        <v>666</v>
      </c>
      <c r="AC287" s="71" t="s">
        <v>662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>
        <f t="shared" si="25"/>
        <v>0</v>
      </c>
      <c r="AZ287" s="14"/>
      <c r="BA287" s="72"/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/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633</v>
      </c>
      <c r="E288" s="294">
        <v>80</v>
      </c>
      <c r="F288" s="172" t="s">
        <v>506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922</v>
      </c>
      <c r="W288" s="173" t="s">
        <v>1359</v>
      </c>
      <c r="X288" s="218" t="s">
        <v>664</v>
      </c>
      <c r="Y288" s="158" t="s">
        <v>667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tr">
        <f>IF(BS_CONTROLE[[#This Row],[SB]]=0, "-", BS_CONTROLE[[#This Row],[SB]])</f>
        <v>ZPS075</v>
      </c>
      <c r="AO288" s="259">
        <f>IF(BS_CONTROLE[[#This Row],[SUB]]=0, "-", BS_CONTROLE[[#This Row],[SUB]])</f>
        <v>61</v>
      </c>
      <c r="AP288" s="260">
        <f>IF(BS_CONTROLE[[#This Row],[KM - Inicio]]=0, "-", BS_CONTROLE[[#This Row],[KM - Inicio]])</f>
        <v>73.900000000000006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>
        <f t="shared" si="25"/>
        <v>0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Produção e Intervalo</v>
      </c>
      <c r="BR288" s="19">
        <f t="shared" si="27"/>
        <v>0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635</v>
      </c>
      <c r="E289" s="294">
        <v>250</v>
      </c>
      <c r="F289" s="172" t="s">
        <v>469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922</v>
      </c>
      <c r="W289" s="173" t="s">
        <v>1023</v>
      </c>
      <c r="X289" s="218" t="s">
        <v>664</v>
      </c>
      <c r="Y289" s="158" t="s">
        <v>667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>
        <f t="shared" si="25"/>
        <v>0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Produção e Intervalo</v>
      </c>
      <c r="BR289" s="19">
        <f t="shared" si="27"/>
        <v>0</v>
      </c>
      <c r="BS289" s="19">
        <f t="shared" si="28"/>
        <v>0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574</v>
      </c>
      <c r="E291" s="315">
        <v>257</v>
      </c>
      <c r="F291" s="172" t="s">
        <v>499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935</v>
      </c>
      <c r="W291" s="173" t="s">
        <v>1108</v>
      </c>
      <c r="X291" s="218" t="s">
        <v>664</v>
      </c>
      <c r="Y291" s="158" t="s">
        <v>667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>
        <f t="shared" si="25"/>
        <v>0</v>
      </c>
      <c r="AZ291" s="14"/>
      <c r="BA291" s="72"/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/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573</v>
      </c>
      <c r="E292" s="294">
        <v>258</v>
      </c>
      <c r="F292" s="172" t="s">
        <v>499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935</v>
      </c>
      <c r="W292" s="173" t="s">
        <v>1108</v>
      </c>
      <c r="X292" s="218" t="s">
        <v>664</v>
      </c>
      <c r="Y292" s="158" t="s">
        <v>667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/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/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559</v>
      </c>
      <c r="E293" s="294">
        <v>259</v>
      </c>
      <c r="F293" s="172" t="s">
        <v>499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935</v>
      </c>
      <c r="W293" s="173" t="s">
        <v>1108</v>
      </c>
      <c r="X293" s="218" t="s">
        <v>664</v>
      </c>
      <c r="Y293" s="158" t="s">
        <v>667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>
        <f t="shared" si="31"/>
        <v>0</v>
      </c>
      <c r="AZ293" s="14"/>
      <c r="BA293" s="72"/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/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622</v>
      </c>
      <c r="E294" s="294">
        <v>260</v>
      </c>
      <c r="F294" s="172" t="s">
        <v>499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935</v>
      </c>
      <c r="W294" s="173" t="s">
        <v>1108</v>
      </c>
      <c r="X294" s="218" t="s">
        <v>664</v>
      </c>
      <c r="Y294" s="158" t="s">
        <v>667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>
        <f t="shared" si="31"/>
        <v>0</v>
      </c>
      <c r="AZ294" s="14"/>
      <c r="BA294" s="72"/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/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570</v>
      </c>
      <c r="E295" s="294">
        <v>261</v>
      </c>
      <c r="F295" s="172" t="s">
        <v>499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935</v>
      </c>
      <c r="W295" s="173" t="s">
        <v>1108</v>
      </c>
      <c r="X295" s="218" t="s">
        <v>664</v>
      </c>
      <c r="Y295" s="158" t="s">
        <v>667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>
        <f t="shared" si="31"/>
        <v>0</v>
      </c>
      <c r="AZ295" s="14"/>
      <c r="BA295" s="72"/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/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644</v>
      </c>
      <c r="E296" s="294">
        <v>264</v>
      </c>
      <c r="F296" s="172" t="s">
        <v>450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935</v>
      </c>
      <c r="W296" s="173" t="s">
        <v>1108</v>
      </c>
      <c r="X296" s="218" t="s">
        <v>664</v>
      </c>
      <c r="Y296" s="158" t="s">
        <v>667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>
        <f t="shared" si="31"/>
        <v>0</v>
      </c>
      <c r="AZ296" s="14"/>
      <c r="BA296" s="72"/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569</v>
      </c>
      <c r="E298" s="314">
        <v>263</v>
      </c>
      <c r="F298" s="172" t="s">
        <v>450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664</v>
      </c>
      <c r="Y298" s="158" t="s">
        <v>667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>
        <f t="shared" si="31"/>
        <v>0</v>
      </c>
      <c r="AZ298" s="14"/>
      <c r="BA298" s="72"/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/>
      </c>
    </row>
    <row r="299" spans="1:72" ht="23.25" hidden="1">
      <c r="A299" s="51" t="str">
        <f t="shared" si="30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530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952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955</v>
      </c>
      <c r="W299" s="261" t="s">
        <v>956</v>
      </c>
      <c r="X299" s="218" t="s">
        <v>664</v>
      </c>
      <c r="Y299" s="158" t="s">
        <v>667</v>
      </c>
      <c r="Z299" s="158"/>
      <c r="AA299" s="217">
        <v>1</v>
      </c>
      <c r="AB299" s="71" t="s">
        <v>655</v>
      </c>
      <c r="AC299" s="71" t="s">
        <v>650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>
        <f t="shared" si="31"/>
        <v>0</v>
      </c>
      <c r="AZ299" s="14"/>
      <c r="BA299" s="72"/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Produção e Intervalo</v>
      </c>
      <c r="BR299" s="19">
        <f t="shared" si="33"/>
        <v>0</v>
      </c>
      <c r="BS299" s="19">
        <f t="shared" si="34"/>
        <v>0</v>
      </c>
      <c r="BT299" s="225" t="str">
        <f t="shared" si="29"/>
        <v/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539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959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960</v>
      </c>
      <c r="W300" s="261" t="s">
        <v>979</v>
      </c>
      <c r="X300" s="218" t="s">
        <v>664</v>
      </c>
      <c r="Y300" s="158" t="s">
        <v>667</v>
      </c>
      <c r="Z300" s="158"/>
      <c r="AA300" s="84">
        <v>1</v>
      </c>
      <c r="AB300" s="71" t="s">
        <v>655</v>
      </c>
      <c r="AC300" s="71" t="s">
        <v>650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>
        <f t="shared" si="31"/>
        <v>0</v>
      </c>
      <c r="AZ300" s="14"/>
      <c r="BA300" s="72"/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Produção e Intervalo</v>
      </c>
      <c r="BR300" s="19">
        <f t="shared" si="33"/>
        <v>0</v>
      </c>
      <c r="BS300" s="19">
        <f t="shared" si="34"/>
        <v>0</v>
      </c>
      <c r="BT300" s="225" t="str">
        <f t="shared" si="29"/>
        <v/>
      </c>
    </row>
    <row r="301" spans="1:72" hidden="1">
      <c r="A301" s="51" t="str">
        <f t="shared" ref="A301:A364" si="35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540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953</v>
      </c>
      <c r="J301" s="217">
        <v>54</v>
      </c>
      <c r="K301" s="217">
        <v>83.7</v>
      </c>
      <c r="L301" s="217" t="s">
        <v>317</v>
      </c>
      <c r="M301" s="204" t="s">
        <v>978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960</v>
      </c>
      <c r="W301" s="261" t="s">
        <v>961</v>
      </c>
      <c r="X301" s="218" t="s">
        <v>664</v>
      </c>
      <c r="Y301" s="158" t="s">
        <v>667</v>
      </c>
      <c r="Z301" s="158"/>
      <c r="AA301" s="217">
        <v>1</v>
      </c>
      <c r="AB301" s="172" t="s">
        <v>655</v>
      </c>
      <c r="AC301" s="172" t="s">
        <v>650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>
        <f t="shared" ref="AY301:AY364" si="36">IF(D301="","*",IFERROR(IF(ISODD(COUNT(AS301:AX895)),"ERRO",SUM((AT301-AS301),(AV301-AU301),(AX301-AW301))),"ERRO"))</f>
        <v>0</v>
      </c>
      <c r="AZ301" s="14"/>
      <c r="BA301" s="72"/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Produção e Intervalo</v>
      </c>
      <c r="BR301" s="19">
        <f t="shared" ref="BR301:BR364" si="38">IF(OR(B301="",F301=""),"*",AY301/P301)</f>
        <v>0</v>
      </c>
      <c r="BS301" s="19">
        <f t="shared" ref="BS301:BS364" si="39">IF(OR(B301="",F301=""),"*",BA301/Q301)</f>
        <v>0</v>
      </c>
      <c r="BT301" s="225" t="str">
        <f t="shared" si="29"/>
        <v/>
      </c>
    </row>
    <row r="302" spans="1:72" hidden="1">
      <c r="A302" s="51" t="str">
        <f t="shared" si="35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597</v>
      </c>
      <c r="E302" s="314">
        <v>90</v>
      </c>
      <c r="F302" s="172" t="s">
        <v>499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960</v>
      </c>
      <c r="W302" s="173" t="s">
        <v>1108</v>
      </c>
      <c r="X302" s="218" t="s">
        <v>664</v>
      </c>
      <c r="Y302" s="158" t="s">
        <v>667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>
        <f t="shared" si="36"/>
        <v>0</v>
      </c>
      <c r="AZ302" s="14"/>
      <c r="BA302" s="72"/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Produção e Intervalo</v>
      </c>
      <c r="BR302" s="19">
        <f t="shared" si="38"/>
        <v>0</v>
      </c>
      <c r="BS302" s="19">
        <f t="shared" si="39"/>
        <v>0</v>
      </c>
      <c r="BT302" s="225" t="str">
        <f t="shared" si="29"/>
        <v/>
      </c>
    </row>
    <row r="303" spans="1:72" hidden="1">
      <c r="A303" s="51" t="str">
        <f t="shared" si="35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616</v>
      </c>
      <c r="E303" s="314">
        <v>93</v>
      </c>
      <c r="F303" s="172" t="s">
        <v>460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960</v>
      </c>
      <c r="W303" s="173" t="s">
        <v>1283</v>
      </c>
      <c r="X303" s="218" t="s">
        <v>664</v>
      </c>
      <c r="Y303" s="158" t="s">
        <v>667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/>
      <c r="AS303" s="39"/>
      <c r="AT303" s="39"/>
      <c r="AU303" s="39"/>
      <c r="AV303" s="39"/>
      <c r="AW303" s="39"/>
      <c r="AX303" s="39"/>
      <c r="AY303" s="293">
        <f t="shared" si="36"/>
        <v>0</v>
      </c>
      <c r="AZ303" s="14"/>
      <c r="BA303" s="72"/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Produção e Intervalo</v>
      </c>
      <c r="BR303" s="19">
        <f t="shared" si="38"/>
        <v>0</v>
      </c>
      <c r="BS303" s="19">
        <f t="shared" si="39"/>
        <v>0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t="23.25" hidden="1">
      <c r="A305" s="51" t="str">
        <f t="shared" si="35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955</v>
      </c>
      <c r="W305" s="173" t="s">
        <v>1380</v>
      </c>
      <c r="X305" s="218" t="s">
        <v>664</v>
      </c>
      <c r="Y305" s="158"/>
      <c r="Z305" s="158"/>
      <c r="AA305" s="217">
        <v>1</v>
      </c>
      <c r="AB305" s="71" t="s">
        <v>655</v>
      </c>
      <c r="AC305" s="71" t="s">
        <v>650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621</v>
      </c>
      <c r="E307" s="294">
        <v>302</v>
      </c>
      <c r="F307" s="172" t="s">
        <v>503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960</v>
      </c>
      <c r="W307" s="173" t="s">
        <v>1381</v>
      </c>
      <c r="X307" s="218" t="s">
        <v>664</v>
      </c>
      <c r="Y307" s="158" t="s">
        <v>667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>
        <f t="shared" si="36"/>
        <v>0</v>
      </c>
      <c r="AZ307" s="14"/>
      <c r="BA307" s="72"/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Produção e Intervalo</v>
      </c>
      <c r="BR307" s="19">
        <f t="shared" si="38"/>
        <v>0</v>
      </c>
      <c r="BS307" s="19">
        <f t="shared" si="39"/>
        <v>0</v>
      </c>
      <c r="BT307" s="225" t="str">
        <f t="shared" si="29"/>
        <v/>
      </c>
    </row>
    <row r="308" spans="1:72" hidden="1">
      <c r="A308" s="51" t="str">
        <f t="shared" si="35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585</v>
      </c>
      <c r="E308" s="294">
        <v>303</v>
      </c>
      <c r="F308" s="172" t="s">
        <v>503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960</v>
      </c>
      <c r="W308" s="173" t="s">
        <v>1381</v>
      </c>
      <c r="X308" s="218" t="s">
        <v>664</v>
      </c>
      <c r="Y308" s="158" t="s">
        <v>667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>
        <f t="shared" si="36"/>
        <v>0</v>
      </c>
      <c r="AZ308" s="14"/>
      <c r="BA308" s="72"/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Produção e Intervalo</v>
      </c>
      <c r="BR308" s="19">
        <f t="shared" si="38"/>
        <v>0</v>
      </c>
      <c r="BS308" s="19">
        <f t="shared" si="39"/>
        <v>0</v>
      </c>
      <c r="BT308" s="225" t="str">
        <f t="shared" si="29"/>
        <v/>
      </c>
    </row>
    <row r="309" spans="1:72" hidden="1">
      <c r="A309" s="51" t="str">
        <f t="shared" si="35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513</v>
      </c>
      <c r="E309" s="294">
        <v>608</v>
      </c>
      <c r="F309" s="71" t="s">
        <v>422</v>
      </c>
      <c r="G309" s="9" t="str">
        <f>IF(D309="","*",VLOOKUP(F309,BS_ATIVIDADE[#All],3,FALSE))</f>
        <v>MECANIZAÇÃO - SOCADORA</v>
      </c>
      <c r="H309" s="173" t="s">
        <v>985</v>
      </c>
      <c r="I309" s="173" t="s">
        <v>953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926</v>
      </c>
      <c r="W309" s="261" t="s">
        <v>1094</v>
      </c>
      <c r="X309" s="218" t="s">
        <v>664</v>
      </c>
      <c r="Y309" s="158" t="s">
        <v>667</v>
      </c>
      <c r="Z309" s="158"/>
      <c r="AA309" s="84">
        <v>1</v>
      </c>
      <c r="AB309" s="71" t="s">
        <v>655</v>
      </c>
      <c r="AC309" s="71" t="s">
        <v>650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/>
      <c r="AS309" s="39"/>
      <c r="AT309" s="39"/>
      <c r="AU309" s="39"/>
      <c r="AV309" s="39"/>
      <c r="AW309" s="39"/>
      <c r="AX309" s="39"/>
      <c r="AY309" s="293">
        <f t="shared" si="36"/>
        <v>0</v>
      </c>
      <c r="AZ309" s="14"/>
      <c r="BA309" s="72"/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Produção e Intervalo</v>
      </c>
      <c r="BR309" s="19">
        <f t="shared" si="38"/>
        <v>0</v>
      </c>
      <c r="BS309" s="19">
        <f t="shared" si="39"/>
        <v>0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6:Q450 O302:Q304 O280:Q29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450 X309 V302:X302 V304:Y304 W303:X303 X299:X301 W305:Y305 W307:X308 X285 V286:X289 Y285:Y289 V290:Y297 V298:X298 Y298:Y303 Y307:Y3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6:AD450 Z302:AD304 Z301 Z300:AD300 Z299 AD305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5 J300:J30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" name="Range1_18_1_1"/>
    <protectedRange sqref="W6 W15:W17 W19 W23 W28 W31 W51 W56 W68:W70 W74 W77 W129 W137 W154 W184 W211 W227 W271 W299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" name="Range1_19_1"/>
    <protectedRange sqref="AA27:AC27 AA25:AE25 AA75:AC75 AA103:AC103 AA148:AE148 AA151:AC151 AA212:AE212 AA301:AE301" name="Range1_19_1_4"/>
    <protectedRange sqref="D39:D42 D119:D122 D227:D230 D271 D299" name="Range1_14_1_1_1_1"/>
    <protectedRange sqref="F39:F42 F119:F122 F227:F231 F271 F299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4" operator="equal">
      <formula>"ERRO"</formula>
    </cfRule>
  </conditionalFormatting>
  <conditionalFormatting sqref="X4 Y475:Y550 Y1:Z157 Y159:Z474">
    <cfRule type="cellIs" dxfId="140" priority="18423" operator="equal">
      <formula>"OPORTUNIDADE"</formula>
    </cfRule>
  </conditionalFormatting>
  <conditionalFormatting sqref="AZ6:AZ522">
    <cfRule type="expression" dxfId="139" priority="18418">
      <formula>$BU6=1</formula>
    </cfRule>
  </conditionalFormatting>
  <conditionalFormatting sqref="BQ6:BQ599">
    <cfRule type="cellIs" dxfId="138" priority="18429" operator="equal">
      <formula>"Produção e Intervalo"</formula>
    </cfRule>
    <cfRule type="cellIs" dxfId="137" priority="18430" operator="equal">
      <formula>"Aderente"</formula>
    </cfRule>
    <cfRule type="cellIs" dxfId="136" priority="18431" operator="equal">
      <formula>"Intervalo"</formula>
    </cfRule>
    <cfRule type="cellIs" dxfId="135" priority="18432" operator="equal">
      <formula>"Produção"</formula>
    </cfRule>
    <cfRule type="cellIs" dxfId="134" priority="18433" operator="equal">
      <formula>"ERRO"</formula>
    </cfRule>
  </conditionalFormatting>
  <conditionalFormatting sqref="BR6:BS552">
    <cfRule type="cellIs" dxfId="133" priority="18411" operator="equal">
      <formula>"*"</formula>
    </cfRule>
    <cfRule type="cellIs" dxfId="132" priority="18412" operator="greaterThanOrEqual">
      <formula>1</formula>
    </cfRule>
    <cfRule type="cellIs" dxfId="131" priority="18413" operator="lessThan">
      <formula>1</formula>
    </cfRule>
  </conditionalFormatting>
  <conditionalFormatting sqref="X475:X522 Y475:Y550 Y6:Z157 Y159:Z474">
    <cfRule type="cellIs" dxfId="130" priority="18359" operator="equal">
      <formula>"NÃO"</formula>
    </cfRule>
    <cfRule type="cellIs" dxfId="129" priority="18360" operator="equal">
      <formula>"SIM"</formula>
    </cfRule>
  </conditionalFormatting>
  <conditionalFormatting sqref="X475:X522">
    <cfRule type="cellIs" dxfId="128" priority="18358" operator="equal">
      <formula>"OPORTUNIDADE"</formula>
    </cfRule>
  </conditionalFormatting>
  <conditionalFormatting sqref="Z475:Z522">
    <cfRule type="cellIs" dxfId="127" priority="18356" operator="equal">
      <formula>"NÃO"</formula>
    </cfRule>
    <cfRule type="cellIs" dxfId="126" priority="18357" operator="equal">
      <formula>"SIM"</formula>
    </cfRule>
  </conditionalFormatting>
  <conditionalFormatting sqref="Z475:Z522">
    <cfRule type="cellIs" dxfId="125" priority="18355" operator="equal">
      <formula>"OPORTUNIDADE"</formula>
    </cfRule>
  </conditionalFormatting>
  <conditionalFormatting sqref="Y1048575:Y1048576">
    <cfRule type="cellIs" dxfId="124" priority="18240" operator="equal">
      <formula>"OPORTUNIDADE"</formula>
    </cfRule>
  </conditionalFormatting>
  <conditionalFormatting sqref="Y1048575:Y1048576">
    <cfRule type="cellIs" dxfId="123" priority="18238" operator="equal">
      <formula>"NÃO"</formula>
    </cfRule>
    <cfRule type="cellIs" dxfId="122" priority="18239" operator="equal">
      <formula>"SIM"</formula>
    </cfRule>
  </conditionalFormatting>
  <conditionalFormatting sqref="Z523:Z548">
    <cfRule type="cellIs" dxfId="121" priority="17975" operator="equal">
      <formula>"OPORTUNIDADE"</formula>
    </cfRule>
  </conditionalFormatting>
  <conditionalFormatting sqref="Z523:Z548">
    <cfRule type="cellIs" dxfId="120" priority="17973" operator="equal">
      <formula>"NÃO"</formula>
    </cfRule>
    <cfRule type="cellIs" dxfId="119" priority="17974" operator="equal">
      <formula>"SIM"</formula>
    </cfRule>
  </conditionalFormatting>
  <conditionalFormatting sqref="X549">
    <cfRule type="cellIs" dxfId="118" priority="17961" operator="equal">
      <formula>"NÃO"</formula>
    </cfRule>
    <cfRule type="cellIs" dxfId="117" priority="17962" operator="equal">
      <formula>"SIM"</formula>
    </cfRule>
  </conditionalFormatting>
  <conditionalFormatting sqref="X549">
    <cfRule type="cellIs" dxfId="116" priority="17960" operator="equal">
      <formula>"OPORTUNIDADE"</formula>
    </cfRule>
  </conditionalFormatting>
  <conditionalFormatting sqref="Z549">
    <cfRule type="cellIs" dxfId="115" priority="17958" operator="equal">
      <formula>"NÃO"</formula>
    </cfRule>
    <cfRule type="cellIs" dxfId="114" priority="17959" operator="equal">
      <formula>"SIM"</formula>
    </cfRule>
  </conditionalFormatting>
  <conditionalFormatting sqref="Z549">
    <cfRule type="cellIs" dxfId="113" priority="17957" operator="equal">
      <formula>"OPORTUNIDADE"</formula>
    </cfRule>
  </conditionalFormatting>
  <conditionalFormatting sqref="BI549">
    <cfRule type="iconSet" priority="1796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7">
      <iconSet showValue="0">
        <cfvo type="percent" val="0"/>
        <cfvo type="num" val="1"/>
        <cfvo type="num" val="1" gte="0"/>
      </iconSet>
    </cfRule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7">
      <formula>$BU492=1</formula>
    </cfRule>
  </conditionalFormatting>
  <conditionalFormatting sqref="AZ525:AZ549">
    <cfRule type="expression" dxfId="111" priority="18737">
      <formula>$BU497=1</formula>
    </cfRule>
  </conditionalFormatting>
  <conditionalFormatting sqref="BI523:BI548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40">
      <iconSet showValue="0">
        <cfvo type="percent" val="0"/>
        <cfvo type="num" val="1"/>
        <cfvo type="num" val="1" gte="0"/>
      </iconSet>
    </cfRule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2" operator="equal">
      <formula>"*"</formula>
    </cfRule>
    <cfRule type="cellIs" dxfId="109" priority="13373" operator="greaterThanOrEqual">
      <formula>1</formula>
    </cfRule>
    <cfRule type="cellIs" dxfId="108" priority="13374" operator="lessThan">
      <formula>1</formula>
    </cfRule>
  </conditionalFormatting>
  <conditionalFormatting sqref="BJ2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0" operator="equal">
      <formula>"OPORTUNIDADE"</formula>
    </cfRule>
  </conditionalFormatting>
  <conditionalFormatting sqref="Y158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O6:BO208 BO210:BO599">
    <cfRule type="iconSet" priority="18806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10">
      <iconSet showValue="0">
        <cfvo type="percent" val="0"/>
        <cfvo type="num" val="1"/>
        <cfvo type="num" val="1" gte="0"/>
      </iconSet>
    </cfRule>
    <cfRule type="iconSet" priority="18811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6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599">
    <cfRule type="iconSet" priority="18819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1382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1383</v>
      </c>
      <c r="C4" s="331" t="s">
        <v>1384</v>
      </c>
      <c r="D4" s="331" t="s">
        <v>1385</v>
      </c>
      <c r="E4" s="331" t="s">
        <v>1386</v>
      </c>
      <c r="F4" s="331" t="s">
        <v>8</v>
      </c>
      <c r="G4" s="331" t="s">
        <v>1387</v>
      </c>
    </row>
    <row r="5" spans="2:8">
      <c r="B5" s="334" t="s">
        <v>1149</v>
      </c>
      <c r="C5" s="334">
        <v>314978</v>
      </c>
      <c r="D5" s="334" t="s">
        <v>1388</v>
      </c>
      <c r="E5" s="334" t="s">
        <v>537</v>
      </c>
      <c r="F5" s="334" t="s">
        <v>101</v>
      </c>
      <c r="G5" s="335">
        <v>46143</v>
      </c>
    </row>
    <row r="6" spans="2:8">
      <c r="B6" s="334" t="s">
        <v>1389</v>
      </c>
      <c r="C6" s="334">
        <v>256790</v>
      </c>
      <c r="D6" s="334" t="s">
        <v>1390</v>
      </c>
      <c r="E6" s="334" t="s">
        <v>537</v>
      </c>
      <c r="F6" s="334" t="s">
        <v>1391</v>
      </c>
      <c r="G6" s="335">
        <v>45992</v>
      </c>
    </row>
    <row r="7" spans="2:8">
      <c r="B7" s="334" t="s">
        <v>1392</v>
      </c>
      <c r="C7" s="334">
        <v>265193</v>
      </c>
      <c r="D7" s="334" t="s">
        <v>1393</v>
      </c>
      <c r="E7" s="334" t="s">
        <v>538</v>
      </c>
      <c r="F7" s="334" t="s">
        <v>1394</v>
      </c>
      <c r="G7" s="334" t="s">
        <v>1395</v>
      </c>
    </row>
    <row r="8" spans="2:8">
      <c r="B8" s="334" t="s">
        <v>1396</v>
      </c>
      <c r="C8" s="334">
        <v>293716</v>
      </c>
      <c r="D8" s="334" t="s">
        <v>1397</v>
      </c>
      <c r="E8" s="334" t="s">
        <v>538</v>
      </c>
      <c r="F8" s="334" t="s">
        <v>1394</v>
      </c>
      <c r="G8" s="335">
        <v>46204</v>
      </c>
    </row>
    <row r="9" spans="2:8">
      <c r="B9" s="334" t="s">
        <v>1398</v>
      </c>
      <c r="C9" s="334">
        <v>257258</v>
      </c>
      <c r="D9" s="334" t="s">
        <v>1399</v>
      </c>
      <c r="E9" s="334" t="s">
        <v>539</v>
      </c>
      <c r="F9" s="334" t="s">
        <v>144</v>
      </c>
      <c r="G9" s="335">
        <v>46327</v>
      </c>
    </row>
    <row r="10" spans="2:8">
      <c r="B10" s="334" t="s">
        <v>1400</v>
      </c>
      <c r="C10" s="334">
        <v>371147</v>
      </c>
      <c r="D10" s="334" t="s">
        <v>1401</v>
      </c>
      <c r="E10" s="334" t="s">
        <v>539</v>
      </c>
      <c r="F10" s="334" t="s">
        <v>144</v>
      </c>
      <c r="G10" s="334" t="s">
        <v>1395</v>
      </c>
    </row>
    <row r="11" spans="2:8">
      <c r="B11" s="334" t="s">
        <v>1402</v>
      </c>
      <c r="C11" s="334">
        <v>259230</v>
      </c>
      <c r="D11" s="334" t="s">
        <v>1403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1404</v>
      </c>
      <c r="C12" s="334">
        <v>370705</v>
      </c>
      <c r="D12" s="334"/>
      <c r="E12" s="334" t="s">
        <v>539</v>
      </c>
      <c r="F12" s="334" t="s">
        <v>144</v>
      </c>
      <c r="G12" s="334" t="s">
        <v>1395</v>
      </c>
    </row>
    <row r="13" spans="2:8">
      <c r="B13" s="334" t="s">
        <v>1405</v>
      </c>
      <c r="C13" s="334">
        <v>258542</v>
      </c>
      <c r="D13" s="334" t="s">
        <v>1406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1407</v>
      </c>
      <c r="C14" s="334">
        <v>257050</v>
      </c>
      <c r="D14" s="334" t="s">
        <v>1408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1409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1410</v>
      </c>
      <c r="E3" s="326" t="s">
        <v>1411</v>
      </c>
      <c r="F3" s="326" t="s">
        <v>1412</v>
      </c>
      <c r="G3" s="331" t="s">
        <v>1413</v>
      </c>
      <c r="H3" s="326" t="s">
        <v>1414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1415</v>
      </c>
      <c r="H4" s="329"/>
    </row>
    <row r="5" spans="3:8" ht="29.25">
      <c r="C5" s="327" t="s">
        <v>537</v>
      </c>
      <c r="D5" s="327" t="s">
        <v>1416</v>
      </c>
      <c r="E5" s="328">
        <v>46000</v>
      </c>
      <c r="F5" s="327">
        <v>9000</v>
      </c>
      <c r="G5" s="332" t="s">
        <v>1417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1418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1419</v>
      </c>
      <c r="G7" s="333" t="s">
        <v>1420</v>
      </c>
      <c r="H7" s="329" t="s">
        <v>925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1421</v>
      </c>
      <c r="H8" s="327"/>
    </row>
    <row r="9" spans="3:8">
      <c r="C9" s="327" t="s">
        <v>464</v>
      </c>
      <c r="D9" s="327" t="s">
        <v>1422</v>
      </c>
      <c r="E9" s="328">
        <v>45993</v>
      </c>
      <c r="F9" s="327">
        <v>12000</v>
      </c>
      <c r="G9" s="332" t="s">
        <v>1423</v>
      </c>
      <c r="H9" s="327"/>
    </row>
    <row r="10" spans="3:8" ht="29.25">
      <c r="C10" s="327" t="s">
        <v>464</v>
      </c>
      <c r="D10" s="327" t="s">
        <v>1424</v>
      </c>
      <c r="E10" s="328">
        <v>45993</v>
      </c>
      <c r="F10" s="327">
        <v>9000</v>
      </c>
      <c r="G10" s="332" t="s">
        <v>1425</v>
      </c>
      <c r="H10" s="327"/>
    </row>
    <row r="11" spans="3:8" ht="29.25">
      <c r="C11" s="327" t="s">
        <v>464</v>
      </c>
      <c r="D11" s="327" t="s">
        <v>1426</v>
      </c>
      <c r="E11" s="328">
        <v>45993</v>
      </c>
      <c r="F11" s="327">
        <v>10000</v>
      </c>
      <c r="G11" s="332" t="s">
        <v>1425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1427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919</v>
      </c>
      <c r="R1" s="395"/>
      <c r="U1" s="102"/>
      <c r="V1" s="396" t="s">
        <v>1428</v>
      </c>
      <c r="W1" s="396"/>
      <c r="X1" s="396"/>
      <c r="Y1" s="104"/>
    </row>
    <row r="2" spans="1:25" s="101" customFormat="1" ht="11.25" customHeight="1">
      <c r="A2" s="105" t="s">
        <v>1429</v>
      </c>
      <c r="B2" s="105" t="s">
        <v>1430</v>
      </c>
      <c r="C2" s="105" t="s">
        <v>313</v>
      </c>
      <c r="D2" s="106" t="s">
        <v>871</v>
      </c>
      <c r="E2" s="106" t="s">
        <v>872</v>
      </c>
      <c r="F2" s="106" t="s">
        <v>1431</v>
      </c>
      <c r="G2" s="106" t="s">
        <v>716</v>
      </c>
      <c r="H2" s="106" t="s">
        <v>860</v>
      </c>
      <c r="I2" s="106" t="s">
        <v>862</v>
      </c>
      <c r="J2" s="106" t="s">
        <v>863</v>
      </c>
      <c r="K2" s="106" t="s">
        <v>866</v>
      </c>
      <c r="L2" s="338" t="s">
        <v>7</v>
      </c>
      <c r="M2" s="126" t="s">
        <v>3</v>
      </c>
      <c r="N2" s="269" t="s">
        <v>864</v>
      </c>
      <c r="O2" s="269" t="s">
        <v>865</v>
      </c>
      <c r="P2" s="106"/>
      <c r="Q2" s="127" t="s">
        <v>867</v>
      </c>
      <c r="R2" s="127" t="s">
        <v>868</v>
      </c>
      <c r="S2" s="107" t="s">
        <v>869</v>
      </c>
      <c r="T2" s="107" t="s">
        <v>1432</v>
      </c>
      <c r="U2" s="108" t="s">
        <v>874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0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850</v>
      </c>
      <c r="X281" s="112">
        <f ca="1">_xlfn.XLOOKUP(G281&amp;$X$2,BS_CONTROLE[CHAVE],BS_CONTROLE[Quantidade_11],"-")</f>
        <v>500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*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2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45</v>
      </c>
      <c r="X297" s="112">
        <f ca="1">_xlfn.XLOOKUP(G297&amp;$X$2,BS_CONTROLE[CHAVE],BS_CONTROLE[Quantidade_11],"-")</f>
        <v>1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300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1433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651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1434</v>
      </c>
      <c r="D5" s="398"/>
      <c r="E5" s="398"/>
      <c r="F5" s="398"/>
      <c r="G5" s="398"/>
      <c r="H5" s="398"/>
      <c r="I5" s="398"/>
      <c r="J5" s="399"/>
      <c r="K5" s="400" t="s">
        <v>1435</v>
      </c>
      <c r="L5" s="401"/>
      <c r="M5" s="401"/>
      <c r="N5" s="401"/>
      <c r="O5" s="402" t="s">
        <v>1436</v>
      </c>
      <c r="P5" s="403"/>
      <c r="Q5" s="404"/>
    </row>
    <row r="6" spans="1:17" s="94" customFormat="1" ht="15.75" customHeight="1">
      <c r="A6" s="88" t="s">
        <v>1431</v>
      </c>
      <c r="B6" s="95" t="s">
        <v>1430</v>
      </c>
      <c r="C6" s="96" t="s">
        <v>871</v>
      </c>
      <c r="D6" s="97" t="s">
        <v>872</v>
      </c>
      <c r="E6" s="96" t="s">
        <v>1437</v>
      </c>
      <c r="F6" s="96" t="s">
        <v>862</v>
      </c>
      <c r="G6" s="96" t="s">
        <v>866</v>
      </c>
      <c r="H6" s="153" t="s">
        <v>335</v>
      </c>
      <c r="I6" s="131" t="s">
        <v>867</v>
      </c>
      <c r="J6" s="131" t="s">
        <v>868</v>
      </c>
      <c r="K6" s="139" t="s">
        <v>862</v>
      </c>
      <c r="L6" s="139" t="s">
        <v>1438</v>
      </c>
      <c r="M6" s="139" t="s">
        <v>335</v>
      </c>
      <c r="N6" s="140" t="s">
        <v>866</v>
      </c>
      <c r="O6" s="246" t="s">
        <v>909</v>
      </c>
      <c r="P6" s="157"/>
      <c r="Q6" s="193" t="s">
        <v>1439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73.900000000000006</v>
      </c>
      <c r="N283" s="141" t="str">
        <f>IF(SP_SUL!AM288="","*",SP_SUL!AM288)</f>
        <v>ZPS-ZAL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A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1440</v>
      </c>
      <c r="C2" s="96" t="s">
        <v>856</v>
      </c>
      <c r="D2" s="96" t="s">
        <v>858</v>
      </c>
      <c r="E2" s="96" t="s">
        <v>1441</v>
      </c>
      <c r="F2" s="96" t="s">
        <v>1442</v>
      </c>
      <c r="G2" s="96" t="s">
        <v>1443</v>
      </c>
      <c r="H2" s="96" t="s">
        <v>1444</v>
      </c>
      <c r="I2" s="96" t="s">
        <v>1445</v>
      </c>
      <c r="J2" s="96" t="s">
        <v>1446</v>
      </c>
      <c r="K2" s="131" t="s">
        <v>1447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*</v>
      </c>
      <c r="F281" s="137" t="str">
        <f>IF(SP_SUL!M302="","*",SP_SUL!M302)</f>
        <v>ZGP</v>
      </c>
      <c r="G281" s="121" t="str">
        <f>IF(SP_SUL!I312="","*",SP_SUL!I312)</f>
        <v>*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2025-12-12T02:58:40Z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