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13" documentId="8_{B6337239-1A00-434D-AAD0-422EA1FEB5AE}" xr6:coauthVersionLast="47" xr6:coauthVersionMax="47" xr10:uidLastSave="{42C05AF9-A87E-4B7A-B119-E5854EBBB6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2" i="1" l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2" i="1" l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<sst xmlns="http://schemas.openxmlformats.org/spreadsheetml/2006/main" count="5671" uniqueCount="1438">
  <si>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</si>
  <si>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</si>
  <si>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</si>
  <si>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</si>
  <si>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</si>
  <si>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</si>
  <si>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</si>
  <si>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</si>
  <si>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</si>
  <si>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</si>
  <si>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</si>
  <si>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</si>
  <si>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</si>
  <si>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</si>
  <si>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</si>
  <si>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</si>
  <si>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</si>
  <si>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</si>
  <si>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</si>
  <si>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</si>
  <si>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</si>
  <si>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</si>
  <si>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</si>
  <si>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</si>
  <si>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</si>
  <si>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</si>
  <si>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</si>
  <si>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</si>
  <si>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</si>
  <si>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</si>
  <si>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</si>
  <si>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</si>
  <si>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</si>
  <si>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</si>
  <si>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</si>
  <si>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</si>
  <si>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</si>
  <si>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</si>
  <si>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</si>
  <si>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</si>
  <si>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</si>
  <si>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</si>
  <si>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</si>
  <si>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</si>
  <si>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</si>
  <si>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</si>
  <si>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</si>
  <si>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</si>
  <si>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</si>
  <si>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</si>
  <si>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</si>
  <si>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</si>
  <si>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</si>
  <si>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</si>
  <si>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</si>
  <si>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</si>
  <si>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</si>
  <si>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</si>
  <si>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</si>
  <si>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</si>
  <si>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</si>
  <si>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</si>
  <si>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</si>
  <si>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</si>
  <si>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</si>
  <si>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</si>
  <si>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</si>
  <si>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</si>
  <si>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</si>
  <si>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</si>
  <si>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</si>
  <si>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</si>
  <si>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</si>
  <si>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</si>
  <si>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</si>
  <si>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</si>
  <si>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</si>
  <si>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</si>
  <si>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</si>
  <si>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</si>
  <si>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</si>
  <si>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</si>
  <si>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</si>
  <si>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</si>
  <si>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</si>
  <si>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</si>
  <si>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</si>
  <si>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</si>
  <si>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</si>
  <si>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</si>
  <si>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</si>
  <si>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</si>
  <si>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</si>
  <si>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</si>
  <si>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</si>
  <si>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</si>
  <si>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</si>
  <si>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</si>
  <si>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</si>
  <si>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</si>
  <si>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</si>
  <si>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</si>
  <si>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</si>
  <si>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</si>
  <si>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</si>
  <si>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</si>
  <si>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</si>
  <si>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</si>
  <si>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</si>
  <si>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</si>
  <si>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</si>
  <si>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</si>
  <si>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</si>
  <si>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</si>
  <si>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</si>
  <si>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</si>
  <si>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</si>
  <si>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</si>
  <si>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</si>
  <si>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</si>
  <si>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</si>
  <si>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</si>
  <si>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</si>
  <si>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</si>
  <si>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</si>
  <si>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</si>
  <si>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</si>
  <si>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</si>
  <si>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</si>
  <si>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</si>
  <si>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</si>
  <si>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</si>
  <si>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</si>
  <si>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</si>
  <si>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</si>
  <si>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</si>
  <si>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</si>
  <si>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</si>
  <si>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</si>
  <si>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</si>
  <si>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</si>
  <si>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</si>
  <si>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</si>
  <si>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</si>
  <si>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</si>
  <si>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</si>
  <si>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</si>
  <si>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</si>
  <si>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</si>
  <si>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</si>
  <si>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</si>
  <si>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</si>
  <si>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</si>
  <si>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</si>
  <si>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</si>
  <si>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</si>
  <si>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</si>
  <si>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</si>
  <si>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</si>
  <si>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</si>
  <si>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</si>
  <si>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</si>
  <si>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</si>
  <si>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</si>
  <si>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</si>
  <si>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</si>
  <si>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</si>
  <si>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</si>
  <si>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</si>
  <si>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</si>
  <si>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</si>
  <si>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</si>
  <si>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</si>
  <si>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</si>
  <si>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</si>
  <si>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</si>
  <si>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</si>
  <si>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</si>
  <si>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</si>
  <si>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</si>
  <si>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</si>
  <si>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</si>
  <si>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</si>
  <si>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</si>
  <si>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</si>
  <si>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</si>
  <si>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</si>
  <si>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</si>
  <si>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</si>
  <si>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</si>
  <si>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</si>
  <si>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</si>
  <si>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</si>
  <si>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</si>
  <si>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</si>
  <si>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</si>
  <si>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</si>
  <si>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</si>
  <si>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</si>
  <si>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</si>
  <si>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</si>
  <si>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</si>
  <si>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</si>
  <si>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</si>
  <si>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</si>
  <si>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</si>
  <si>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</si>
  <si>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</si>
  <si>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</si>
  <si>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</si>
  <si>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</si>
  <si>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</si>
  <si>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</si>
  <si>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</si>
  <si>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</si>
  <si>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</si>
  <si>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</si>
  <si>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</si>
  <si>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</si>
  <si>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</si>
  <si>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</si>
  <si>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</si>
  <si>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</si>
  <si>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</si>
  <si>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</si>
  <si>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</si>
  <si>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</si>
  <si>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</si>
  <si>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</si>
  <si>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</si>
  <si>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</si>
  <si>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</si>
  <si>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</si>
  <si>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</si>
  <si>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</si>
  <si>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</si>
  <si>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</si>
  <si>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</si>
  <si>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</si>
  <si>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</si>
  <si>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</si>
  <si>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</si>
  <si>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</si>
  <si>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</si>
  <si>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</si>
  <si>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</si>
  <si>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</si>
  <si>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</si>
  <si>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</si>
  <si>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</si>
  <si>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</si>
  <si>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</si>
  <si>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</si>
  <si>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</si>
  <si>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</si>
  <si>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</si>
  <si>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</si>
  <si>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</si>
  <si>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</si>
  <si>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</si>
  <si>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</si>
  <si>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</si>
  <si>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</si>
  <si>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</si>
  <si>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</si>
  <si>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</si>
  <si>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</si>
  <si>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</si>
  <si>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</si>
  <si>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</si>
  <si>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</si>
  <si>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</si>
  <si>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</si>
  <si>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</si>
  <si>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</si>
  <si>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</si>
  <si>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</si>
  <si>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</si>
  <si>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</si>
  <si>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</si>
  <si>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</si>
  <si>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</si>
  <si>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</si>
  <si>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</si>
  <si>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</si>
  <si>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</si>
  <si>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</si>
  <si>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</si>
  <si>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</si>
  <si>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</si>
  <si>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</si>
  <si>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</si>
  <si>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</si>
  <si>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</si>
  <si>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</si>
  <si>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</si>
  <si>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</si>
  <si>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</si>
  <si>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</si>
  <si>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</si>
  <si>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</si>
  <si>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</si>
  <si>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</si>
  <si>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</si>
  <si>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</si>
  <si>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</si>
  <si>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</si>
  <si>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</si>
  <si>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</si>
  <si>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</si>
  <si>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</si>
  <si>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</si>
  <si>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</si>
  <si>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</si>
  <si>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</si>
  <si>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</si>
  <si>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</si>
  <si>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</si>
  <si>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</si>
  <si>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</si>
  <si>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</si>
  <si>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</si>
  <si>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</si>
  <si>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</si>
  <si>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</si>
  <si>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</si>
  <si>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</si>
  <si>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</si>
  <si>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</si>
  <si>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</si>
  <si>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</si>
  <si>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</si>
  <si>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</si>
  <si>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</si>
  <si>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</si>
  <si>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</si>
  <si>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</si>
  <si>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</si>
  <si>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</si>
  <si>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</si>
  <si>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</si>
  <si>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</si>
  <si>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</si>
  <si>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</si>
  <si>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</si>
  <si>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</si>
  <si>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</si>
  <si>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</si>
  <si>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</si>
  <si>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</si>
  <si>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</si>
  <si>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</si>
  <si>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</si>
  <si>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</si>
  <si>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</si>
  <si>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</si>
  <si>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</si>
  <si>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</si>
  <si>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</si>
  <si>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</si>
  <si>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</si>
  <si>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</si>
  <si>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</si>
  <si>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</si>
  <si>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</si>
  <si>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</si>
  <si>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</si>
  <si>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</si>
  <si>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</si>
  <si>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</si>
  <si>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</si>
  <si>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</si>
  <si>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</si>
  <si>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</si>
  <si>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</si>
  <si>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</si>
  <si>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</si>
  <si>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</si>
  <si>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</si>
  <si>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</si>
  <si>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</si>
  <si>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</si>
  <si>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</si>
  <si>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</si>
  <si>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</si>
  <si>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</si>
  <si>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</si>
  <si>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</si>
  <si>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</si>
  <si>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</si>
  <si>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</si>
  <si>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</si>
  <si>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</si>
  <si>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</si>
  <si>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</si>
  <si>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</si>
  <si>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</si>
  <si>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</si>
  <si>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</si>
  <si>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</si>
  <si>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</si>
  <si>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</si>
  <si>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</si>
  <si>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</si>
  <si>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</si>
  <si>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</si>
  <si>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</si>
  <si>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</si>
  <si>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</si>
  <si>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</si>
  <si>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</si>
  <si>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</si>
  <si>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</si>
  <si>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</si>
  <si>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</si>
  <si>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</si>
  <si>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</si>
  <si>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</si>
  <si>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</si>
  <si>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</si>
  <si>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</si>
  <si>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</si>
  <si>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</si>
  <si>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</si>
  <si>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</si>
  <si>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</si>
  <si>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</si>
  <si>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</si>
  <si>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</si>
  <si>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</si>
  <si>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</si>
  <si>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</si>
  <si>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</si>
  <si>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</si>
  <si>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</si>
  <si>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</si>
  <si>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</si>
  <si>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</si>
  <si>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</si>
  <si>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</si>
  <si>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</si>
  <si>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</si>
  <si>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</si>
  <si>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</si>
  <si>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</si>
  <si>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</si>
  <si>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</si>
  <si>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</si>
  <si>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</si>
  <si>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</si>
  <si>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</si>
  <si>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</si>
  <si>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</si>
  <si>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</si>
  <si>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</si>
  <si>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</si>
  <si>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</si>
  <si>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</si>
  <si>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</si>
  <si>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</si>
  <si>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</si>
  <si>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</si>
  <si>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</si>
  <si>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</si>
  <si>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</si>
  <si>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</si>
  <si>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</si>
  <si>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</si>
  <si>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</si>
  <si>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</si>
  <si>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</si>
  <si>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</si>
  <si>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</si>
  <si>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</si>
  <si>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</si>
  <si>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</si>
  <si>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</si>
  <si>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</si>
  <si>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</si>
  <si>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</si>
  <si>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</si>
  <si>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</si>
  <si>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</si>
  <si>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</si>
  <si>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</si>
  <si>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</si>
  <si>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</si>
  <si>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</si>
  <si>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</si>
  <si>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</si>
  <si>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</si>
  <si>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</si>
  <si>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</si>
  <si>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</si>
  <si>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</si>
  <si>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</si>
  <si>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</si>
  <si>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</si>
  <si>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</si>
  <si>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</si>
  <si>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</si>
  <si>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</si>
  <si>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</si>
  <si>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</si>
  <si>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</si>
  <si>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</si>
  <si>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</si>
  <si>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</si>
  <si>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</si>
  <si>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</si>
  <si>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</si>
  <si>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</si>
  <si>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</si>
  <si>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</si>
  <si>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</si>
  <si>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</si>
  <si>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</si>
  <si>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</si>
  <si>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</si>
  <si>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</si>
  <si>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</si>
  <si>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</si>
  <si>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</si>
  <si>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</si>
  <si>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</si>
  <si>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</si>
  <si>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</si>
  <si>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</si>
  <si>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</si>
  <si>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</si>
  <si>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</si>
  <si>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</si>
  <si>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</si>
  <si>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</si>
  <si>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</si>
  <si>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</si>
  <si>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</si>
  <si>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</si>
  <si>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</si>
  <si>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</si>
  <si>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</si>
  <si>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</si>
  <si>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</si>
  <si>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</si>
  <si>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</si>
  <si>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</si>
  <si>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</si>
  <si>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</si>
  <si>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</si>
  <si>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</si>
  <si>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</si>
  <si>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</si>
  <si>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</si>
  <si>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</si>
  <si>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</si>
  <si>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</si>
  <si>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</si>
  <si>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</si>
  <si>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</si>
  <si>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</si>
  <si>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</si>
  <si>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</si>
  <si>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</si>
  <si>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</si>
  <si>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</si>
  <si>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</si>
  <si>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</si>
  <si>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</si>
  <si>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</si>
  <si>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</si>
  <si>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</si>
  <si>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</si>
  <si>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</si>
  <si>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</si>
  <si>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</si>
  <si>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</si>
  <si>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</si>
  <si>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</si>
  <si>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</si>
  <si>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</si>
  <si>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</si>
  <si>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</si>
  <si>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</si>
  <si>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</si>
  <si>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</si>
  <si>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</si>
  <si>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</si>
  <si>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</si>
  <si>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</si>
  <si>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</si>
  <si>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</si>
  <si>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</si>
  <si>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</si>
  <si>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</si>
  <si>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</si>
  <si>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</si>
  <si>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</si>
  <si>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</si>
  <si>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</si>
  <si>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</si>
  <si>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</si>
  <si>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</si>
  <si>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</si>
  <si>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</si>
  <si>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</si>
  <si>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</si>
  <si>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</si>
  <si>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</si>
  <si>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</si>
  <si>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</si>
  <si>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</si>
  <si>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</si>
  <si>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</si>
  <si>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</si>
  <si>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</si>
  <si>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</si>
  <si>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</si>
  <si>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</si>
  <si>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</si>
  <si>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</si>
  <si>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</si>
  <si>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</si>
  <si>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</si>
  <si>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</si>
  <si>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</si>
  <si>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</si>
  <si>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</si>
  <si>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</si>
  <si>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</si>
  <si>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</si>
  <si>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</si>
  <si>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</si>
  <si>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</si>
  <si>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</si>
  <si>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</si>
  <si>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</si>
  <si>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</si>
  <si>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</si>
  <si>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</si>
  <si>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</si>
  <si>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</si>
  <si>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</si>
  <si>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</si>
  <si>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</si>
  <si>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</si>
  <si>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</si>
  <si>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</si>
  <si>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</si>
  <si>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</si>
  <si>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</si>
  <si>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</si>
  <si>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</si>
  <si>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</si>
  <si>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</si>
  <si>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</si>
  <si>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</si>
  <si>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</si>
  <si>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</si>
  <si>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</si>
  <si>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</si>
  <si>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</si>
  <si>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</si>
  <si>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</si>
  <si>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</si>
  <si>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</si>
  <si>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</si>
  <si>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</si>
  <si>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</si>
  <si>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</si>
  <si>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</si>
  <si>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</si>
  <si>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</si>
  <si>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</si>
  <si>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</si>
  <si>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</si>
  <si>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</si>
  <si>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</si>
  <si>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</si>
  <si>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</si>
  <si>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</si>
  <si>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</si>
  <si>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</si>
  <si>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</si>
  <si>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</si>
  <si>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</si>
  <si>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</si>
  <si>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</si>
  <si>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</si>
  <si>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</si>
  <si>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</si>
  <si>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</si>
  <si>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</si>
  <si>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</si>
  <si>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</si>
  <si>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</si>
  <si>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</si>
  <si>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</si>
  <si>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</si>
  <si>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</si>
  <si>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</si>
  <si>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</si>
  <si>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</si>
  <si>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</si>
  <si>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</si>
  <si>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</si>
  <si>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</si>
  <si>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</si>
  <si>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</si>
  <si>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</si>
  <si>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</si>
  <si>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</si>
  <si>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</si>
  <si>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</si>
  <si>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</si>
  <si>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</si>
  <si>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</si>
  <si>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</si>
  <si>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</si>
  <si>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</si>
  <si>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</si>
  <si>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</si>
  <si>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</si>
  <si>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</si>
  <si>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</si>
  <si>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</si>
  <si>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</si>
  <si>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</si>
  <si>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</si>
  <si>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</si>
  <si>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</si>
  <si>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</si>
  <si>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</si>
  <si>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</si>
  <si>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</si>
  <si>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</si>
  <si>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</si>
  <si>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</si>
  <si>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</si>
  <si>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</si>
  <si>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</si>
  <si>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</si>
  <si>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</si>
  <si>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</si>
  <si>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</si>
  <si>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</si>
  <si>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</si>
  <si>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</si>
  <si>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</si>
  <si>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</si>
  <si>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</si>
  <si>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</si>
  <si>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</si>
  <si>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</si>
  <si>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</si>
  <si>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</si>
  <si>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</si>
  <si>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</si>
  <si>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</si>
  <si>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</si>
  <si>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</si>
  <si>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</si>
  <si>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</si>
  <si>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</si>
  <si>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</si>
  <si>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</si>
  <si>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</si>
  <si>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</si>
  <si>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</si>
  <si>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</si>
  <si>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</si>
  <si>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</si>
  <si>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</si>
  <si>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</si>
  <si>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</si>
  <si>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</si>
  <si>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</si>
  <si>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</si>
  <si>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</si>
  <si>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</si>
  <si>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</si>
  <si>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</si>
  <si>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</si>
  <si>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</si>
  <si>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</si>
  <si>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</si>
  <si>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</si>
  <si>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</si>
  <si>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</si>
  <si>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</si>
  <si>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</si>
  <si>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</si>
  <si>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</si>
  <si>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</si>
  <si>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</si>
  <si>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</si>
  <si>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</si>
  <si>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</si>
  <si>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</si>
  <si>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</si>
  <si>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</si>
  <si>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</si>
  <si>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</si>
  <si>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</si>
  <si>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</si>
  <si>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</si>
  <si>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</si>
  <si>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</si>
  <si>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</si>
  <si>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</si>
  <si>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</si>
  <si>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</si>
  <si>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</si>
  <si>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</si>
  <si>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</si>
  <si>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</si>
  <si>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</si>
  <si>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</si>
  <si>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</si>
  <si>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</si>
  <si>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</si>
  <si>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</si>
  <si>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</si>
  <si>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</si>
  <si>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</si>
  <si>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</si>
  <si>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</si>
  <si>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</si>
  <si>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</si>
  <si>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</si>
  <si>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</si>
  <si>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</si>
  <si>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</si>
  <si>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</si>
  <si>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</si>
  <si>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</si>
  <si>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</si>
  <si>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</si>
  <si>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</si>
  <si>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</si>
  <si>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</si>
  <si>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</si>
  <si>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</si>
  <si>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</si>
  <si>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</si>
  <si>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</si>
  <si>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</si>
  <si>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</si>
  <si>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</si>
  <si>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</si>
  <si>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</si>
  <si>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</si>
  <si>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</si>
  <si>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</si>
  <si>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</si>
  <si>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</si>
  <si>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</si>
  <si>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</si>
  <si>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</si>
  <si>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</si>
  <si>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</si>
  <si>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</si>
  <si>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</si>
  <si>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</si>
  <si>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</si>
  <si>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</si>
  <si>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</si>
  <si>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</si>
  <si>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</si>
  <si>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</si>
  <si>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</si>
  <si>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</si>
  <si>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</si>
  <si>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</si>
  <si>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</si>
  <si>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</si>
  <si>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</si>
  <si>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</si>
  <si>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</si>
  <si>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</si>
  <si>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</si>
  <si>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</si>
  <si>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</si>
  <si>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</si>
  <si>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</si>
  <si>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</si>
  <si>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</si>
  <si>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</si>
  <si>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</si>
  <si>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</si>
  <si>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</si>
  <si>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</si>
  <si>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</si>
  <si>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</si>
  <si>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</si>
  <si>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</si>
  <si>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</si>
  <si>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</si>
  <si>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</si>
  <si>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</si>
  <si>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</si>
  <si>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</si>
  <si>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</si>
  <si>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</si>
  <si>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</si>
  <si>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</si>
  <si>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</si>
  <si>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</si>
  <si>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</si>
  <si>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</si>
  <si>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</si>
  <si>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</si>
  <si>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</si>
  <si>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</si>
  <si>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</si>
  <si>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</si>
  <si>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</si>
  <si>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</si>
  <si>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</si>
  <si>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</si>
  <si>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</si>
  <si>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</si>
  <si>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</si>
  <si>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</si>
  <si>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</si>
  <si>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</si>
  <si>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</si>
  <si>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</si>
  <si>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</si>
  <si>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</si>
  <si>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</si>
  <si>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</si>
  <si>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</si>
  <si>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</si>
  <si>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</si>
  <si>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</si>
  <si>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</si>
  <si>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</si>
  <si>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</si>
  <si>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</si>
  <si>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</si>
  <si>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</si>
  <si>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</si>
  <si>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</si>
  <si>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</si>
  <si>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</si>
  <si>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</si>
  <si>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</si>
  <si>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</si>
  <si>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</si>
  <si>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</si>
  <si>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</si>
  <si>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</si>
  <si>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</si>
  <si>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</si>
  <si>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</si>
  <si>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</si>
  <si>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</si>
  <si>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</si>
  <si>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</si>
  <si>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</si>
  <si>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</si>
  <si>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</si>
  <si>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</si>
  <si>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</si>
  <si>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</si>
  <si>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</si>
  <si>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</si>
  <si>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</si>
  <si>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</si>
  <si>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</si>
  <si>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</si>
  <si>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</si>
  <si>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</si>
  <si>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</si>
  <si>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</si>
  <si>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</si>
  <si>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</si>
  <si>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</si>
  <si>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</si>
  <si>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</si>
  <si>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</si>
  <si>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</si>
  <si>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</si>
  <si>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</si>
  <si>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</si>
  <si>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</si>
  <si>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</si>
  <si>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</si>
  <si>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</si>
  <si>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</si>
  <si>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</si>
  <si>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</si>
  <si>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</si>
  <si>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</si>
  <si>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</si>
  <si>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</si>
  <si>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</si>
  <si>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</si>
  <si>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</si>
  <si>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</si>
  <si>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</si>
  <si>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</si>
  <si>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</si>
  <si>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</si>
  <si>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</si>
  <si>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</si>
  <si>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</si>
  <si>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</si>
  <si>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</si>
  <si>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</si>
  <si>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</si>
  <si>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</si>
  <si>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</si>
  <si>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</si>
  <si>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</si>
  <si>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</si>
  <si>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</si>
  <si>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</si>
  <si>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</si>
  <si>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</si>
  <si>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</si>
  <si>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</si>
  <si>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</si>
  <si>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</si>
  <si>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</si>
  <si>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</si>
  <si>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</si>
  <si>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</si>
  <si>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</si>
  <si>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</si>
  <si>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</si>
  <si>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</si>
  <si>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</si>
  <si>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</si>
  <si>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</si>
  <si>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</si>
  <si>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</si>
  <si>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</si>
  <si>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</si>
  <si>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</si>
  <si>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</si>
  <si>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</si>
  <si>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</si>
  <si>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</si>
  <si>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</si>
  <si>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</si>
  <si>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</si>
  <si>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</si>
  <si>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</si>
  <si>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</si>
  <si>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</si>
  <si>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</si>
  <si>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</si>
  <si>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</si>
  <si>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</si>
  <si>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</si>
  <si>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</si>
  <si>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</si>
  <si>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</si>
  <si>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</si>
  <si>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</si>
  <si>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</si>
  <si>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</si>
  <si>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</si>
  <si>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</si>
  <si>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</si>
  <si>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</si>
  <si>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</si>
  <si>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</si>
  <si>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</si>
  <si>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</si>
  <si>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</si>
  <si>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</si>
  <si>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</si>
  <si>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</si>
  <si>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</si>
  <si>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</si>
  <si>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</si>
  <si>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</si>
  <si>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</si>
  <si>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</si>
  <si>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</si>
  <si>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</si>
  <si>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</si>
  <si>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</si>
  <si>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</si>
  <si>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</si>
  <si>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</si>
  <si>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</si>
  <si>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</si>
  <si>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</si>
  <si>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</si>
  <si>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</si>
  <si>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</si>
  <si>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</si>
  <si>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</si>
  <si>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</si>
  <si>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</si>
  <si>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</si>
  <si>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</si>
  <si>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</si>
  <si>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</si>
  <si>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</si>
  <si>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</si>
  <si>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</si>
  <si>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</si>
  <si>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</si>
  <si>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</si>
  <si>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</si>
  <si>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</si>
  <si>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</si>
  <si>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</si>
  <si>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</si>
  <si>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</si>
  <si>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</si>
  <si>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</si>
  <si>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</si>
  <si>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</si>
  <si>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</si>
  <si>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</si>
  <si>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</si>
  <si>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</si>
  <si>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</si>
  <si>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</si>
  <si>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</si>
  <si>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</si>
  <si>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</si>
  <si>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</si>
  <si>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</si>
  <si>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</si>
  <si>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</si>
  <si>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</si>
  <si>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</si>
  <si>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</si>
  <si>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</si>
  <si>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</si>
  <si>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</si>
  <si>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</si>
  <si>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</si>
  <si>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</si>
  <si>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</si>
  <si>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</si>
  <si>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</si>
  <si>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</si>
  <si>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</si>
  <si>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</si>
  <si>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</si>
  <si>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</si>
  <si>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</si>
  <si>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</si>
  <si>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</si>
  <si>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</si>
  <si>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</si>
  <si>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</si>
  <si>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</si>
  <si>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</si>
  <si>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</si>
  <si>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</si>
  <si>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</si>
  <si>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</si>
  <si>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</si>
  <si>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</si>
  <si>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</si>
  <si>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</si>
  <si>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</si>
  <si>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</si>
  <si>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</si>
  <si>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</si>
  <si>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</si>
  <si>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</si>
  <si>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</si>
  <si>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</si>
  <si>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</si>
  <si>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</si>
  <si>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</si>
  <si>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</si>
  <si>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</si>
  <si>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</si>
  <si>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</si>
  <si>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</si>
  <si>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</si>
  <si>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</si>
  <si>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</si>
  <si>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</si>
  <si>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</si>
  <si>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</si>
  <si>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</si>
  <si>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</si>
  <si>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</si>
  <si>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</si>
  <si>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</si>
  <si>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</si>
  <si>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</si>
  <si>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</si>
  <si>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</si>
  <si>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</si>
  <si>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</si>
  <si>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</si>
  <si>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</si>
  <si>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</si>
  <si>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</si>
  <si>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</si>
  <si>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</si>
  <si>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</si>
  <si>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</si>
  <si>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</si>
  <si>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</si>
  <si>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</si>
  <si>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</si>
  <si>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</si>
  <si>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</si>
  <si>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</si>
  <si>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</si>
  <si>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</si>
  <si>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</si>
  <si>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</si>
  <si>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</si>
  <si>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</si>
  <si>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</si>
  <si>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</si>
  <si>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</si>
  <si>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</si>
  <si>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</si>
  <si>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</si>
  <si>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</si>
  <si>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</si>
  <si>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</si>
  <si>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</si>
  <si>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</si>
  <si>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</si>
  <si>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</si>
  <si>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</si>
  <si>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</si>
  <si>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</si>
  <si>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</si>
  <si>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</si>
  <si>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</si>
  <si>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</si>
  <si>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</si>
  <si>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</si>
  <si>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</si>
  <si>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</si>
  <si>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</si>
  <si>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</si>
  <si>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</si>
  <si>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</si>
  <si>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</si>
  <si>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</si>
  <si>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</si>
  <si>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</si>
  <si>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</si>
  <si>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</si>
  <si>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</si>
  <si>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</si>
  <si>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</si>
  <si>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</si>
  <si>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</si>
  <si>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</si>
  <si>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</si>
  <si>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</si>
  <si>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</si>
  <si>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</si>
  <si>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</si>
  <si>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</si>
  <si>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</si>
  <si>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</si>
  <si>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</si>
  <si>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</si>
  <si>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</si>
  <si>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</si>
  <si>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</si>
  <si>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</si>
  <si>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</si>
  <si>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</si>
  <si>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</si>
  <si>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</si>
  <si>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</si>
  <si>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</si>
  <si>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</si>
  <si>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</si>
  <si>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</si>
  <si>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</si>
  <si>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</si>
  <si>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</si>
  <si>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</si>
  <si>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</si>
  <si>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</si>
  <si>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</si>
  <si>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</si>
  <si>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</si>
  <si>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</si>
  <si>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</si>
  <si>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</si>
  <si>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</si>
  <si>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</si>
  <si>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</si>
  <si>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</si>
  <si>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</si>
  <si>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</si>
  <si>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</si>
  <si>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</si>
  <si>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</si>
  <si>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</si>
  <si>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</si>
  <si>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</si>
  <si>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</si>
  <si>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</si>
  <si>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</si>
  <si>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</si>
  <si>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</si>
  <si>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</si>
  <si>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</si>
  <si>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</si>
  <si>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</si>
  <si>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</si>
  <si>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</si>
  <si>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</si>
  <si>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</si>
  <si>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</si>
  <si>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</si>
  <si>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</si>
  <si>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</si>
  <si>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</si>
  <si>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</si>
  <si>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</si>
  <si>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</si>
  <si>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</si>
  <si>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</si>
  <si>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</si>
  <si>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</si>
  <si>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</si>
  <si>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</si>
  <si>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</si>
  <si>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</si>
  <si>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</si>
  <si>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</si>
  <si>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</si>
  <si>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</si>
  <si>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</si>
  <si>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</si>
  <si>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</si>
  <si>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</si>
  <si>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</si>
  <si>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</si>
  <si>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</si>
  <si>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</si>
  <si>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</si>
  <si>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</si>
  <si>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</si>
  <si>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</si>
  <si>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</si>
  <si>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</si>
  <si>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</si>
  <si>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</si>
  <si>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</si>
  <si>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</si>
  <si>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</si>
  <si>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</si>
  <si>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</si>
  <si>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</si>
  <si>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</si>
  <si>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</si>
  <si>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</si>
  <si>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</si>
  <si>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</si>
  <si>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</si>
  <si>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</si>
  <si>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</si>
  <si>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</si>
  <si>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</si>
  <si>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</si>
  <si>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</si>
  <si>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</si>
  <si>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</si>
  <si>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</si>
  <si>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</si>
  <si>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</si>
  <si>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</si>
  <si>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</si>
  <si>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</si>
  <si>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</si>
  <si>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</si>
  <si>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</si>
  <si>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</si>
  <si>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</si>
  <si>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</si>
  <si>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</si>
  <si>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</si>
  <si>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</si>
  <si>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</si>
  <si>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</si>
  <si>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</si>
  <si>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</si>
  <si>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</si>
  <si>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</si>
  <si>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</si>
  <si>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</si>
  <si>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</si>
  <si>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</si>
  <si>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</si>
  <si>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</si>
  <si>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</si>
  <si>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</si>
  <si>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</si>
  <si>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</si>
  <si>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</si>
  <si>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</si>
  <si>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</si>
  <si>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</si>
  <si>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</si>
  <si>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</si>
  <si>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</si>
  <si>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</si>
  <si>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</si>
  <si>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</si>
  <si>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</si>
  <si>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</si>
  <si>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+ 01h30 em TPC440</t>
  </si>
  <si>
    <t>2 (Alzineide + Daniel)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</si>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</sst>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1" activePane="bottomRight" state="frozen"/>
      <selection pane="bottomRight" activeCell="P75" sqref="P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0.39583333333333331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>45967</v>
      </c>
      <c r="B79" s="171">
        <v>45967</v>
      </c>
      <c r="C79" s="8">
        <f>IF(BS_CONTROLE[[#This Row],[DATA]]="","",WEEKNUM(BS_CONTROLE[[#This Row],[DATA]]))</f>
        <v>45</v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1413</v>
      </c>
      <c r="N80" s="204" t="s">
        <v>1414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1415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1416</v>
      </c>
      <c r="O81" s="173">
        <v>0.375</v>
      </c>
      <c r="P81" s="173">
        <v>0.10416666666666667</v>
      </c>
      <c r="Q81" s="83">
        <v>650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1417</v>
      </c>
      <c r="X81" s="218" t="s">
        <v>957</v>
      </c>
      <c r="Y81" s="158"/>
      <c r="Z81" s="158" t="s">
        <v>953</v>
      </c>
      <c r="AA81" s="403" t="s">
        <v>1418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/>
      <c r="P82" s="173"/>
      <c r="Q82" s="83"/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e">
        <f t="shared" si="10"/>
        <v>#DIV/0!</v>
      </c>
      <c r="BR82" s="18" t="e">
        <f t="shared" si="11"/>
        <v>#DIV/0!</v>
      </c>
      <c r="BS82" s="18" t="e">
        <f t="shared" si="12"/>
        <v>#DIV/0!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1419</v>
      </c>
      <c r="D5" s="390"/>
      <c r="E5" s="390"/>
      <c r="F5" s="390"/>
      <c r="G5" s="390"/>
      <c r="H5" s="390"/>
      <c r="I5" s="390"/>
      <c r="J5" s="391"/>
      <c r="K5" s="392" t="s">
        <v>1420</v>
      </c>
      <c r="L5" s="393"/>
      <c r="M5" s="393"/>
      <c r="N5" s="393"/>
      <c r="O5" s="394" t="s">
        <v>1421</v>
      </c>
      <c r="P5" s="395"/>
      <c r="Q5" s="396"/>
    </row>
    <row r="6" spans="1:17" s="93" customFormat="1" ht="15.75" customHeight="1">
      <c r="A6" s="87" t="s">
        <v>1422</v>
      </c>
      <c r="B6" s="94" t="s">
        <v>1423</v>
      </c>
      <c r="C6" s="95" t="s">
        <v>1163</v>
      </c>
      <c r="D6" s="96" t="s">
        <v>1164</v>
      </c>
      <c r="E6" s="95" t="s">
        <v>1424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1425</v>
      </c>
      <c r="M6" s="139" t="s">
        <v>628</v>
      </c>
      <c r="N6" s="140" t="s">
        <v>1158</v>
      </c>
      <c r="O6" s="246" t="s">
        <v>1201</v>
      </c>
      <c r="P6" s="157"/>
      <c r="Q6" s="193" t="s">
        <v>1426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0.39583333333333331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45967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0.375</v>
      </c>
      <c r="J83" s="132">
        <f>IF(FN_MC!P81="","*",FN_MC!P81)</f>
        <v>0.10416666666666667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*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1427</v>
      </c>
      <c r="W1" s="402"/>
      <c r="X1" s="402"/>
      <c r="Y1" s="104"/>
    </row>
    <row r="2" spans="1:25" s="100" customFormat="1" ht="11.25" customHeight="1">
      <c r="A2" s="105" t="s">
        <v>1428</v>
      </c>
      <c r="B2" s="105" t="s">
        <v>1423</v>
      </c>
      <c r="C2" s="105" t="s">
        <v>605</v>
      </c>
      <c r="D2" s="106" t="s">
        <v>1163</v>
      </c>
      <c r="E2" s="106" t="s">
        <v>1164</v>
      </c>
      <c r="F2" s="106" t="s">
        <v>1422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1429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0.39583333333333331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45967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0.375</v>
      </c>
      <c r="R79" s="128">
        <f>IF(FN_MC!P81="","*",FN_MC!P81)</f>
        <v>0.10416666666666667</v>
      </c>
      <c r="S79" s="110" t="str">
        <f>IF(FN_MC!Q81="","*",CONCATENATE(FN_MC!Q81," ",FN_MC!R81))</f>
        <v>650 Nº DE DORMENTES</v>
      </c>
      <c r="T79" s="110" t="str">
        <f>IF(FN_MC!V81="","*",FN_MC!V81)</f>
        <v>Elton</v>
      </c>
      <c r="U79" s="110" t="str">
        <f>IF(FN_MC!W81="","*",FN_MC!W81)</f>
        <v>Descarga de dormentes 01h00 em TIP + 01h30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1430</v>
      </c>
      <c r="C2" s="95" t="s">
        <v>1148</v>
      </c>
      <c r="D2" s="95" t="s">
        <v>1150</v>
      </c>
      <c r="E2" s="95" t="s">
        <v>1431</v>
      </c>
      <c r="F2" s="95" t="s">
        <v>1432</v>
      </c>
      <c r="G2" s="95" t="s">
        <v>1433</v>
      </c>
      <c r="H2" s="95" t="s">
        <v>1434</v>
      </c>
      <c r="I2" s="95" t="s">
        <v>1435</v>
      </c>
      <c r="J2" s="95" t="s">
        <v>1436</v>
      </c>
      <c r="K2" s="131" t="s">
        <v>1437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45967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2025-11-05T14:48:16Z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