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95" documentId="120_S{118792C3-22EF-5104-A093-F22BFE3913F3}" xr6:coauthVersionLast="47" xr6:coauthVersionMax="47" xr10:uidLastSave="{332AA361-18E1-40FA-A3D3-B55542FC199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0" i="1" l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<sst xmlns="http://schemas.openxmlformats.org/spreadsheetml/2006/main" count="8165" uniqueCount="1614">
  <si>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</si>
  <si>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</si>
  <si>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</si>
  <si>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</si>
  <si>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</si>
  <si>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</si>
  <si>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</si>
  <si>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</si>
  <si>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</si>
  <si>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</si>
  <si>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</si>
  <si>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</si>
  <si>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</si>
  <si>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</si>
  <si>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</si>
  <si>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</si>
  <si>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</si>
  <si>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</si>
  <si>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</si>
  <si>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</si>
  <si>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</si>
  <si>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</si>
  <si>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</si>
  <si>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</si>
  <si>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</si>
  <si>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</si>
  <si>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</si>
  <si>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</si>
  <si>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</si>
  <si>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</si>
  <si>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</si>
  <si>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</si>
  <si>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</si>
  <si>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</si>
  <si>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</si>
  <si>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</si>
  <si>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</si>
  <si>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</si>
  <si>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</si>
  <si>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</si>
  <si>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</si>
  <si>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</si>
  <si>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</si>
  <si>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</si>
  <si>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</si>
  <si>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</si>
  <si>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</si>
  <si>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</si>
  <si>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</si>
  <si>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</si>
  <si>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</si>
  <si>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</si>
  <si>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</si>
  <si>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</si>
  <si>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</si>
  <si>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</si>
  <si>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</si>
  <si>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</si>
  <si>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</si>
  <si>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</si>
  <si>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</si>
  <si>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</si>
  <si>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</si>
  <si>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</si>
  <si>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</si>
  <si>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</si>
  <si>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</si>
  <si>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</si>
  <si>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</si>
  <si>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</si>
  <si>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</si>
  <si>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</si>
  <si>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</si>
  <si>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</si>
  <si>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</si>
  <si>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</si>
  <si>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</si>
  <si>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</si>
  <si>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</si>
  <si>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</si>
  <si>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</si>
  <si>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</si>
  <si>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</si>
  <si>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</si>
  <si>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</si>
  <si>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</si>
  <si>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</si>
  <si>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</si>
  <si>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</si>
  <si>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</si>
  <si>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</si>
  <si>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</si>
  <si>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</si>
  <si>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</si>
  <si>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</si>
  <si>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</si>
  <si>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</si>
  <si>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</si>
  <si>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</si>
  <si>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</si>
  <si>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</si>
  <si>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</si>
  <si>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</si>
  <si>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</si>
  <si>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</si>
  <si>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</si>
  <si>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</si>
  <si>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</si>
  <si>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</si>
  <si>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</si>
  <si>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</si>
  <si>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</si>
  <si>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</si>
  <si>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</si>
  <si>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</si>
  <si>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</si>
  <si>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</si>
  <si>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</si>
  <si>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</si>
  <si>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</si>
  <si>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</si>
  <si>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</si>
  <si>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</si>
  <si>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</si>
  <si>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</si>
  <si>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</si>
  <si>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</si>
  <si>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</si>
  <si>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</si>
  <si>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</si>
  <si>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</si>
  <si>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</si>
  <si>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</si>
  <si>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</si>
  <si>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</si>
  <si>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</si>
  <si>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</si>
  <si>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</si>
  <si>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</si>
  <si>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</si>
  <si>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</si>
  <si>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</si>
  <si>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</si>
  <si>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</si>
  <si>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</si>
  <si>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</si>
  <si>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</si>
  <si>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</si>
  <si>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</si>
  <si>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</si>
  <si>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</si>
  <si>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</si>
  <si>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</si>
  <si>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</si>
  <si>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</si>
  <si>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</si>
  <si>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</si>
  <si>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</si>
  <si>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</si>
  <si>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</si>
  <si>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</si>
  <si>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</si>
  <si>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</si>
  <si>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</si>
  <si>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</si>
  <si>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</si>
  <si>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</si>
  <si>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</si>
  <si>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</si>
  <si>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</si>
  <si>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</si>
  <si>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</si>
  <si>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</si>
  <si>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</si>
  <si>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</si>
  <si>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</si>
  <si>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</si>
  <si>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</si>
  <si>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</si>
  <si>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</si>
  <si>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</si>
  <si>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</si>
  <si>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</si>
  <si>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</si>
  <si>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</si>
  <si>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</si>
  <si>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</si>
  <si>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</si>
  <si>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</si>
  <si>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</si>
  <si>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</si>
  <si>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</si>
  <si>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</si>
  <si>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</si>
  <si>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</si>
  <si>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</si>
  <si>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</si>
  <si>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</si>
  <si>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</si>
  <si>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</si>
  <si>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</si>
  <si>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</si>
  <si>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</si>
  <si>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</si>
  <si>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</si>
  <si>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</si>
  <si>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</si>
  <si>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</si>
  <si>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</si>
  <si>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</si>
  <si>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</si>
  <si>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</si>
  <si>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</si>
  <si>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</si>
  <si>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</si>
  <si>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</si>
  <si>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</si>
  <si>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</si>
  <si>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</si>
  <si>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</si>
  <si>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</si>
  <si>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</si>
  <si>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</si>
  <si>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</si>
  <si>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</si>
  <si>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</si>
  <si>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</si>
  <si>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</si>
  <si>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</si>
  <si>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</si>
  <si>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</si>
  <si>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</si>
  <si>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</si>
  <si>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</si>
  <si>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</si>
  <si>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</si>
  <si>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</si>
  <si>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</si>
  <si>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</si>
  <si>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</si>
  <si>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</si>
  <si>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</si>
  <si>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</si>
  <si>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</si>
  <si>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</si>
  <si>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</si>
  <si>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</si>
  <si>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</si>
  <si>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</si>
  <si>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</si>
  <si>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</si>
  <si>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</si>
  <si>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</si>
  <si>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</si>
  <si>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</si>
  <si>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</si>
  <si>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</si>
  <si>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</si>
  <si>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</si>
  <si>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</si>
  <si>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</si>
  <si>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</si>
  <si>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</si>
  <si>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</si>
  <si>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</si>
  <si>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</si>
  <si>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</si>
  <si>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</si>
  <si>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</si>
  <si>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</si>
  <si>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</si>
  <si>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</si>
  <si>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</si>
  <si>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</si>
  <si>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</si>
  <si>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</si>
  <si>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</si>
  <si>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</si>
  <si>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</si>
  <si>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</si>
  <si>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</si>
  <si>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</si>
  <si>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</si>
  <si>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</si>
  <si>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</si>
  <si>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</si>
  <si>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</si>
  <si>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</si>
  <si>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</si>
  <si>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</si>
  <si>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</si>
  <si>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</si>
  <si>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</si>
  <si>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</si>
  <si>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</si>
  <si>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</si>
  <si>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</si>
  <si>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</si>
  <si>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</si>
  <si>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</si>
  <si>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</si>
  <si>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</si>
  <si>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</si>
  <si>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</si>
  <si>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</si>
  <si>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</si>
  <si>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</si>
  <si>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</si>
  <si>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</si>
  <si>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</si>
  <si>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</si>
  <si>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</si>
  <si>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</si>
  <si>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</si>
  <si>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</si>
  <si>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</si>
  <si>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</si>
  <si>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</si>
  <si>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</si>
  <si>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</si>
  <si>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</si>
  <si>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</si>
  <si>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</si>
  <si>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</si>
  <si>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</si>
  <si>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</si>
  <si>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</si>
  <si>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</si>
  <si>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</si>
  <si>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</si>
  <si>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</si>
  <si>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</si>
  <si>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</si>
  <si>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</si>
  <si>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</si>
  <si>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</si>
  <si>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</si>
  <si>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</si>
  <si>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</si>
  <si>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</si>
  <si>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</si>
  <si>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</si>
  <si>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</si>
  <si>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</si>
  <si>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</si>
  <si>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</si>
  <si>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</si>
  <si>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</si>
  <si>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</si>
  <si>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</si>
  <si>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</si>
  <si>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</si>
  <si>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</si>
  <si>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</si>
  <si>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</si>
  <si>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</si>
  <si>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</si>
  <si>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</si>
  <si>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</si>
  <si>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</si>
  <si>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</si>
  <si>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</si>
  <si>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</si>
  <si>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</si>
  <si>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</si>
  <si>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</si>
  <si>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</si>
  <si>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</si>
  <si>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</si>
  <si>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</si>
  <si>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</si>
  <si>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</si>
  <si>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</si>
  <si>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</si>
  <si>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</si>
  <si>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</si>
  <si>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</si>
  <si>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</si>
  <si>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</si>
  <si>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</si>
  <si>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</si>
  <si>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</si>
  <si>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</si>
  <si>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</si>
  <si>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</si>
  <si>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</si>
  <si>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</si>
  <si>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</si>
  <si>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</si>
  <si>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</si>
  <si>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</si>
  <si>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</si>
  <si>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</si>
  <si>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</si>
  <si>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</si>
  <si>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</si>
  <si>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</si>
  <si>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</si>
  <si>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</si>
  <si>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</si>
  <si>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</si>
  <si>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</si>
  <si>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</si>
  <si>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</si>
  <si>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</si>
  <si>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</si>
  <si>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</si>
  <si>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</si>
  <si>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</si>
  <si>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</si>
  <si>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</si>
  <si>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</si>
  <si>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</si>
  <si>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</si>
  <si>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</si>
  <si>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</si>
  <si>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</si>
  <si>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</si>
  <si>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</si>
  <si>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</si>
  <si>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</si>
  <si>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</si>
  <si>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</si>
  <si>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</si>
  <si>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</si>
  <si>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</si>
  <si>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</si>
  <si>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</si>
  <si>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</si>
  <si>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</si>
  <si>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</si>
  <si>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</si>
  <si>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</si>
  <si>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</si>
  <si>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</si>
  <si>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</si>
  <si>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</si>
  <si>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</si>
  <si>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</si>
  <si>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</si>
  <si>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</si>
  <si>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</si>
  <si>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</si>
  <si>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</si>
  <si>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</si>
  <si>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</si>
  <si>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</si>
  <si>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</si>
  <si>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</si>
  <si>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</si>
  <si>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</si>
  <si>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</si>
  <si>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</si>
  <si>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</si>
  <si>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</si>
  <si>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</si>
  <si>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</si>
  <si>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</si>
  <si>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</si>
  <si>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</si>
  <si>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</si>
  <si>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</si>
  <si>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</si>
  <si>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</si>
  <si>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</si>
  <si>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</si>
  <si>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</si>
  <si>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</si>
  <si>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</si>
  <si>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</si>
  <si>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</si>
  <si>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</si>
  <si>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</si>
  <si>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</si>
  <si>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</si>
  <si>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</si>
  <si>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</si>
  <si>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</si>
  <si>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</si>
  <si>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</si>
  <si>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</si>
  <si>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</si>
  <si>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</si>
  <si>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</si>
  <si>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</si>
  <si>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</si>
  <si>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</si>
  <si>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</si>
  <si>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</si>
  <si>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</si>
  <si>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</si>
  <si>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</si>
  <si>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</si>
  <si>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</si>
  <si>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</si>
  <si>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</si>
  <si>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</si>
  <si>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</si>
  <si>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</si>
  <si>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</si>
  <si>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</si>
  <si>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</si>
  <si>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</si>
  <si>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</si>
  <si>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</si>
  <si>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</si>
  <si>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</si>
  <si>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</si>
  <si>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</si>
  <si>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</si>
  <si>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</si>
  <si>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</si>
  <si>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</si>
  <si>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</si>
  <si>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</si>
  <si>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</si>
  <si>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</si>
  <si>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</si>
  <si>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</si>
  <si>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</si>
  <si>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</si>
  <si>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</si>
  <si>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</si>
  <si>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</si>
  <si>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</si>
  <si>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</si>
  <si>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</si>
  <si>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</si>
  <si>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</si>
  <si>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</si>
  <si>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</si>
  <si>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</si>
  <si>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</si>
  <si>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</si>
  <si>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</si>
  <si>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</si>
  <si>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</si>
  <si>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</si>
  <si>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</si>
  <si>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</si>
  <si>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</si>
  <si>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</si>
  <si>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</si>
  <si>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</si>
  <si>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</si>
  <si>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</si>
  <si>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</si>
  <si>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</si>
  <si>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</si>
  <si>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</si>
  <si>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</si>
  <si>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</si>
  <si>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</si>
  <si>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</si>
  <si>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</si>
  <si>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</si>
  <si>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</si>
  <si>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</si>
  <si>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</si>
  <si>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</si>
  <si>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</si>
  <si>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</si>
  <si>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</si>
  <si>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</si>
  <si>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</si>
  <si>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</si>
  <si>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</si>
  <si>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</si>
  <si>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</si>
  <si>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</si>
  <si>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</si>
  <si>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</si>
  <si>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</si>
  <si>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</si>
  <si>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</si>
  <si>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</si>
  <si>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</si>
  <si>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</si>
  <si>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</si>
  <si>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</si>
  <si>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</si>
  <si>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</si>
  <si>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</si>
  <si>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</si>
  <si>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</si>
  <si>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</si>
  <si>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</si>
  <si>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</si>
  <si>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</si>
  <si>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</si>
  <si>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</si>
  <si>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</si>
  <si>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</si>
  <si>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</si>
  <si>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</si>
  <si>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</si>
  <si>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</si>
  <si>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</si>
  <si>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</si>
  <si>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</si>
  <si>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</si>
  <si>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</si>
  <si>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</si>
  <si>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</si>
  <si>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</si>
  <si>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</si>
  <si>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</si>
  <si>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</si>
  <si>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</si>
  <si>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</si>
  <si>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</si>
  <si>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</si>
  <si>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</si>
  <si>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</si>
  <si>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</si>
  <si>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</si>
  <si>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</si>
  <si>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</si>
  <si>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</si>
  <si>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</si>
  <si>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</si>
  <si>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</si>
  <si>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</si>
  <si>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</si>
  <si>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</si>
  <si>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</si>
  <si>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</si>
  <si>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</si>
  <si>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</si>
  <si>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</si>
  <si>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</si>
  <si>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</si>
  <si>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</si>
  <si>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</si>
  <si>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</si>
  <si>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</si>
  <si>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</si>
  <si>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</si>
  <si>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</si>
  <si>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</si>
  <si>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</si>
  <si>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</si>
  <si>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</si>
  <si>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</si>
  <si>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</si>
  <si>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</si>
  <si>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</si>
  <si>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</si>
  <si>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</si>
  <si>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</si>
  <si>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</si>
  <si>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</si>
  <si>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</si>
  <si>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</si>
  <si>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</si>
  <si>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</si>
  <si>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</si>
  <si>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</si>
  <si>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</si>
  <si>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</si>
  <si>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</si>
  <si>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</si>
  <si>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</si>
  <si>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</si>
  <si>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</si>
  <si>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</si>
  <si>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</si>
  <si>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</si>
  <si>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</si>
  <si>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</si>
  <si>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</si>
  <si>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</si>
  <si>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</si>
  <si>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</si>
  <si>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</si>
  <si>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</si>
  <si>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</si>
  <si>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</si>
  <si>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</si>
  <si>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</si>
  <si>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</si>
  <si>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</si>
  <si>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</si>
  <si>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</si>
  <si>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</si>
  <si>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</si>
  <si>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</si>
  <si>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</si>
  <si>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</si>
  <si>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</si>
  <si>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</si>
  <si>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</si>
  <si>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</si>
  <si>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</si>
  <si>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</si>
  <si>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</si>
  <si>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</si>
  <si>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</si>
  <si>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</si>
  <si>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</si>
  <si>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</si>
  <si>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</si>
  <si>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</si>
  <si>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</si>
  <si>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</si>
  <si>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</si>
  <si>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</si>
  <si>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</si>
  <si>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</si>
  <si>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</si>
  <si>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</si>
  <si>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</si>
  <si>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</si>
  <si>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</si>
  <si>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</si>
  <si>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</si>
  <si>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</si>
  <si>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</si>
  <si>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</si>
  <si>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</si>
  <si>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</si>
  <si>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</si>
  <si>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</si>
  <si>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</si>
  <si>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</si>
  <si>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</si>
  <si>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</si>
  <si>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</si>
  <si>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</si>
  <si>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</si>
  <si>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</si>
  <si>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</si>
  <si>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</si>
  <si>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</si>
  <si>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</si>
  <si>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</si>
  <si>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</si>
  <si>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</si>
  <si>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</si>
  <si>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</si>
  <si>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</si>
  <si>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</si>
  <si>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</si>
  <si>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</si>
  <si>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</si>
  <si>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</si>
  <si>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</si>
  <si>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</si>
  <si>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</si>
  <si>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</si>
  <si>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</si>
  <si>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</si>
  <si>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</si>
  <si>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</si>
  <si>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</si>
  <si>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</si>
  <si>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</si>
  <si>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</si>
  <si>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</si>
  <si>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</si>
  <si>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</si>
  <si>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</si>
  <si>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</si>
  <si>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</si>
  <si>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</si>
  <si>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</si>
  <si>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</si>
  <si>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</si>
  <si>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</si>
  <si>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</si>
  <si>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</si>
  <si>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</si>
  <si>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</si>
  <si>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</si>
  <si>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</si>
  <si>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</si>
  <si>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</si>
  <si>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</si>
  <si>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</si>
  <si>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</si>
  <si>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</si>
  <si>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</si>
  <si>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</si>
  <si>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</si>
  <si>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</si>
  <si>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</si>
  <si>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</si>
  <si>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</si>
  <si>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</si>
  <si>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</si>
  <si>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</si>
  <si>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</si>
  <si>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</si>
  <si>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</si>
  <si>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</si>
  <si>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</si>
  <si>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</si>
  <si>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</si>
  <si>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</si>
  <si>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</si>
  <si>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</si>
  <si>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</si>
  <si>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</si>
  <si>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</si>
  <si>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</si>
  <si>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</si>
  <si>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</si>
  <si>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</si>
  <si>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</si>
  <si>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</si>
  <si>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</si>
  <si>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</si>
  <si>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</si>
  <si>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</si>
  <si>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</si>
  <si>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</si>
  <si>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</si>
  <si>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</si>
  <si>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</si>
  <si>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</si>
  <si>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</si>
  <si>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</si>
  <si>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</si>
  <si>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</si>
  <si>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</si>
  <si>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</si>
  <si>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</si>
  <si>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</si>
  <si>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</si>
  <si>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</si>
  <si>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</si>
  <si>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</si>
  <si>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</si>
  <si>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</si>
  <si>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</si>
  <si>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</si>
  <si>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</si>
  <si>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</si>
  <si>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</si>
  <si>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</si>
  <si>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</si>
  <si>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</si>
  <si>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</si>
  <si>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</si>
  <si>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</si>
  <si>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</si>
  <si>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</si>
  <si>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</si>
  <si>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</si>
  <si>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</si>
  <si>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</si>
  <si>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</si>
  <si>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</si>
  <si>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</si>
  <si>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</si>
  <si>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</si>
  <si>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</si>
  <si>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</si>
  <si>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</si>
  <si>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</si>
  <si>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</si>
  <si>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</si>
  <si>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</si>
  <si>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</si>
  <si>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</si>
  <si>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</si>
  <si>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</si>
  <si>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</si>
  <si>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</si>
  <si>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</si>
  <si>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</si>
  <si>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</si>
  <si>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</si>
  <si>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</si>
  <si>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</si>
  <si>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</si>
  <si>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</si>
  <si>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</si>
  <si>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</si>
  <si>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</si>
  <si>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</si>
  <si>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</si>
  <si>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</si>
  <si>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</si>
  <si>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</si>
  <si>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</si>
  <si>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</si>
  <si>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</si>
  <si>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</si>
  <si>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</si>
  <si>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</si>
  <si>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</si>
  <si>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</si>
  <si>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</si>
  <si>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</si>
  <si>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</si>
  <si>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</si>
  <si>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</si>
  <si>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</si>
  <si>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</si>
  <si>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</si>
  <si>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</si>
  <si>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</si>
  <si>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</si>
  <si>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</si>
  <si>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</si>
  <si>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</si>
  <si>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</si>
  <si>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</si>
  <si>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</si>
  <si>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</si>
  <si>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</si>
  <si>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</si>
  <si>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</si>
  <si>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</si>
  <si>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</si>
  <si>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</si>
  <si>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</si>
  <si>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</si>
  <si>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</si>
  <si>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</si>
  <si>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</si>
  <si>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</si>
  <si>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</si>
  <si>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</si>
  <si>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</si>
  <si>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</si>
  <si>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</si>
  <si>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</si>
  <si>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</si>
  <si>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</si>
  <si>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</si>
  <si>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</si>
  <si>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</si>
  <si>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</si>
  <si>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</si>
  <si>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</si>
  <si>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</si>
  <si>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</si>
  <si>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</si>
  <si>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</si>
  <si>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</si>
  <si>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</si>
  <si>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</si>
  <si>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</si>
  <si>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</si>
  <si>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</si>
  <si>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</si>
  <si>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</si>
  <si>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</si>
  <si>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</si>
  <si>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</si>
  <si>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</si>
  <si>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</si>
  <si>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</si>
  <si>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</si>
  <si>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</si>
  <si>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</si>
  <si>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</si>
  <si>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</si>
  <si>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</si>
  <si>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</si>
  <si>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</si>
  <si>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</si>
  <si>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</si>
  <si>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</si>
  <si>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</si>
  <si>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</si>
  <si>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</si>
  <si>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</si>
  <si>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</si>
  <si>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</si>
  <si>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</si>
  <si>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</si>
  <si>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</si>
  <si>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</si>
  <si>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</si>
  <si>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</si>
  <si>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</si>
  <si>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</si>
  <si>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</si>
  <si>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</si>
  <si>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</si>
  <si>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</si>
  <si>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</si>
  <si>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</si>
  <si>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</si>
  <si>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</si>
  <si>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</si>
  <si>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</si>
  <si>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</si>
  <si>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</si>
  <si>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</si>
  <si>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</si>
  <si>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</si>
  <si>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</si>
  <si>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</si>
  <si>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</si>
  <si>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</si>
  <si>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</si>
  <si>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</si>
  <si>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</si>
  <si>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</si>
  <si>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</si>
  <si>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</si>
  <si>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</si>
  <si>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</si>
  <si>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</si>
  <si>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</si>
  <si>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</si>
  <si>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</si>
  <si>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</si>
  <si>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</si>
  <si>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</si>
  <si>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</si>
  <si>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</si>
  <si>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</si>
  <si>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</si>
  <si>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</si>
  <si>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</si>
  <si>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</si>
  <si>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</si>
  <si>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</si>
  <si>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</si>
  <si>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</si>
  <si>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</si>
  <si>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</si>
  <si>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</si>
  <si>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</si>
  <si>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</si>
  <si>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</si>
  <si>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</si>
  <si>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</si>
  <si>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</si>
  <si>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</si>
  <si>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</si>
  <si>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</si>
  <si>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</si>
  <si>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</si>
  <si>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</si>
  <si>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</si>
  <si>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</si>
  <si>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</si>
  <si>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</si>
  <si>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</si>
  <si>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</si>
  <si>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</si>
  <si>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</si>
  <si>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</si>
  <si>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</si>
  <si>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</si>
  <si>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</si>
  <si>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</si>
  <si>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</si>
  <si>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</si>
  <si>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</si>
  <si>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</si>
  <si>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</si>
  <si>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</si>
  <si>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</si>
  <si>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</si>
  <si>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</si>
  <si>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</si>
  <si>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</si>
  <si>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</si>
  <si>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</si>
  <si>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</si>
  <si>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</si>
  <si>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</si>
  <si>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</si>
  <si>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</si>
  <si>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</si>
  <si>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</si>
  <si>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</si>
  <si>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</si>
  <si>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</si>
  <si>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</si>
  <si>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</si>
  <si>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</si>
  <si>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</si>
  <si>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</si>
  <si>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</si>
  <si>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</si>
  <si>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</si>
  <si>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</si>
  <si>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</si>
  <si>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</si>
  <si>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</si>
  <si>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</si>
  <si>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</si>
  <si>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</si>
  <si>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</si>
  <si>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</si>
  <si>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</si>
  <si>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</si>
  <si>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</si>
  <si>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</si>
  <si>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</si>
  <si>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</si>
  <si>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</si>
  <si>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</si>
  <si>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</si>
  <si>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</si>
  <si>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</si>
  <si>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</si>
  <si>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</si>
  <si>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</si>
  <si>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</si>
  <si>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</si>
  <si>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</si>
  <si>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</si>
  <si>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</si>
  <si>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</si>
  <si>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</si>
  <si>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</si>
  <si>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</si>
  <si>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</si>
  <si>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</si>
  <si>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</si>
  <si>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</si>
  <si>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</si>
  <si>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</si>
  <si>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</si>
  <si>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</si>
  <si>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</si>
  <si>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</si>
  <si>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</si>
  <si>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</si>
  <si>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</si>
  <si>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</si>
  <si>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</si>
  <si>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</si>
  <si>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</si>
  <si>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</si>
  <si>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</si>
  <si>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</si>
  <si>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</si>
  <si>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</si>
  <si>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</si>
  <si>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</si>
  <si>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</si>
  <si>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</si>
  <si>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</si>
  <si>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</si>
  <si>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</si>
  <si>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</si>
  <si>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</si>
  <si>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</si>
  <si>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</si>
  <si>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</si>
  <si>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</si>
  <si>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</si>
  <si>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</si>
  <si>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</si>
  <si>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</si>
  <si>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</si>
  <si>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</si>
  <si>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</si>
  <si>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</si>
  <si>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</si>
  <si>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</si>
  <si>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</si>
  <si>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</si>
  <si>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</si>
  <si>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</si>
  <si>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</si>
  <si>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</si>
  <si>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</si>
  <si>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</si>
  <si>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</si>
  <si>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</si>
  <si>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</si>
  <si>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</si>
  <si>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</si>
  <si>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</si>
  <si>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</si>
  <si>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</si>
  <si>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</si>
  <si>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</si>
  <si>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</si>
  <si>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</si>
  <si>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</si>
  <si>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</si>
  <si>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</si>
  <si>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</si>
  <si>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</si>
  <si>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</si>
  <si>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</si>
  <si>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</si>
  <si>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</si>
  <si>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</si>
  <si>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</si>
  <si>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</si>
  <si>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</si>
  <si>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</si>
  <si>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</si>
  <si>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</si>
  <si>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</si>
  <si>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</si>
  <si>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</si>
  <si>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</si>
  <si>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</si>
  <si>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</si>
  <si>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</si>
  <si>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</si>
  <si>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</si>
  <si>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</si>
  <si>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</si>
  <si>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</si>
  <si>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</si>
  <si>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</si>
  <si>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</si>
  <si>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</si>
  <si>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</si>
  <si>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</si>
  <si>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</si>
  <si>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</si>
  <si>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</si>
  <si>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</si>
  <si>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</si>
  <si>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</si>
  <si>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</si>
  <si>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</si>
  <si>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</si>
  <si>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</si>
  <si>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</si>
  <si>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</si>
  <si>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</si>
  <si>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</si>
  <si>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</si>
  <si>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</si>
  <si>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</si>
  <si>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</si>
  <si>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</si>
  <si>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</si>
  <si>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</si>
  <si>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</si>
  <si>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</si>
  <si>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</si>
  <si>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</si>
  <si>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</si>
  <si>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</si>
  <si>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</si>
  <si>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</si>
  <si>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</si>
  <si>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</si>
  <si>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</si>
  <si>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</si>
  <si>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</si>
  <si>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</si>
  <si>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</si>
  <si>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</si>
  <si>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</si>
  <si>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</si>
  <si>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</si>
  <si>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</si>
  <si>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</si>
  <si>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</si>
  <si>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</si>
  <si>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</si>
  <si>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</si>
  <si>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</si>
  <si>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</si>
  <si>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</si>
  <si>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</si>
  <si>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</si>
  <si>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</si>
  <si>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</si>
  <si>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</si>
  <si>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</si>
  <si>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</si>
  <si>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</si>
  <si>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</si>
  <si>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</si>
  <si>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</si>
  <si>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</si>
  <si>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</si>
  <si>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</si>
  <si>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</si>
  <si>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</si>
  <si>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</si>
  <si>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</si>
  <si>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</si>
  <si>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</si>
  <si>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</si>
  <si>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</si>
  <si>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</si>
  <si>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</si>
  <si>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</si>
  <si>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</si>
  <si>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</si>
  <si>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</si>
  <si>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</si>
  <si>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</si>
  <si>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</si>
  <si>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</si>
  <si>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</si>
  <si>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</si>
  <si>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</si>
  <si>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</si>
  <si>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</si>
  <si>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</si>
  <si>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</si>
  <si>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</si>
  <si>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</si>
  <si>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</si>
  <si>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</si>
  <si>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</si>
  <si>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</si>
  <si>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</si>
  <si>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</si>
  <si>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</si>
  <si>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</si>
  <si>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</si>
  <si>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</si>
  <si>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</si>
  <si>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</si>
  <si>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</si>
  <si>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</si>
  <si>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</si>
  <si>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</si>
  <si>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</si>
  <si>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</si>
  <si>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</si>
  <si>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</si>
  <si>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</si>
  <si>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</si>
  <si>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</si>
  <si>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</si>
  <si>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</si>
  <si>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</si>
  <si>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</si>
  <si>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</si>
  <si>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</si>
  <si>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</si>
  <si>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</si>
  <si>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</si>
  <si>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</si>
  <si>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</si>
  <si>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</si>
  <si>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</si>
  <si>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</si>
  <si>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</si>
  <si>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</si>
  <si>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</si>
  <si>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</si>
  <si>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</si>
  <si>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</si>
  <si>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</si>
  <si>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</si>
  <si>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</si>
  <si>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</si>
  <si>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</si>
  <si>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</si>
  <si>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</si>
  <si>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</si>
  <si>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</si>
  <si>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</si>
  <si>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</si>
  <si>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</si>
  <si>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</si>
  <si>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</si>
  <si>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</si>
  <si>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</si>
  <si>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</si>
  <si>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</si>
  <si>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</si>
  <si>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</si>
  <si>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</si>
  <si>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</si>
  <si>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</si>
  <si>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</si>
  <si>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</si>
  <si>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</si>
  <si>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</si>
  <si>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</si>
  <si>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</si>
  <si>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</si>
  <si>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</si>
  <si>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</si>
  <si>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</si>
  <si>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</si>
  <si>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</si>
  <si>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</si>
  <si>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</si>
  <si>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</si>
  <si>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</si>
  <si>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</si>
  <si>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</si>
  <si>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</si>
  <si>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</si>
  <si>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</si>
  <si>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</si>
  <si>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</si>
  <si>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</si>
  <si>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</si>
  <si>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</si>
  <si>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</si>
  <si>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</si>
  <si>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</si>
  <si>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</si>
  <si>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</si>
  <si>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</si>
  <si>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</si>
  <si>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</si>
  <si>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</si>
  <si>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</si>
  <si>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</si>
  <si>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</si>
  <si>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</si>
  <si>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</si>
  <si>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</si>
  <si>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</si>
  <si>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</si>
  <si>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</si>
  <si>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</si>
  <si>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</si>
  <si>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</si>
  <si>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</si>
  <si>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</si>
  <si>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</si>
  <si>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</si>
  <si>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</si>
  <si>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</si>
  <si>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</si>
  <si>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</si>
  <si>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</si>
  <si>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</si>
  <si>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</si>
  <si>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</si>
  <si>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</si>
  <si>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</si>
  <si>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</si>
  <si>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</si>
  <si>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</si>
  <si>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</si>
  <si>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</si>
  <si>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</si>
  <si>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</si>
  <si>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</si>
  <si>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</si>
  <si>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</si>
  <si>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</si>
  <si>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</si>
  <si>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</si>
  <si>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</si>
  <si>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</si>
  <si>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</si>
  <si>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</si>
  <si>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</si>
  <si>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</si>
  <si>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</si>
  <si>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</si>
  <si>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</si>
  <si>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</si>
  <si>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</si>
  <si>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</si>
  <si>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</si>
  <si>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</si>
  <si>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</si>
  <si>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</si>
  <si>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</si>
  <si>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</si>
  <si>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</si>
  <si>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</si>
  <si>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</si>
  <si>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</si>
  <si>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</si>
  <si>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</si>
  <si>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</si>
  <si>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</si>
  <si>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</si>
  <si>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</si>
  <si>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</si>
  <si>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</si>
  <si>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</si>
  <si>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</si>
  <si>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</si>
  <si>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</si>
  <si>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</si>
  <si>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</si>
  <si>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</si>
  <si>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</si>
  <si>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</si>
  <si>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</si>
  <si>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</si>
  <si>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</si>
  <si>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</si>
  <si>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</si>
  <si>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</si>
  <si>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</si>
  <si>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</si>
  <si>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</si>
  <si>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</si>
  <si>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</si>
  <si>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</si>
  <si>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</si>
  <si>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</si>
  <si>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</si>
  <si>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</si>
  <si>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</si>
  <si>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</si>
  <si>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</si>
  <si>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</si>
  <si>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</si>
  <si>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</si>
  <si>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</si>
  <si>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</si>
  <si>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</si>
  <si>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</si>
  <si>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</si>
  <si>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</si>
  <si>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</si>
  <si>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</si>
  <si>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</si>
  <si>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</si>
  <si>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</si>
  <si>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</si>
  <si>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</si>
  <si>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</si>
  <si>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</si>
  <si>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</si>
  <si>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</si>
  <si>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</si>
  <si>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</si>
  <si>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</si>
  <si>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</si>
  <si>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</si>
  <si>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</si>
  <si>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</si>
  <si>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</si>
  <si>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</si>
  <si>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</si>
  <si>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</si>
  <si>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</si>
  <si>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>TP pronto 12h40 / Sem oportunidade de faixa, devido que a substituição do jacaré no travessão lado SUL iria dar ocupação lado norte</t>
  </si>
  <si>
    <t>Horário limite de abertura do intervalo: 09:30h
Duração: 10h00 com interdição total de ZGP2, 105ZGP-2 e ZPT105-2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</si>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</sst>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U383" activePane="topRight" state="frozen"/>
      <selection pane="topRight" activeCell="Y399" sqref="Y399:Y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1368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1509</v>
      </c>
      <c r="BK361" s="18" t="s">
        <v>1510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1511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1512</v>
      </c>
      <c r="I364" s="106" t="s">
        <v>1512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1513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1514</v>
      </c>
      <c r="BK364" s="17" t="s">
        <v>1514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1514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1515</v>
      </c>
      <c r="BK365" s="17" t="s">
        <v>1516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1517</v>
      </c>
      <c r="BK367" s="17" t="s">
        <v>1517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1517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1518</v>
      </c>
      <c r="BK372" s="17" t="s">
        <v>1518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1518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1519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1520</v>
      </c>
      <c r="AN373" s="105" t="s">
        <v>1520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1521</v>
      </c>
      <c r="BK373" s="17" t="s">
        <v>1521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1521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1522</v>
      </c>
      <c r="BK374" s="18" t="s">
        <v>1523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1522</v>
      </c>
      <c r="BK375" s="18" t="s">
        <v>1523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1524</v>
      </c>
      <c r="BK376" s="17" t="s">
        <v>1524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1524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1525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1526</v>
      </c>
      <c r="BK378" s="17" t="s">
        <v>1526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1527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1526</v>
      </c>
      <c r="BK379" s="17" t="s">
        <v>1526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1528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1526</v>
      </c>
      <c r="BK380" s="17" t="s">
        <v>1526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1529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1526</v>
      </c>
      <c r="BK381" s="17" t="s">
        <v>1526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1530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1526</v>
      </c>
      <c r="BK382" s="17" t="s">
        <v>1526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1530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1526</v>
      </c>
      <c r="BK383" s="17" t="s">
        <v>1526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1526</v>
      </c>
      <c r="BK384" s="17" t="s">
        <v>1526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1531</v>
      </c>
      <c r="BK386" s="17" t="s">
        <v>1532</v>
      </c>
      <c r="BL386" s="16" t="s">
        <v>1533</v>
      </c>
      <c r="BM386" s="130" t="s">
        <v>405</v>
      </c>
      <c r="BN386" s="130" t="s">
        <v>434</v>
      </c>
      <c r="BO386" s="130" t="s">
        <v>512</v>
      </c>
      <c r="BP386" s="17" t="s">
        <v>1532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1534</v>
      </c>
      <c r="BK388" s="17" t="s">
        <v>1534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1534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</v>
      </c>
      <c r="AT389" s="108">
        <v>0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>
        <v>0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0</v>
      </c>
      <c r="BI389" s="17"/>
      <c r="BJ389" s="17" t="s">
        <v>1321</v>
      </c>
      <c r="BK389" s="18" t="s">
        <v>1535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1536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1537</v>
      </c>
      <c r="BK390" s="18" t="s">
        <v>1538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1539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1540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1539</v>
      </c>
      <c r="BK392" s="18" t="s">
        <v>1538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1541</v>
      </c>
      <c r="BK395" s="17" t="s">
        <v>1541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1541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1542</v>
      </c>
      <c r="J396" s="105">
        <v>54</v>
      </c>
      <c r="K396" s="105">
        <v>106</v>
      </c>
      <c r="L396" s="105"/>
      <c r="M396" s="127" t="s">
        <v>1543</v>
      </c>
      <c r="N396" s="127" t="s">
        <v>1543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1544</v>
      </c>
      <c r="BK396" s="17" t="s">
        <v>1544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1544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</v>
      </c>
      <c r="B400" s="102"/>
      <c r="C400" s="135" t="str">
        <f>IF(BS_CONTROLE[[#This Row],[DATA]]="","",WEEKNUM(BS_CONTROLE[[#This Row],[DATA]]))</f>
        <v/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1408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1545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1548</v>
      </c>
      <c r="C4" s="160" t="s">
        <v>1549</v>
      </c>
      <c r="D4" s="160" t="s">
        <v>1550</v>
      </c>
      <c r="E4" s="160" t="s">
        <v>1551</v>
      </c>
      <c r="F4" s="160" t="s">
        <v>4</v>
      </c>
      <c r="G4" s="160" t="s">
        <v>1552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1553</v>
      </c>
      <c r="C6" s="161">
        <v>407867</v>
      </c>
      <c r="D6" s="161" t="s">
        <v>1554</v>
      </c>
      <c r="E6" s="161" t="s">
        <v>789</v>
      </c>
      <c r="F6" s="161" t="s">
        <v>1555</v>
      </c>
      <c r="G6" s="162"/>
    </row>
    <row r="7" spans="2:7">
      <c r="B7" s="161" t="s">
        <v>1556</v>
      </c>
      <c r="C7" s="161">
        <v>293644</v>
      </c>
      <c r="D7" s="161" t="s">
        <v>1557</v>
      </c>
      <c r="E7" s="161" t="s">
        <v>789</v>
      </c>
      <c r="F7" s="161" t="s">
        <v>1555</v>
      </c>
      <c r="G7" s="162"/>
    </row>
    <row r="8" spans="2:7">
      <c r="B8" s="161" t="s">
        <v>1558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1559</v>
      </c>
      <c r="C9" s="161">
        <v>256790</v>
      </c>
      <c r="D9" s="161" t="s">
        <v>1560</v>
      </c>
      <c r="E9" s="161" t="s">
        <v>790</v>
      </c>
      <c r="F9" s="161" t="s">
        <v>1561</v>
      </c>
      <c r="G9" s="162">
        <v>46357</v>
      </c>
    </row>
    <row r="10" spans="2:7">
      <c r="B10" s="161" t="s">
        <v>1562</v>
      </c>
      <c r="C10" s="161">
        <v>265193</v>
      </c>
      <c r="D10" s="161" t="s">
        <v>1563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1564</v>
      </c>
      <c r="C11" s="161">
        <v>293716</v>
      </c>
      <c r="D11" s="161" t="s">
        <v>1565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1566</v>
      </c>
      <c r="C12" s="161">
        <v>257258</v>
      </c>
      <c r="D12" s="161" t="s">
        <v>1567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1568</v>
      </c>
      <c r="C13" s="161">
        <v>371147</v>
      </c>
      <c r="D13" s="161" t="s">
        <v>1569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1570</v>
      </c>
      <c r="C14" s="161">
        <v>259230</v>
      </c>
      <c r="D14" s="161" t="s">
        <v>1571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1573</v>
      </c>
      <c r="C16" s="161">
        <v>258542</v>
      </c>
      <c r="D16" s="161" t="s">
        <v>1574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1575</v>
      </c>
      <c r="C17" s="161">
        <v>257050</v>
      </c>
      <c r="D17" s="161" t="s">
        <v>1576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1577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1578</v>
      </c>
      <c r="D4" s="163" t="s">
        <v>1579</v>
      </c>
      <c r="E4" s="163" t="s">
        <v>1580</v>
      </c>
      <c r="F4" s="160" t="s">
        <v>1581</v>
      </c>
      <c r="G4" s="163" t="s">
        <v>1582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1583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1584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1583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1585</v>
      </c>
      <c r="G9" s="167" t="s">
        <v>1586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1583</v>
      </c>
      <c r="G10" s="167"/>
    </row>
    <row r="11" spans="2:7" hidden="1">
      <c r="B11" s="191" t="s">
        <v>1587</v>
      </c>
      <c r="C11" s="191">
        <v>9038</v>
      </c>
      <c r="D11" s="192">
        <v>46085</v>
      </c>
      <c r="E11" s="191">
        <v>10520</v>
      </c>
      <c r="F11" s="193" t="s">
        <v>1588</v>
      </c>
      <c r="G11" s="191"/>
    </row>
    <row r="12" spans="2:7">
      <c r="B12" s="167" t="s">
        <v>1587</v>
      </c>
      <c r="C12" s="167">
        <v>9059</v>
      </c>
      <c r="D12" s="168">
        <v>46091</v>
      </c>
      <c r="E12" s="167">
        <v>15600</v>
      </c>
      <c r="F12" s="169" t="s">
        <v>1583</v>
      </c>
      <c r="G12" s="167" t="s">
        <v>1589</v>
      </c>
    </row>
    <row r="13" spans="2:7">
      <c r="B13" s="167" t="s">
        <v>709</v>
      </c>
      <c r="C13" s="167" t="s">
        <v>1590</v>
      </c>
      <c r="D13" s="168">
        <v>46086</v>
      </c>
      <c r="E13" s="167">
        <v>8.5</v>
      </c>
      <c r="F13" s="169" t="s">
        <v>1591</v>
      </c>
      <c r="G13" s="167"/>
    </row>
    <row r="14" spans="2:7">
      <c r="B14" s="167" t="s">
        <v>709</v>
      </c>
      <c r="C14" s="167" t="s">
        <v>1592</v>
      </c>
      <c r="D14" s="168">
        <v>46086</v>
      </c>
      <c r="E14" s="167">
        <v>10000</v>
      </c>
      <c r="F14" s="169" t="s">
        <v>1591</v>
      </c>
      <c r="G14" s="167"/>
    </row>
    <row r="15" spans="2:7">
      <c r="B15" s="167" t="s">
        <v>709</v>
      </c>
      <c r="C15" s="167" t="s">
        <v>1593</v>
      </c>
      <c r="D15" s="168">
        <v>46086</v>
      </c>
      <c r="E15" s="167">
        <v>8000</v>
      </c>
      <c r="F15" s="169" t="s">
        <v>1591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1594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1595</v>
      </c>
      <c r="C2" s="121" t="s">
        <v>946</v>
      </c>
      <c r="D2" s="76" t="s">
        <v>948</v>
      </c>
      <c r="E2" s="76" t="s">
        <v>1596</v>
      </c>
      <c r="F2" s="99" t="s">
        <v>1597</v>
      </c>
      <c r="G2" s="76" t="s">
        <v>1598</v>
      </c>
      <c r="H2" s="76" t="s">
        <v>1599</v>
      </c>
      <c r="I2" s="76" t="s">
        <v>1600</v>
      </c>
      <c r="J2" s="76" t="s">
        <v>1601</v>
      </c>
      <c r="K2" s="78" t="s">
        <v>1602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1603</v>
      </c>
      <c r="V1" s="234"/>
      <c r="W1" s="234"/>
    </row>
    <row r="2" spans="1:23" ht="15" customHeight="1">
      <c r="A2" s="87" t="s">
        <v>1604</v>
      </c>
      <c r="B2" s="87" t="s">
        <v>1605</v>
      </c>
      <c r="C2" s="87" t="s">
        <v>376</v>
      </c>
      <c r="D2" s="88" t="s">
        <v>961</v>
      </c>
      <c r="E2" s="88" t="s">
        <v>4</v>
      </c>
      <c r="F2" s="88" t="s">
        <v>1606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1607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 t="str">
        <f>IF(SP_SUL!B400="","*",SP_SUL!B400)</f>
        <v>*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1608</v>
      </c>
      <c r="D5" s="236"/>
      <c r="E5" s="236"/>
      <c r="F5" s="236"/>
      <c r="G5" s="236"/>
      <c r="H5" s="236"/>
      <c r="I5" s="236"/>
      <c r="J5" s="237"/>
      <c r="K5" s="238" t="s">
        <v>1609</v>
      </c>
      <c r="L5" s="239"/>
      <c r="M5" s="239"/>
      <c r="N5" s="239"/>
      <c r="O5" s="240" t="s">
        <v>1610</v>
      </c>
      <c r="P5" s="241"/>
    </row>
    <row r="6" spans="1:16" s="74" customFormat="1" ht="15" customHeight="1">
      <c r="A6" s="66" t="s">
        <v>1606</v>
      </c>
      <c r="B6" s="75" t="s">
        <v>1605</v>
      </c>
      <c r="C6" s="76" t="s">
        <v>961</v>
      </c>
      <c r="D6" s="77" t="s">
        <v>962</v>
      </c>
      <c r="E6" s="76" t="s">
        <v>1611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1612</v>
      </c>
      <c r="M6" s="80" t="s">
        <v>576</v>
      </c>
      <c r="N6" s="81" t="s">
        <v>956</v>
      </c>
      <c r="O6" s="158" t="s">
        <v>999</v>
      </c>
      <c r="P6" s="133" t="s">
        <v>1613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0</v>
      </c>
      <c r="P389" s="147" t="str">
        <f>IF($A$2=1,IF(SP_SUL!BJ389="","*",SP_SUL!BJ389),IF(SP_SUL!BK389="","*",SP_SUL!BK389))</f>
        <v>TP pronto 12h40 / Sem oportunidade de faixa, devido que a substituição do jacaré no travessão lado SUL iria dar ocupação lado norte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2026-03-12T16:19:01Z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