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135" documentId="8_{B6337239-1A00-434D-AAD0-422EA1FEB5AE}" xr6:coauthVersionLast="47" xr6:coauthVersionMax="47" xr10:uidLastSave="{834A41ED-A3B3-4F9F-A3C5-4706663186E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33" i="1" l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<sst xmlns="http://schemas.openxmlformats.org/spreadsheetml/2006/main" count="6181" uniqueCount="1647">
  <si>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</si>
  <si>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</si>
  <si>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</si>
  <si>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</si>
  <si>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</si>
  <si>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</si>
  <si>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</si>
  <si>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</si>
  <si>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</si>
  <si>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</si>
  <si>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</si>
  <si>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</si>
  <si>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</si>
  <si>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</si>
  <si>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</si>
  <si>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</si>
  <si>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</si>
  <si>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</si>
  <si>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</si>
  <si>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</si>
  <si>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</si>
  <si>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</si>
  <si>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</si>
  <si>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</si>
  <si>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</si>
  <si>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</si>
  <si>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</si>
  <si>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</si>
  <si>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</si>
  <si>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</si>
  <si>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</si>
  <si>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</si>
  <si>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</si>
  <si>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</si>
  <si>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</si>
  <si>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</si>
  <si>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</si>
  <si>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</si>
  <si>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</si>
  <si>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</si>
  <si>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</si>
  <si>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</si>
  <si>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</si>
  <si>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</si>
  <si>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</si>
  <si>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</si>
  <si>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</si>
  <si>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</si>
  <si>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</si>
  <si>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</si>
  <si>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</si>
  <si>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</si>
  <si>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</si>
  <si>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</si>
  <si>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</si>
  <si>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</si>
  <si>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</si>
  <si>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</si>
  <si>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</si>
  <si>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</si>
  <si>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</si>
  <si>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</si>
  <si>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</si>
  <si>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</si>
  <si>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</si>
  <si>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</si>
  <si>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</si>
  <si>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</si>
  <si>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</si>
  <si>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</si>
  <si>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</si>
  <si>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</si>
  <si>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</si>
  <si>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</si>
  <si>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</si>
  <si>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</si>
  <si>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</si>
  <si>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</si>
  <si>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</si>
  <si>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</si>
  <si>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</si>
  <si>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</si>
  <si>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</si>
  <si>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</si>
  <si>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</si>
  <si>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</si>
  <si>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</si>
  <si>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</si>
  <si>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</si>
  <si>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</si>
  <si>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</si>
  <si>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</si>
  <si>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</si>
  <si>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</si>
  <si>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</si>
  <si>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</si>
  <si>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</si>
  <si>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</si>
  <si>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</si>
  <si>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</si>
  <si>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</si>
  <si>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</si>
  <si>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</si>
  <si>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</si>
  <si>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</si>
  <si>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</si>
  <si>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</si>
  <si>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</si>
  <si>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</si>
  <si>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</si>
  <si>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</si>
  <si>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</si>
  <si>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</si>
  <si>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</si>
  <si>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</si>
  <si>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</si>
  <si>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</si>
  <si>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</si>
  <si>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</si>
  <si>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</si>
  <si>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</si>
  <si>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</si>
  <si>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</si>
  <si>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</si>
  <si>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</si>
  <si>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</si>
  <si>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</si>
  <si>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</si>
  <si>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</si>
  <si>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</si>
  <si>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</si>
  <si>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</si>
  <si>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</si>
  <si>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</si>
  <si>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</si>
  <si>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</si>
  <si>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</si>
  <si>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</si>
  <si>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</si>
  <si>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</si>
  <si>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</si>
  <si>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</si>
  <si>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</si>
  <si>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</si>
  <si>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</si>
  <si>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</si>
  <si>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</si>
  <si>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</si>
  <si>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</si>
  <si>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</si>
  <si>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</si>
  <si>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</si>
  <si>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</si>
  <si>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</si>
  <si>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</si>
  <si>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</si>
  <si>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</si>
  <si>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</si>
  <si>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</si>
  <si>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</si>
  <si>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</si>
  <si>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</si>
  <si>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</si>
  <si>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</si>
  <si>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</si>
  <si>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</si>
  <si>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</si>
  <si>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</si>
  <si>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</si>
  <si>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</si>
  <si>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</si>
  <si>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</si>
  <si>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</si>
  <si>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</si>
  <si>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</si>
  <si>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</si>
  <si>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</si>
  <si>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</si>
  <si>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</si>
  <si>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</si>
  <si>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</si>
  <si>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</si>
  <si>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</si>
  <si>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</si>
  <si>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</si>
  <si>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</si>
  <si>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</si>
  <si>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</si>
  <si>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</si>
  <si>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</si>
  <si>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</si>
  <si>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</si>
  <si>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</si>
  <si>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</si>
  <si>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</si>
  <si>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</si>
  <si>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</si>
  <si>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</si>
  <si>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</si>
  <si>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</si>
  <si>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</si>
  <si>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</si>
  <si>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</si>
  <si>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</si>
  <si>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</si>
  <si>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</si>
  <si>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</si>
  <si>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</si>
  <si>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</si>
  <si>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</si>
  <si>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</si>
  <si>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</si>
  <si>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</si>
  <si>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</si>
  <si>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</si>
  <si>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</si>
  <si>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</si>
  <si>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</si>
  <si>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</si>
  <si>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</si>
  <si>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</si>
  <si>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</si>
  <si>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</si>
  <si>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</si>
  <si>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</si>
  <si>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</si>
  <si>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</si>
  <si>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</si>
  <si>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</si>
  <si>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</si>
  <si>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</si>
  <si>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</si>
  <si>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</si>
  <si>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</si>
  <si>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</si>
  <si>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</si>
  <si>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</si>
  <si>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</si>
  <si>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</si>
  <si>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</si>
  <si>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</si>
  <si>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</si>
  <si>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</si>
  <si>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</si>
  <si>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</si>
  <si>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</si>
  <si>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</si>
  <si>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</si>
  <si>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</si>
  <si>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</si>
  <si>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</si>
  <si>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</si>
  <si>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</si>
  <si>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</si>
  <si>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</si>
  <si>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</si>
  <si>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</si>
  <si>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</si>
  <si>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</si>
  <si>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</si>
  <si>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</si>
  <si>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</si>
  <si>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</si>
  <si>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</si>
  <si>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</si>
  <si>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</si>
  <si>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</si>
  <si>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</si>
  <si>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</si>
  <si>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</si>
  <si>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</si>
  <si>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</si>
  <si>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</si>
  <si>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</si>
  <si>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</si>
  <si>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</si>
  <si>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</si>
  <si>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</si>
  <si>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</si>
  <si>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</si>
  <si>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</si>
  <si>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</si>
  <si>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</si>
  <si>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</si>
  <si>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</si>
  <si>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</si>
  <si>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</si>
  <si>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</si>
  <si>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</si>
  <si>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</si>
  <si>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</si>
  <si>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</si>
  <si>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</si>
  <si>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</si>
  <si>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</si>
  <si>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</si>
  <si>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</si>
  <si>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</si>
  <si>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</si>
  <si>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</si>
  <si>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</si>
  <si>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</si>
  <si>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</si>
  <si>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</si>
  <si>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</si>
  <si>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</si>
  <si>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</si>
  <si>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</si>
  <si>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</si>
  <si>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</si>
  <si>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</si>
  <si>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</si>
  <si>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</si>
  <si>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</si>
  <si>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</si>
  <si>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</si>
  <si>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</si>
  <si>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</si>
  <si>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</si>
  <si>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</si>
  <si>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</si>
  <si>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</si>
  <si>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</si>
  <si>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</si>
  <si>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</si>
  <si>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</si>
  <si>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</si>
  <si>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</si>
  <si>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</si>
  <si>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</si>
  <si>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</si>
  <si>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</si>
  <si>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</si>
  <si>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</si>
  <si>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</si>
  <si>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</si>
  <si>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</si>
  <si>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</si>
  <si>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</si>
  <si>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</si>
  <si>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</si>
  <si>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</si>
  <si>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</si>
  <si>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</si>
  <si>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</si>
  <si>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</si>
  <si>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</si>
  <si>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</si>
  <si>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</si>
  <si>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</si>
  <si>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</si>
  <si>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</si>
  <si>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</si>
  <si>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</si>
  <si>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</si>
  <si>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</si>
  <si>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</si>
  <si>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</si>
  <si>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</si>
  <si>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</si>
  <si>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</si>
  <si>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</si>
  <si>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</si>
  <si>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</si>
  <si>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</si>
  <si>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</si>
  <si>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</si>
  <si>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</si>
  <si>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</si>
  <si>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</si>
  <si>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</si>
  <si>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</si>
  <si>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</si>
  <si>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</si>
  <si>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</si>
  <si>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</si>
  <si>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</si>
  <si>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</si>
  <si>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</si>
  <si>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</si>
  <si>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</si>
  <si>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</si>
  <si>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</si>
  <si>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</si>
  <si>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</si>
  <si>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</si>
  <si>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</si>
  <si>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</si>
  <si>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</si>
  <si>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</si>
  <si>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</si>
  <si>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</si>
  <si>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</si>
  <si>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</si>
  <si>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</si>
  <si>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</si>
  <si>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</si>
  <si>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</si>
  <si>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</si>
  <si>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</si>
  <si>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</si>
  <si>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</si>
  <si>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</si>
  <si>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</si>
  <si>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</si>
  <si>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</si>
  <si>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</si>
  <si>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</si>
  <si>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</si>
  <si>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</si>
  <si>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</si>
  <si>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</si>
  <si>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</si>
  <si>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</si>
  <si>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</si>
  <si>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</si>
  <si>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</si>
  <si>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</si>
  <si>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</si>
  <si>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</si>
  <si>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</si>
  <si>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</si>
  <si>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</si>
  <si>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</si>
  <si>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</si>
  <si>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</si>
  <si>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</si>
  <si>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</si>
  <si>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</si>
  <si>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</si>
  <si>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</si>
  <si>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</si>
  <si>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</si>
  <si>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</si>
  <si>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</si>
  <si>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</si>
  <si>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</si>
  <si>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</si>
  <si>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</si>
  <si>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</si>
  <si>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</si>
  <si>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</si>
  <si>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</si>
  <si>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</si>
  <si>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</si>
  <si>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</si>
  <si>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</si>
  <si>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</si>
  <si>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</si>
  <si>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</si>
  <si>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</si>
  <si>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</si>
  <si>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</si>
  <si>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</si>
  <si>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</si>
  <si>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</si>
  <si>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</si>
  <si>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</si>
  <si>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</si>
  <si>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</si>
  <si>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</si>
  <si>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</si>
  <si>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</si>
  <si>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</si>
  <si>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</si>
  <si>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</si>
  <si>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</si>
  <si>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</si>
  <si>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</si>
  <si>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</si>
  <si>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</si>
  <si>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</si>
  <si>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</si>
  <si>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</si>
  <si>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</si>
  <si>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</si>
  <si>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</si>
  <si>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</si>
  <si>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</si>
  <si>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</si>
  <si>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</si>
  <si>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</si>
  <si>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</si>
  <si>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</si>
  <si>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</si>
  <si>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</si>
  <si>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</si>
  <si>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</si>
  <si>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</si>
  <si>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</si>
  <si>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</si>
  <si>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</si>
  <si>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</si>
  <si>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</si>
  <si>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</si>
  <si>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</si>
  <si>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</si>
  <si>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</si>
  <si>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</si>
  <si>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</si>
  <si>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</si>
  <si>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</si>
  <si>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</si>
  <si>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</si>
  <si>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</si>
  <si>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</si>
  <si>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</si>
  <si>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</si>
  <si>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</si>
  <si>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</si>
  <si>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</si>
  <si>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</si>
  <si>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</si>
  <si>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</si>
  <si>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</si>
  <si>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</si>
  <si>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</si>
  <si>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</si>
  <si>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</si>
  <si>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</si>
  <si>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</si>
  <si>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</si>
  <si>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</si>
  <si>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</si>
  <si>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</si>
  <si>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</si>
  <si>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</si>
  <si>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</si>
  <si>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</si>
  <si>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</si>
  <si>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</si>
  <si>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</si>
  <si>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</si>
  <si>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</si>
  <si>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</si>
  <si>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</si>
  <si>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</si>
  <si>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</si>
  <si>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</si>
  <si>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</si>
  <si>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</si>
  <si>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</si>
  <si>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</si>
  <si>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</si>
  <si>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</si>
  <si>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</si>
  <si>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</si>
  <si>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</si>
  <si>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</si>
  <si>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</si>
  <si>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</si>
  <si>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</si>
  <si>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</si>
  <si>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</si>
  <si>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</si>
  <si>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</si>
  <si>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</si>
  <si>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</si>
  <si>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</si>
  <si>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</si>
  <si>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</si>
  <si>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</si>
  <si>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</si>
  <si>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</si>
  <si>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</si>
  <si>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</si>
  <si>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</si>
  <si>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</si>
  <si>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</si>
  <si>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</si>
  <si>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</si>
  <si>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</si>
  <si>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</si>
  <si>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</si>
  <si>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</si>
  <si>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</si>
  <si>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</si>
  <si>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</si>
  <si>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</si>
  <si>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</si>
  <si>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</si>
  <si>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</si>
  <si>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</si>
  <si>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</si>
  <si>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</si>
  <si>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</si>
  <si>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</si>
  <si>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</si>
  <si>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</si>
  <si>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</si>
  <si>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</si>
  <si>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</si>
  <si>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</si>
  <si>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</si>
  <si>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</si>
  <si>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</si>
  <si>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</si>
  <si>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</si>
  <si>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</si>
  <si>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</si>
  <si>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</si>
  <si>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</si>
  <si>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</si>
  <si>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</si>
  <si>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</si>
  <si>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</si>
  <si>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</si>
  <si>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</si>
  <si>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</si>
  <si>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</si>
  <si>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</si>
  <si>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</si>
  <si>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</si>
  <si>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</si>
  <si>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</si>
  <si>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</si>
  <si>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</si>
  <si>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</si>
  <si>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</si>
  <si>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</si>
  <si>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</si>
  <si>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</si>
  <si>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</si>
  <si>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</si>
  <si>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</si>
  <si>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</si>
  <si>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</si>
  <si>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</si>
  <si>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</si>
  <si>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</si>
  <si>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</si>
  <si>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</si>
  <si>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</si>
  <si>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</si>
  <si>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</si>
  <si>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</si>
  <si>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</si>
  <si>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</si>
  <si>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</si>
  <si>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</si>
  <si>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</si>
  <si>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</si>
  <si>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</si>
  <si>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</si>
  <si>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</si>
  <si>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</si>
  <si>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</si>
  <si>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</si>
  <si>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</si>
  <si>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</si>
  <si>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</si>
  <si>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</si>
  <si>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</si>
  <si>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</si>
  <si>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</si>
  <si>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</si>
  <si>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</si>
  <si>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</si>
  <si>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</si>
  <si>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</si>
  <si>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</si>
  <si>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</si>
  <si>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</si>
  <si>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</si>
  <si>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</si>
  <si>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</si>
  <si>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</si>
  <si>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</si>
  <si>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</si>
  <si>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</si>
  <si>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</si>
  <si>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</si>
  <si>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</si>
  <si>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</si>
  <si>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</si>
  <si>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</si>
  <si>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</si>
  <si>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</si>
  <si>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</si>
  <si>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</si>
  <si>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</si>
  <si>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</si>
  <si>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</si>
  <si>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</si>
  <si>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</si>
  <si>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</si>
  <si>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</si>
  <si>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</si>
  <si>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</si>
  <si>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</si>
  <si>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</si>
  <si>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</si>
  <si>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</si>
  <si>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</si>
  <si>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</si>
  <si>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</si>
  <si>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</si>
  <si>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</si>
  <si>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</si>
  <si>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</si>
  <si>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</si>
  <si>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</si>
  <si>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</si>
  <si>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</si>
  <si>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</si>
  <si>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</si>
  <si>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</si>
  <si>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</si>
  <si>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</si>
  <si>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</si>
  <si>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</si>
  <si>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</si>
  <si>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</si>
  <si>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</si>
  <si>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</si>
  <si>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</si>
  <si>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</si>
  <si>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</si>
  <si>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</si>
  <si>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</si>
  <si>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</si>
  <si>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</si>
  <si>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</si>
  <si>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</si>
  <si>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</si>
  <si>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</si>
  <si>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</si>
  <si>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</si>
  <si>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</si>
  <si>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</si>
  <si>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</si>
  <si>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</si>
  <si>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</si>
  <si>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</si>
  <si>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</si>
  <si>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</si>
  <si>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</si>
  <si>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</si>
  <si>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</si>
  <si>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</si>
  <si>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</si>
  <si>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</si>
  <si>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</si>
  <si>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</si>
  <si>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</si>
  <si>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</si>
  <si>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</si>
  <si>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</si>
  <si>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</si>
  <si>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</si>
  <si>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</si>
  <si>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</si>
  <si>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</si>
  <si>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</si>
  <si>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</si>
  <si>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</si>
  <si>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</si>
  <si>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</si>
  <si>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</si>
  <si>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</si>
  <si>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</si>
  <si>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</si>
  <si>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</si>
  <si>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</si>
  <si>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</si>
  <si>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</si>
  <si>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</si>
  <si>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</si>
  <si>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</si>
  <si>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</si>
  <si>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</si>
  <si>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</si>
  <si>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</si>
  <si>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</si>
  <si>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</si>
  <si>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</si>
  <si>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</si>
  <si>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</si>
  <si>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</si>
  <si>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</si>
  <si>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</si>
  <si>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</si>
  <si>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</si>
  <si>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</si>
  <si>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</si>
  <si>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</si>
  <si>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</si>
  <si>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</si>
  <si>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</si>
  <si>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</si>
  <si>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</si>
  <si>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</si>
  <si>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</si>
  <si>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</si>
  <si>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</si>
  <si>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</si>
  <si>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</si>
  <si>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</si>
  <si>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</si>
  <si>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</si>
  <si>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</si>
  <si>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</si>
  <si>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</si>
  <si>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</si>
  <si>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</si>
  <si>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</si>
  <si>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</si>
  <si>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</si>
  <si>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</si>
  <si>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</si>
  <si>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</si>
  <si>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</si>
  <si>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</si>
  <si>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</si>
  <si>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</si>
  <si>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</si>
  <si>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</si>
  <si>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</si>
  <si>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</si>
  <si>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</si>
  <si>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</si>
  <si>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</si>
  <si>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</si>
  <si>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</si>
  <si>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</si>
  <si>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</si>
  <si>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</si>
  <si>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</si>
  <si>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</si>
  <si>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</si>
  <si>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</si>
  <si>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</si>
  <si>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</si>
  <si>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</si>
  <si>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</si>
  <si>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</si>
  <si>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</si>
  <si>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</si>
  <si>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</si>
  <si>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</si>
  <si>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</si>
  <si>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</si>
  <si>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</si>
  <si>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</si>
  <si>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</si>
  <si>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</si>
  <si>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</si>
  <si>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</si>
  <si>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</si>
  <si>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</si>
  <si>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</si>
  <si>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</si>
  <si>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</si>
  <si>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</si>
  <si>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</si>
  <si>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</si>
  <si>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</si>
  <si>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</si>
  <si>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</si>
  <si>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</si>
  <si>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</si>
  <si>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</si>
  <si>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</si>
  <si>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</si>
  <si>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</si>
  <si>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</si>
  <si>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</si>
  <si>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</si>
  <si>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</si>
  <si>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</si>
  <si>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</si>
  <si>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</si>
  <si>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</si>
  <si>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</si>
  <si>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</si>
  <si>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</si>
  <si>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</si>
  <si>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</si>
  <si>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</si>
  <si>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</si>
  <si>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</si>
  <si>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</si>
  <si>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</si>
  <si>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</si>
  <si>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</si>
  <si>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</si>
  <si>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</si>
  <si>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</si>
  <si>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</si>
  <si>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</si>
  <si>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</si>
  <si>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</si>
  <si>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</si>
  <si>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</si>
  <si>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</si>
  <si>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</si>
  <si>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</si>
  <si>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</si>
  <si>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</si>
  <si>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</si>
  <si>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</si>
  <si>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</si>
  <si>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</si>
  <si>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</si>
  <si>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</si>
  <si>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</si>
  <si>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</si>
  <si>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</si>
  <si>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</si>
  <si>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</si>
  <si>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</si>
  <si>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</si>
  <si>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</si>
  <si>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</si>
  <si>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</si>
  <si>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</si>
  <si>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</si>
  <si>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</si>
  <si>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</si>
  <si>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</si>
  <si>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</si>
  <si>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</si>
  <si>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</si>
  <si>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</si>
  <si>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</si>
  <si>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</si>
  <si>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</si>
  <si>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</si>
  <si>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</si>
  <si>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</si>
  <si>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</si>
  <si>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</si>
  <si>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</si>
  <si>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</si>
  <si>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</si>
  <si>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</si>
  <si>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</si>
  <si>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</si>
  <si>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</si>
  <si>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</si>
  <si>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</si>
  <si>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</si>
  <si>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</si>
  <si>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</si>
  <si>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</si>
  <si>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</si>
  <si>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</si>
  <si>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</si>
  <si>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</si>
  <si>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</si>
  <si>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</si>
  <si>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</si>
  <si>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</si>
  <si>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</si>
  <si>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</si>
  <si>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</si>
  <si>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</si>
  <si>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</si>
  <si>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</si>
  <si>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</si>
  <si>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</si>
  <si>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</si>
  <si>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</si>
  <si>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</si>
  <si>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</si>
  <si>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</si>
  <si>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</si>
  <si>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</si>
  <si>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</si>
  <si>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</si>
  <si>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</si>
  <si>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</si>
  <si>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</si>
  <si>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</si>
  <si>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</si>
  <si>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</si>
  <si>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</si>
  <si>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</si>
  <si>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</si>
  <si>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</si>
  <si>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</si>
  <si>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</si>
  <si>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</si>
  <si>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</si>
  <si>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</si>
  <si>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</si>
  <si>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</si>
  <si>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</si>
  <si>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</si>
  <si>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</si>
  <si>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</si>
  <si>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</si>
  <si>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</si>
  <si>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</si>
  <si>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</si>
  <si>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</si>
  <si>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</si>
  <si>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</si>
  <si>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</si>
  <si>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</si>
  <si>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</si>
  <si>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</si>
  <si>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</si>
  <si>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</si>
  <si>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</si>
  <si>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</si>
  <si>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</si>
  <si>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</si>
  <si>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</si>
  <si>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</si>
  <si>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</si>
  <si>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</si>
  <si>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</si>
  <si>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</si>
  <si>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</si>
  <si>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</si>
  <si>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</si>
  <si>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</si>
  <si>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</si>
  <si>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</si>
  <si>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</si>
  <si>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</si>
  <si>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</si>
  <si>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</si>
  <si>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</si>
  <si>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</si>
  <si>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</si>
  <si>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</si>
  <si>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</si>
  <si>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</si>
  <si>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</si>
  <si>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</si>
  <si>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</si>
  <si>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</si>
  <si>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</si>
  <si>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</si>
  <si>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</si>
  <si>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</si>
  <si>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</si>
  <si>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</si>
  <si>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</si>
  <si>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</si>
  <si>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</si>
  <si>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</si>
  <si>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</si>
  <si>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</si>
  <si>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</si>
  <si>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</si>
  <si>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</si>
  <si>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</si>
  <si>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</si>
  <si>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</si>
  <si>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</si>
  <si>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</si>
  <si>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</si>
  <si>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</si>
  <si>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</si>
  <si>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</si>
  <si>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</si>
  <si>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</si>
  <si>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</si>
  <si>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</si>
  <si>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</si>
  <si>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</si>
  <si>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</si>
  <si>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</si>
  <si>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</si>
  <si>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</si>
  <si>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</si>
  <si>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</si>
  <si>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</si>
  <si>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</si>
  <si>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</si>
  <si>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</si>
  <si>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</si>
  <si>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</si>
  <si>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</si>
  <si>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</si>
  <si>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</si>
  <si>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</si>
  <si>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</si>
  <si>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</si>
  <si>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</si>
  <si>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</si>
  <si>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</si>
  <si>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</si>
  <si>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</si>
  <si>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</si>
  <si>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</si>
  <si>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</si>
  <si>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</si>
  <si>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</si>
  <si>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</si>
  <si>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</si>
  <si>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</si>
  <si>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</si>
  <si>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</si>
  <si>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</si>
  <si>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</si>
  <si>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</si>
  <si>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</si>
  <si>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</si>
  <si>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</si>
  <si>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</si>
  <si>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</si>
  <si>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</si>
  <si>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</si>
  <si>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</si>
  <si>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</si>
  <si>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</si>
  <si>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</si>
  <si>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</si>
  <si>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</si>
  <si>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</si>
  <si>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</si>
  <si>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</si>
  <si>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</si>
  <si>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</si>
  <si>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</si>
  <si>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</si>
  <si>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</si>
  <si>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</si>
  <si>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</si>
  <si>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</si>
  <si>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</si>
  <si>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</si>
  <si>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</si>
  <si>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</si>
  <si>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</si>
  <si>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</si>
  <si>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</si>
  <si>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</si>
  <si>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</si>
  <si>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</si>
  <si>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</si>
  <si>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</si>
  <si>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</si>
  <si>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</si>
  <si>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</si>
  <si>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</si>
  <si>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</si>
  <si>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</si>
  <si>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</si>
  <si>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</si>
  <si>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</si>
  <si>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</si>
  <si>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</si>
  <si>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</si>
  <si>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</si>
  <si>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</si>
  <si>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</si>
  <si>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</si>
  <si>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</si>
  <si>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</si>
  <si>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</si>
  <si>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</si>
  <si>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</si>
  <si>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</si>
  <si>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</si>
  <si>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</si>
  <si>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</si>
  <si>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</si>
  <si>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</si>
  <si>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</si>
  <si>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</si>
  <si>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</si>
  <si>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</si>
  <si>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</si>
  <si>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</si>
  <si>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</si>
  <si>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</si>
  <si>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</si>
  <si>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</si>
  <si>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</si>
  <si>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</si>
  <si>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</si>
  <si>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</si>
  <si>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</si>
  <si>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</si>
  <si>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</si>
  <si>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</si>
  <si>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</si>
  <si>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</si>
  <si>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</si>
  <si>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</si>
  <si>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</si>
  <si>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</si>
  <si>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</si>
  <si>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</si>
  <si>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</si>
  <si>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</si>
  <si>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</si>
  <si>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</si>
  <si>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</si>
  <si>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</si>
  <si>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</si>
  <si>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</si>
  <si>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</si>
  <si>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</si>
  <si>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</si>
  <si>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</si>
  <si>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</si>
  <si>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</si>
  <si>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</si>
  <si>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</si>
  <si>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</si>
  <si>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</si>
  <si>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</si>
  <si>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</si>
  <si>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</si>
  <si>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</si>
  <si>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</si>
  <si>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</si>
  <si>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</si>
  <si>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</si>
  <si>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</si>
  <si>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</si>
  <si>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</si>
  <si>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</si>
  <si>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</si>
  <si>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</si>
  <si>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</si>
  <si>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</si>
  <si>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</si>
  <si>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</si>
  <si>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</si>
  <si>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</si>
  <si>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</si>
  <si>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</si>
  <si>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</si>
  <si>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</si>
  <si>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</si>
  <si>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</si>
  <si>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</si>
  <si>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</si>
  <si>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</si>
  <si>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</si>
  <si>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</si>
  <si>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</si>
  <si>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</si>
  <si>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</si>
  <si>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</si>
  <si>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</si>
  <si>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</si>
  <si>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</si>
  <si>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</si>
  <si>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</si>
  <si>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</si>
  <si>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</si>
  <si>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</si>
  <si>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</si>
  <si>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</si>
  <si>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</si>
  <si>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</si>
  <si>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</si>
  <si>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</si>
  <si>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</si>
  <si>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</si>
  <si>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</si>
  <si>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</si>
  <si>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</si>
  <si>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</si>
  <si>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</si>
  <si>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</si>
  <si>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</si>
  <si>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</si>
  <si>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</si>
  <si>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</si>
  <si>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</si>
  <si>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</si>
  <si>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</si>
  <si>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</si>
  <si>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</si>
  <si>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</si>
  <si>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</si>
  <si>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</si>
  <si>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</si>
  <si>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</si>
  <si>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</si>
  <si>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</si>
  <si>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</si>
  <si>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</si>
  <si>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</si>
  <si>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</si>
  <si>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</si>
  <si>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</si>
  <si>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</si>
  <si>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</si>
  <si>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</si>
  <si>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</si>
  <si>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</si>
  <si>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</si>
  <si>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</si>
  <si>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</si>
  <si>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</si>
  <si>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</si>
  <si>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</si>
  <si>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</si>
  <si>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</si>
  <si>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</si>
  <si>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</si>
  <si>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</si>
  <si>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</si>
  <si>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</si>
  <si>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</si>
  <si>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</si>
  <si>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</si>
  <si>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</si>
  <si>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</si>
  <si>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</si>
  <si>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</si>
  <si>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</si>
  <si>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</si>
  <si>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</si>
  <si>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</si>
  <si>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</si>
  <si>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</si>
  <si>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</si>
  <si>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</si>
  <si>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</si>
  <si>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</si>
  <si>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</si>
  <si>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</si>
  <si>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</si>
  <si>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</si>
  <si>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</si>
  <si>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</si>
  <si>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</si>
  <si>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</si>
  <si>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</si>
  <si>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</si>
  <si>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</si>
  <si>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</si>
  <si>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</si>
  <si>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</si>
  <si>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</si>
  <si>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</si>
  <si>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</si>
  <si>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</si>
  <si>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</si>
  <si>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</si>
  <si>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</si>
  <si>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</si>
  <si>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</si>
  <si>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</si>
  <si>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</si>
  <si>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</si>
  <si>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</si>
  <si>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</si>
  <si>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</si>
  <si>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</si>
  <si>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</si>
  <si>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</si>
  <si>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</si>
  <si>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</si>
  <si>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</si>
  <si>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</si>
  <si>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</si>
  <si>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</si>
  <si>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</si>
  <si>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</si>
  <si>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</si>
  <si>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</si>
  <si>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</si>
  <si>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</si>
  <si>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</si>
  <si>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</si>
  <si>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</si>
  <si>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</si>
  <si>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</si>
  <si>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</si>
  <si>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</si>
  <si>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</si>
  <si>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</si>
  <si>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</si>
  <si>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</si>
  <si>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</si>
  <si>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</si>
  <si>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</si>
  <si>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</si>
  <si>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</si>
  <si>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</si>
  <si>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</si>
  <si>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</si>
  <si>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</si>
  <si>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</si>
  <si>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</si>
  <si>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</si>
  <si>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</si>
  <si>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</si>
  <si>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</si>
  <si>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</si>
  <si>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</si>
  <si>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</si>
  <si>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</si>
  <si>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</si>
  <si>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</si>
  <si>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</si>
  <si>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</si>
  <si>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</si>
  <si>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</si>
  <si>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</si>
  <si>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</si>
  <si>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</si>
  <si>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</si>
  <si>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</si>
  <si>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</si>
  <si>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</si>
  <si>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</si>
  <si>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</si>
  <si>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</si>
  <si>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</si>
  <si>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</si>
  <si>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</si>
  <si>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</si>
  <si>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</si>
  <si>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</si>
  <si>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</si>
  <si>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</si>
  <si>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</si>
  <si>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</si>
  <si>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</si>
  <si>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</si>
  <si>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</si>
  <si>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</si>
  <si>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</si>
  <si>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</si>
  <si>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</si>
  <si>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</si>
  <si>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</si>
  <si>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</si>
  <si>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</si>
  <si>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</si>
  <si>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</si>
  <si>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</si>
  <si>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</si>
  <si>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</si>
  <si>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</si>
  <si>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</si>
  <si>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</si>
  <si>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</si>
  <si>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</si>
  <si>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</si>
  <si>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</si>
  <si>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</si>
  <si>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</si>
  <si>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</si>
  <si>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</si>
  <si>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</si>
  <si>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</si>
  <si>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</si>
  <si>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</si>
  <si>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</si>
  <si>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</si>
  <si>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</si>
  <si>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</si>
  <si>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</si>
  <si>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</si>
  <si>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</si>
  <si>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</si>
  <si>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</si>
  <si>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</si>
  <si>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</si>
  <si>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</si>
  <si>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</si>
  <si>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</si>
  <si>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</si>
  <si>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</si>
  <si>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</si>
  <si>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</si>
  <si>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</si>
  <si>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</si>
  <si>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</si>
  <si>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</si>
  <si>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</si>
  <si>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</si>
  <si>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</si>
  <si>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</si>
  <si>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</si>
  <si>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</si>
  <si>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</si>
  <si>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</si>
  <si>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</si>
  <si>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</si>
  <si>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</si>
  <si>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</si>
  <si>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</si>
  <si>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</si>
  <si>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</si>
  <si>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</si>
  <si>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</si>
  <si>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</si>
  <si>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</si>
  <si>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</si>
  <si>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</si>
  <si>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</si>
  <si>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</si>
  <si>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</si>
  <si>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</si>
  <si>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</si>
  <si>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</si>
  <si>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</si>
  <si>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</si>
  <si>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</si>
  <si>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</si>
  <si>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</si>
  <si>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</si>
  <si>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</si>
  <si>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</si>
  <si>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</si>
  <si>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</si>
  <si>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</si>
  <si>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</si>
  <si>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</si>
  <si>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</si>
  <si>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</si>
  <si>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</si>
  <si>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</si>
  <si>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</si>
  <si>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</si>
  <si>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</si>
  <si>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</si>
  <si>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</si>
  <si>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</si>
  <si>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</si>
  <si>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</si>
  <si>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</si>
  <si>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</si>
  <si>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</si>
  <si>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</si>
  <si>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</si>
  <si>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</si>
  <si>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</si>
  <si>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</si>
  <si>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</si>
  <si>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</si>
  <si>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</si>
  <si>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</si>
  <si>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</si>
  <si>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</si>
  <si>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</si>
  <si>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</si>
  <si>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</si>
  <si>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</si>
  <si>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</si>
  <si>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</si>
  <si>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</si>
  <si>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</si>
  <si>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</si>
  <si>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</si>
  <si>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</si>
  <si>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</si>
  <si>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</si>
  <si>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</si>
  <si>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</si>
  <si>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</si>
  <si>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</si>
  <si>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</si>
  <si>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</si>
  <si>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</si>
  <si>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</si>
  <si>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</si>
  <si>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</si>
  <si>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</si>
  <si>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</si>
  <si>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</si>
  <si>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</si>
  <si>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</si>
  <si>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</si>
  <si>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</si>
  <si>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</si>
  <si>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</si>
  <si>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</si>
  <si>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</si>
  <si>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</si>
  <si>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</si>
  <si>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</si>
  <si>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</si>
  <si>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</si>
  <si>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</si>
  <si>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</si>
  <si>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</si>
  <si>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</si>
  <si>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</si>
  <si>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</si>
  <si>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Previsão de MC1 as 10:30h</t>
  </si>
  <si>
    <t>SB TSF732 45min
SB TSF1 45min
SB 710TSF 90min</t>
  </si>
  <si>
    <t>2 (Enio e Daniel) + 2 (TSF - TGR)</t>
  </si>
  <si>
    <t>Sem equipe da escala disponível em TIQ</t>
  </si>
  <si>
    <t>Substituição de meia chave</t>
  </si>
  <si>
    <t>Pronto as 9h - verificando intervalo com o CCO</t>
  </si>
  <si>
    <t>THESUL</t>
  </si>
  <si>
    <t>Execução de solda no AMV THE SUL</t>
  </si>
  <si>
    <t>Previsão de pronto as 10h</t>
  </si>
  <si>
    <t xml:space="preserve">Descarga de Dormentes Do Km  197+000  ao 201+700 </t>
  </si>
  <si>
    <t>2 (Eder e Maicon)</t>
  </si>
  <si>
    <t>Regulagem de brita km 175 ao 171+115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</si>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</sst>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BD230" activePane="bottomRight" state="frozen"/>
      <selection pane="bottomRight" activeCell="BJ240" sqref="BJ24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1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/>
      <c r="BI230" s="16"/>
      <c r="BJ230" s="16" t="s">
        <v>1585</v>
      </c>
      <c r="BK230" s="16"/>
      <c r="BL230" s="15"/>
      <c r="BM230" s="14"/>
      <c r="BN230" s="14"/>
      <c r="BO230" s="160"/>
      <c r="BP230" s="16"/>
      <c r="BQ230" s="12" t="str">
        <f t="shared" si="45"/>
        <v>Produção e Intervalo</v>
      </c>
      <c r="BR230" s="18">
        <f t="shared" si="46"/>
        <v>0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1586</v>
      </c>
      <c r="X232" s="213" t="s">
        <v>369</v>
      </c>
      <c r="Y232" s="153" t="s">
        <v>368</v>
      </c>
      <c r="Z232" s="153"/>
      <c r="AA232" s="83" t="s">
        <v>1587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/>
      <c r="BI232" s="16"/>
      <c r="BJ232" s="16" t="s">
        <v>1340</v>
      </c>
      <c r="BK232" s="16"/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1588</v>
      </c>
      <c r="BK233" s="16" t="s">
        <v>1588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1589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 t="s">
        <v>1590</v>
      </c>
      <c r="BK235" s="16"/>
      <c r="BL235" s="15"/>
      <c r="BM235" s="14"/>
      <c r="BN235" s="14"/>
      <c r="BO235" s="160"/>
      <c r="BP235" s="16"/>
      <c r="BQ235" s="12" t="str">
        <f t="shared" si="45"/>
        <v>Produção e Intervalo</v>
      </c>
      <c r="BR235" s="18">
        <f t="shared" si="46"/>
        <v>0</v>
      </c>
      <c r="BS235" s="18">
        <f t="shared" si="47"/>
        <v>0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1591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1591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1592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/>
      <c r="BI237" s="16"/>
      <c r="BJ237" s="16" t="s">
        <v>1593</v>
      </c>
      <c r="BK237" s="16"/>
      <c r="BL237" s="15"/>
      <c r="BM237" s="14"/>
      <c r="BN237" s="14"/>
      <c r="BO237" s="160"/>
      <c r="BP237" s="16"/>
      <c r="BQ237" s="12" t="str">
        <f t="shared" si="45"/>
        <v>Produção e Intervalo</v>
      </c>
      <c r="BR237" s="18">
        <f t="shared" si="46"/>
        <v>0</v>
      </c>
      <c r="BS237" s="18">
        <f t="shared" si="47"/>
        <v>0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1594</v>
      </c>
      <c r="X240" s="213" t="s">
        <v>369</v>
      </c>
      <c r="Y240" s="153" t="s">
        <v>368</v>
      </c>
      <c r="Z240" s="153"/>
      <c r="AA240" s="83" t="s">
        <v>1595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Produção e Intervalo</v>
      </c>
      <c r="BR240" s="18">
        <f t="shared" si="46"/>
        <v>0</v>
      </c>
      <c r="BS240" s="18">
        <f t="shared" si="47"/>
        <v>0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1596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Produção e Intervalo</v>
      </c>
      <c r="BR244" s="18">
        <f t="shared" si="46"/>
        <v>0</v>
      </c>
      <c r="BS244" s="18">
        <f t="shared" si="47"/>
        <v>0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1597</v>
      </c>
      <c r="W249" s="168" t="s">
        <v>1598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1599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Produção e Intervalo</v>
      </c>
      <c r="BR251" s="18">
        <f t="shared" si="46"/>
        <v>0</v>
      </c>
      <c r="BS251" s="18">
        <f t="shared" si="47"/>
        <v>0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3" operator="equal">
      <formula>"ERRO"</formula>
    </cfRule>
  </conditionalFormatting>
  <conditionalFormatting sqref="X4 Y371:Y446 Y1:Z370">
    <cfRule type="cellIs" dxfId="138" priority="18382" operator="equal">
      <formula>"OPORTUNIDADE"</formula>
    </cfRule>
  </conditionalFormatting>
  <conditionalFormatting sqref="AZ6:AZ418">
    <cfRule type="expression" dxfId="137" priority="18377">
      <formula>$BU6=1</formula>
    </cfRule>
  </conditionalFormatting>
  <conditionalFormatting sqref="BQ6:BQ495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8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71:X418 Y371:Y446 Y6:Z370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71:X418">
    <cfRule type="cellIs" dxfId="126" priority="18317" operator="equal">
      <formula>"OPORTUNIDADE"</formula>
    </cfRule>
  </conditionalFormatting>
  <conditionalFormatting sqref="Z371:Z418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71:Z418">
    <cfRule type="cellIs" dxfId="123" priority="18314" operator="equal">
      <formula>"OPORTUNIDADE"</formula>
    </cfRule>
  </conditionalFormatting>
  <conditionalFormatting sqref="Y1048471:Y1048576">
    <cfRule type="cellIs" dxfId="122" priority="18199" operator="equal">
      <formula>"OPORTUNIDADE"</formula>
    </cfRule>
  </conditionalFormatting>
  <conditionalFormatting sqref="Y1048471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9:Z444">
    <cfRule type="cellIs" dxfId="119" priority="17934" operator="equal">
      <formula>"OPORTUNIDADE"</formula>
    </cfRule>
  </conditionalFormatting>
  <conditionalFormatting sqref="Z419:Z444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5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5">
    <cfRule type="cellIs" dxfId="114" priority="17919" operator="equal">
      <formula>"OPORTUNIDADE"</formula>
    </cfRule>
  </conditionalFormatting>
  <conditionalFormatting sqref="Z445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5">
    <cfRule type="cellIs" dxfId="111" priority="17916" operator="equal">
      <formula>"OPORTUNIDADE"</formula>
    </cfRule>
  </conditionalFormatting>
  <conditionalFormatting sqref="BI445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6">
      <formula>$BU388=1</formula>
    </cfRule>
  </conditionalFormatting>
  <conditionalFormatting sqref="AZ421:AZ445">
    <cfRule type="expression" dxfId="109" priority="18696">
      <formula>$BU393=1</formula>
    </cfRule>
  </conditionalFormatting>
  <conditionalFormatting sqref="BI419:BI444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5 BK233">
    <cfRule type="iconSet" priority="20506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2 BJ224:BK224 BK234:BK495">
    <cfRule type="iconSet" priority="2051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5">
    <cfRule type="iconSet" priority="20534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40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4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6">
      <iconSet showValue="0">
        <cfvo type="percent" val="0"/>
        <cfvo type="num" val="1"/>
        <cfvo type="num" val="1" gte="0"/>
      </iconSet>
    </cfRule>
    <cfRule type="iconSet" priority="2054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1600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1601</v>
      </c>
      <c r="E3" s="316" t="s">
        <v>1602</v>
      </c>
      <c r="F3" s="316" t="s">
        <v>1603</v>
      </c>
      <c r="G3" s="316" t="s">
        <v>1604</v>
      </c>
      <c r="H3" s="316" t="s">
        <v>1605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1606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1607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32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1608</v>
      </c>
      <c r="W1" s="389"/>
      <c r="X1" s="389"/>
      <c r="Y1" s="103"/>
    </row>
    <row r="2" spans="1:25" s="100" customFormat="1" ht="11.25" customHeight="1">
      <c r="A2" s="104" t="s">
        <v>1609</v>
      </c>
      <c r="B2" s="104" t="s">
        <v>1610</v>
      </c>
      <c r="C2" s="104" t="s">
        <v>7</v>
      </c>
      <c r="D2" s="105" t="s">
        <v>1177</v>
      </c>
      <c r="E2" s="105" t="s">
        <v>1178</v>
      </c>
      <c r="F2" s="105" t="s">
        <v>1611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1612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1613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1614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1615</v>
      </c>
      <c r="C4" s="321" t="s">
        <v>1616</v>
      </c>
      <c r="D4" s="321" t="s">
        <v>1617</v>
      </c>
      <c r="E4" s="321" t="s">
        <v>1618</v>
      </c>
      <c r="F4" s="321" t="s">
        <v>545</v>
      </c>
      <c r="G4" s="321" t="s">
        <v>1619</v>
      </c>
      <c r="H4" s="187"/>
    </row>
    <row r="5" spans="1:8" ht="43.5">
      <c r="A5" s="187"/>
      <c r="B5" s="322" t="s">
        <v>1620</v>
      </c>
      <c r="C5" s="322">
        <v>309525</v>
      </c>
      <c r="D5" s="322" t="s">
        <v>1621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1622</v>
      </c>
      <c r="C6" s="322">
        <v>256875</v>
      </c>
      <c r="D6" s="322" t="s">
        <v>1623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1624</v>
      </c>
      <c r="C7" s="322">
        <v>257278</v>
      </c>
      <c r="D7" s="322" t="s">
        <v>1625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1626</v>
      </c>
      <c r="C8" s="322">
        <v>261794</v>
      </c>
      <c r="D8" s="322" t="s">
        <v>1627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1628</v>
      </c>
      <c r="C9" s="322">
        <v>257033</v>
      </c>
      <c r="D9" s="322" t="s">
        <v>1629</v>
      </c>
      <c r="E9" s="322" t="s">
        <v>240</v>
      </c>
      <c r="F9" s="322" t="s">
        <v>732</v>
      </c>
      <c r="G9" s="322" t="s">
        <v>1630</v>
      </c>
      <c r="H9" s="187"/>
    </row>
    <row r="10" spans="1:8" ht="43.5">
      <c r="A10" s="187"/>
      <c r="B10" s="322" t="s">
        <v>1631</v>
      </c>
      <c r="C10" s="322">
        <v>396578</v>
      </c>
      <c r="D10" s="322" t="s">
        <v>1632</v>
      </c>
      <c r="E10" s="322" t="s">
        <v>240</v>
      </c>
      <c r="F10" s="322" t="s">
        <v>732</v>
      </c>
      <c r="G10" s="322" t="s">
        <v>1630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1633</v>
      </c>
      <c r="C2" s="95" t="s">
        <v>1162</v>
      </c>
      <c r="D2" s="95" t="s">
        <v>1164</v>
      </c>
      <c r="E2" s="95" t="s">
        <v>1634</v>
      </c>
      <c r="F2" s="95" t="s">
        <v>1635</v>
      </c>
      <c r="G2" s="95" t="s">
        <v>1636</v>
      </c>
      <c r="H2" s="95" t="s">
        <v>1637</v>
      </c>
      <c r="I2" s="95" t="s">
        <v>1638</v>
      </c>
      <c r="J2" s="95" t="s">
        <v>1639</v>
      </c>
      <c r="K2" s="130" t="s">
        <v>1640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TRP-TAP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1641</v>
      </c>
      <c r="D5" s="393"/>
      <c r="E5" s="393"/>
      <c r="F5" s="393"/>
      <c r="G5" s="393"/>
      <c r="H5" s="393"/>
      <c r="I5" s="393"/>
      <c r="J5" s="394"/>
      <c r="K5" s="395" t="s">
        <v>1642</v>
      </c>
      <c r="L5" s="396"/>
      <c r="M5" s="396"/>
      <c r="N5" s="396"/>
      <c r="O5" s="397" t="s">
        <v>1643</v>
      </c>
      <c r="P5" s="398"/>
      <c r="Q5" s="399"/>
    </row>
    <row r="6" spans="1:17" s="93" customFormat="1" ht="15.75" customHeight="1">
      <c r="A6" s="87" t="s">
        <v>1611</v>
      </c>
      <c r="B6" s="94" t="s">
        <v>1610</v>
      </c>
      <c r="C6" s="95" t="s">
        <v>1177</v>
      </c>
      <c r="D6" s="96" t="s">
        <v>1178</v>
      </c>
      <c r="E6" s="95" t="s">
        <v>1644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1645</v>
      </c>
      <c r="M6" s="138" t="s">
        <v>30</v>
      </c>
      <c r="N6" s="139" t="s">
        <v>1172</v>
      </c>
      <c r="O6" s="241" t="s">
        <v>1215</v>
      </c>
      <c r="P6" s="152"/>
      <c r="Q6" s="188" t="s">
        <v>1646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TRP-TAP</v>
      </c>
      <c r="H345" s="149">
        <f>IF(FN_MC!K246="","*",FN_MC!K246)</f>
        <v>13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1646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2026-01-16T12:00:13Z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