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59" documentId="8_{B6337239-1A00-434D-AAD0-422EA1FEB5AE}" xr6:coauthVersionLast="47" xr6:coauthVersionMax="47" xr10:uidLastSave="{65431A26-0AEF-4C70-9717-117FFA9EBDA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- MAQUINISTAS" sheetId="13" r:id="rId5"/>
    <sheet name="CONTROLE D" sheetId="11" r:id="rId6"/>
    <sheet name="CONTROLE D+1" sheetId="12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4" hidden="1">'CONTROLE - MAQUINISTAS'!$B$2:$K$3033</definedName>
    <definedName name="_xlnm._FilterDatabase" localSheetId="6" hidden="1">'CONTROLE D+1'!$A$2:$Y$3000</definedName>
    <definedName name="_xlnm._FilterDatabase" localSheetId="5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AL165" i="1"/>
  <c r="AO165" i="1"/>
  <c r="AP165" i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AL167" i="1"/>
  <c r="AO167" i="1"/>
  <c r="AP167" i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F17" i="1"/>
  <c r="BR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F18" i="1"/>
  <c r="BR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F19" i="1"/>
  <c r="BR19" i="1"/>
  <c r="BS19" i="1"/>
  <c r="BT19" i="1"/>
  <c r="A20" i="1"/>
  <c r="C20" i="1"/>
  <c r="G20" i="1"/>
  <c r="AM20" i="1"/>
  <c r="R20" i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F20" i="1"/>
  <c r="BR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F25" i="1"/>
  <c r="BR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F27" i="1"/>
  <c r="BR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F33" i="1"/>
  <c r="BR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F34" i="1"/>
  <c r="BR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F35" i="1"/>
  <c r="BR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F36" i="1"/>
  <c r="BR36" i="1"/>
  <c r="BS36" i="1"/>
  <c r="BT36" i="1"/>
  <c r="A37" i="1"/>
  <c r="C37" i="1"/>
  <c r="G37" i="1"/>
  <c r="K35" i="12"/>
  <c r="R37" i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F38" i="1"/>
  <c r="BR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F39" i="1"/>
  <c r="BR39" i="1"/>
  <c r="BS39" i="1"/>
  <c r="BT39" i="1"/>
  <c r="A40" i="1"/>
  <c r="C40" i="1"/>
  <c r="G40" i="1"/>
  <c r="AM40" i="1"/>
  <c r="AN40" i="1"/>
  <c r="R40" i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F40" i="1"/>
  <c r="BR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F42" i="1"/>
  <c r="BR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F49" i="1"/>
  <c r="BR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Q51" i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F52" i="1"/>
  <c r="BR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6" i="11"/>
  <c r="K167" i="11"/>
  <c r="M167" i="11"/>
  <c r="K169" i="11"/>
  <c r="M169" i="11"/>
  <c r="K171" i="11"/>
  <c r="K174" i="11"/>
  <c r="M175" i="11"/>
  <c r="K177" i="11"/>
  <c r="M178" i="11"/>
  <c r="K180" i="11"/>
  <c r="K182" i="11"/>
  <c r="M185" i="11"/>
  <c r="K188" i="11"/>
  <c r="K191" i="11"/>
  <c r="K192" i="11"/>
  <c r="M193" i="11"/>
  <c r="K195" i="11"/>
  <c r="M196" i="11"/>
  <c r="K198" i="11"/>
  <c r="K201" i="11"/>
  <c r="M202" i="11"/>
  <c r="K207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K264" i="11"/>
  <c r="M275" i="11"/>
  <c r="K276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209" i="12" l="1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<sst xmlns="http://schemas.openxmlformats.org/spreadsheetml/2006/main" count="4688" uniqueCount="1202">
  <si>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</si>
  <si>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</si>
  <si>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</si>
  <si>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</si>
  <si>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</si>
  <si>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</si>
  <si>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</si>
  <si>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</si>
  <si>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</si>
  <si>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</si>
  <si>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</si>
  <si>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</si>
  <si>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</si>
  <si>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</si>
  <si>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</si>
  <si>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</si>
  <si>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</si>
  <si>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</si>
  <si>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</si>
  <si>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</si>
  <si>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</si>
  <si>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</si>
  <si>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</si>
  <si>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</si>
  <si>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</si>
  <si>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</si>
  <si>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</si>
  <si>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</si>
  <si>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</si>
  <si>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</si>
  <si>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</si>
  <si>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</si>
  <si>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</si>
  <si>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</si>
  <si>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</si>
  <si>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</si>
  <si>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</si>
  <si>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</si>
  <si>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</si>
  <si>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</si>
  <si>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</si>
  <si>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</si>
  <si>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</si>
  <si>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</si>
  <si>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</si>
  <si>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</si>
  <si>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</si>
  <si>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</si>
  <si>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</si>
  <si>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</si>
  <si>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</si>
  <si>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</si>
  <si>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</si>
  <si>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</si>
  <si>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</si>
  <si>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</si>
  <si>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</si>
  <si>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</si>
  <si>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</si>
  <si>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</si>
  <si>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</si>
  <si>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</si>
  <si>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</si>
  <si>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</si>
  <si>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</si>
  <si>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</si>
  <si>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</si>
  <si>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</si>
  <si>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</si>
  <si>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</si>
  <si>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</si>
  <si>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</si>
  <si>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</si>
  <si>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</si>
  <si>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</si>
  <si>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</si>
  <si>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</si>
  <si>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</si>
  <si>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</si>
  <si>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</si>
  <si>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</si>
  <si>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</si>
  <si>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</si>
  <si>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</si>
  <si>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</si>
  <si>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</si>
  <si>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</si>
  <si>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</si>
  <si>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</si>
  <si>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</si>
  <si>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</si>
  <si>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</si>
  <si>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</si>
  <si>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</si>
  <si>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</si>
  <si>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</si>
  <si>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</si>
  <si>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</si>
  <si>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</si>
  <si>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</si>
  <si>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</si>
  <si>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</si>
  <si>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</si>
  <si>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</si>
  <si>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</si>
  <si>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</si>
  <si>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</si>
  <si>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</si>
  <si>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</si>
  <si>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</si>
  <si>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</si>
  <si>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</si>
  <si>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</si>
  <si>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</si>
  <si>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</si>
  <si>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</si>
  <si>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</si>
  <si>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</si>
  <si>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</si>
  <si>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</si>
  <si>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</si>
  <si>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</si>
  <si>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</si>
  <si>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</si>
  <si>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</si>
  <si>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</si>
  <si>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</si>
  <si>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</si>
  <si>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</si>
  <si>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</si>
  <si>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</si>
  <si>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</si>
  <si>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</si>
  <si>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</si>
  <si>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</si>
  <si>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</si>
  <si>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</si>
  <si>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</si>
  <si>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</si>
  <si>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</si>
  <si>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</si>
  <si>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</si>
  <si>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</si>
  <si>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</si>
  <si>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</si>
  <si>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</si>
  <si>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</si>
  <si>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</si>
  <si>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</si>
  <si>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</si>
  <si>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</si>
  <si>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</si>
  <si>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</si>
  <si>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</si>
  <si>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</si>
  <si>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</si>
  <si>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</si>
  <si>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</si>
  <si>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</si>
  <si>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</si>
  <si>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</si>
  <si>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</si>
  <si>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</si>
  <si>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</si>
  <si>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</si>
  <si>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</si>
  <si>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</si>
  <si>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</si>
  <si>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</si>
  <si>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</si>
  <si>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</si>
  <si>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</si>
  <si>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</si>
  <si>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</si>
  <si>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</si>
  <si>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</si>
  <si>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</si>
  <si>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</si>
  <si>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</si>
  <si>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</si>
  <si>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</si>
  <si>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</si>
  <si>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</si>
  <si>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</si>
  <si>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</si>
  <si>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</si>
  <si>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</si>
  <si>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</si>
  <si>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</si>
  <si>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</si>
  <si>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</si>
  <si>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</si>
  <si>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</si>
  <si>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</si>
  <si>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</si>
  <si>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</si>
  <si>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</si>
  <si>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</si>
  <si>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</si>
  <si>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</si>
  <si>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</si>
  <si>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</si>
  <si>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</si>
  <si>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</si>
  <si>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</si>
  <si>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</si>
  <si>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</si>
  <si>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</si>
  <si>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</si>
  <si>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</si>
  <si>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</si>
  <si>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</si>
  <si>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</si>
  <si>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</si>
  <si>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</si>
  <si>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</si>
  <si>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</si>
  <si>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</si>
  <si>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</si>
  <si>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</si>
  <si>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</si>
  <si>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</si>
  <si>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</si>
  <si>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</si>
  <si>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</si>
  <si>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</si>
  <si>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</si>
  <si>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</si>
  <si>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</si>
  <si>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</si>
  <si>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</si>
  <si>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</si>
  <si>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</si>
  <si>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</si>
  <si>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</si>
  <si>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</si>
  <si>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</si>
  <si>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</si>
  <si>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</si>
  <si>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</si>
  <si>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</si>
  <si>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</si>
  <si>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</si>
  <si>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</si>
  <si>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</si>
  <si>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</si>
  <si>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</si>
  <si>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</si>
  <si>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</si>
  <si>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</si>
  <si>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</si>
  <si>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</si>
  <si>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</si>
  <si>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</si>
  <si>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</si>
  <si>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</si>
  <si>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</si>
  <si>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</si>
  <si>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</si>
  <si>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</si>
  <si>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</si>
  <si>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</si>
  <si>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</si>
  <si>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</si>
  <si>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</si>
  <si>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</si>
  <si>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</si>
  <si>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</si>
  <si>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</si>
  <si>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</si>
  <si>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</si>
  <si>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</si>
  <si>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</si>
  <si>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</si>
  <si>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</si>
  <si>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</si>
  <si>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</si>
  <si>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</si>
  <si>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</si>
  <si>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</si>
  <si>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</si>
  <si>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</si>
  <si>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</si>
  <si>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</si>
  <si>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</si>
  <si>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</si>
  <si>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</si>
  <si>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</si>
  <si>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</si>
  <si>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</si>
  <si>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</si>
  <si>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</si>
  <si>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</si>
  <si>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</si>
  <si>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</si>
  <si>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</si>
  <si>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</si>
  <si>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</si>
  <si>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</si>
  <si>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</si>
  <si>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</si>
  <si>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</si>
  <si>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</si>
  <si>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</si>
  <si>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</si>
  <si>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</si>
  <si>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</si>
  <si>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</si>
  <si>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</si>
  <si>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</si>
  <si>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</si>
  <si>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</si>
  <si>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</si>
  <si>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</si>
  <si>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</si>
  <si>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</si>
  <si>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</si>
  <si>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</si>
  <si>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</si>
  <si>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</si>
  <si>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</si>
  <si>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</si>
  <si>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</si>
  <si>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</si>
  <si>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</si>
  <si>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</si>
  <si>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</si>
  <si>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</si>
  <si>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</si>
  <si>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</si>
  <si>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</si>
  <si>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</si>
  <si>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</si>
  <si>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</si>
  <si>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</si>
  <si>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</si>
  <si>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</si>
  <si>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</si>
  <si>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</si>
  <si>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</si>
  <si>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</si>
  <si>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</si>
  <si>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</si>
  <si>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</si>
  <si>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</si>
  <si>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</si>
  <si>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</si>
  <si>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</si>
  <si>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</si>
  <si>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</si>
  <si>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</si>
  <si>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</si>
  <si>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</si>
  <si>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</si>
  <si>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</si>
  <si>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</si>
  <si>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</si>
  <si>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</si>
  <si>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</si>
  <si>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</si>
  <si>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</si>
  <si>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</si>
  <si>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</si>
  <si>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</si>
  <si>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</si>
  <si>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</si>
  <si>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</si>
  <si>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</si>
  <si>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</si>
  <si>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</si>
  <si>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</si>
  <si>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</si>
  <si>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</si>
  <si>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</si>
  <si>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</si>
  <si>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</si>
  <si>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</si>
  <si>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</si>
  <si>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</si>
  <si>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</si>
  <si>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</si>
  <si>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</si>
  <si>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</si>
  <si>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</si>
  <si>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</si>
  <si>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</si>
  <si>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</si>
  <si>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</si>
  <si>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</si>
  <si>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</si>
  <si>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</si>
  <si>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</si>
  <si>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</si>
  <si>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</si>
  <si>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</si>
  <si>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</si>
  <si>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</si>
  <si>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</si>
  <si>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</si>
  <si>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</si>
  <si>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</si>
  <si>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</si>
  <si>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</si>
  <si>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</si>
  <si>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</si>
  <si>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</si>
  <si>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</si>
  <si>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</si>
  <si>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</si>
  <si>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</si>
  <si>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</si>
  <si>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</si>
  <si>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</si>
  <si>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</si>
  <si>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</si>
  <si>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</si>
  <si>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</si>
  <si>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</si>
  <si>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</si>
  <si>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</si>
  <si>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</si>
  <si>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</si>
  <si>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</si>
  <si>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</si>
  <si>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</si>
  <si>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</si>
  <si>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</si>
  <si>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</si>
  <si>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</si>
  <si>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</si>
  <si>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</si>
  <si>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</si>
  <si>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</si>
  <si>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</si>
  <si>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</si>
  <si>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</si>
  <si>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</si>
  <si>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</si>
  <si>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</si>
  <si>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</si>
  <si>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</si>
  <si>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</si>
  <si>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</si>
  <si>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</si>
  <si>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</si>
  <si>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</si>
  <si>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</si>
  <si>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</si>
  <si>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</si>
  <si>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</si>
  <si>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</si>
  <si>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</si>
  <si>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</si>
  <si>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</si>
  <si>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</si>
  <si>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</si>
  <si>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</si>
  <si>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</si>
  <si>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</si>
  <si>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</si>
  <si>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</si>
  <si>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</si>
  <si>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</si>
  <si>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</si>
  <si>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</si>
  <si>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</si>
  <si>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</si>
  <si>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</si>
  <si>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</si>
  <si>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</si>
  <si>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</si>
  <si>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</si>
  <si>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</si>
  <si>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</si>
  <si>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</si>
  <si>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</si>
  <si>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</si>
  <si>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</si>
  <si>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</si>
  <si>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</si>
  <si>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</si>
  <si>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</si>
  <si>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</si>
  <si>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</si>
  <si>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</si>
  <si>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</si>
  <si>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</si>
  <si>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</si>
  <si>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</si>
  <si>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</si>
  <si>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</si>
  <si>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</si>
  <si>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</si>
  <si>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</si>
  <si>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</si>
  <si>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</si>
  <si>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</si>
  <si>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</si>
  <si>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</si>
  <si>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</si>
  <si>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</si>
  <si>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</si>
  <si>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</si>
  <si>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</si>
  <si>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</si>
  <si>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</si>
  <si>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</si>
  <si>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</si>
  <si>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</si>
  <si>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</si>
  <si>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</si>
  <si>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</si>
  <si>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</si>
  <si>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</si>
  <si>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</si>
  <si>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</si>
  <si>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</si>
  <si>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</si>
  <si>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</si>
  <si>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</si>
  <si>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</si>
  <si>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</si>
  <si>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</si>
  <si>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</si>
  <si>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</si>
  <si>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</si>
  <si>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</si>
  <si>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</si>
  <si>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</si>
  <si>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</si>
  <si>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</si>
  <si>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</si>
  <si>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</si>
  <si>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</si>
  <si>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</si>
  <si>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</si>
  <si>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</si>
  <si>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</si>
  <si>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</si>
  <si>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</si>
  <si>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</si>
  <si>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</si>
  <si>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</si>
  <si>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</si>
  <si>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</si>
  <si>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</si>
  <si>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</si>
  <si>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</si>
  <si>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</si>
  <si>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</si>
  <si>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</si>
  <si>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</si>
  <si>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</si>
  <si>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</si>
  <si>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</si>
  <si>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</si>
  <si>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</si>
  <si>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</si>
  <si>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</si>
  <si>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</si>
  <si>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</si>
  <si>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</si>
  <si>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</si>
  <si>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</si>
  <si>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</si>
  <si>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</si>
  <si>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</si>
  <si>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</si>
  <si>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</si>
  <si>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</si>
  <si>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</si>
  <si>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</si>
  <si>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</si>
  <si>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</si>
  <si>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</si>
  <si>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</si>
  <si>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</si>
  <si>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</si>
  <si>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</si>
  <si>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</si>
  <si>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</si>
  <si>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</si>
  <si>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</si>
  <si>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</si>
  <si>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</si>
  <si>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</si>
  <si>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</si>
  <si>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</si>
  <si>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</si>
  <si>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</si>
  <si>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</si>
  <si>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</si>
  <si>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</si>
  <si>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</si>
  <si>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</si>
  <si>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</si>
  <si>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</si>
  <si>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</si>
  <si>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</si>
  <si>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</si>
  <si>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</si>
  <si>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</si>
  <si>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</si>
  <si>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</si>
  <si>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</si>
  <si>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</si>
  <si>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</si>
  <si>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</si>
  <si>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</si>
  <si>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</si>
  <si>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</si>
  <si>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</si>
  <si>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</si>
  <si>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</si>
  <si>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</si>
  <si>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</si>
  <si>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</si>
  <si>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</si>
  <si>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</si>
  <si>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</si>
  <si>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</si>
  <si>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</si>
  <si>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</si>
  <si>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</si>
  <si>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</si>
  <si>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</si>
  <si>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</si>
  <si>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</si>
  <si>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</si>
  <si>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</si>
  <si>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</si>
  <si>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</si>
  <si>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</si>
  <si>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</si>
  <si>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</si>
  <si>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</si>
  <si>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</si>
  <si>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</si>
  <si>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</si>
  <si>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</si>
  <si>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</si>
  <si>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</si>
  <si>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</si>
  <si>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</si>
  <si>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</si>
  <si>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</si>
  <si>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</si>
  <si>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</si>
  <si>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</si>
  <si>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</si>
  <si>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</si>
  <si>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</si>
  <si>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</si>
  <si>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</si>
  <si>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</si>
  <si>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</si>
  <si>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</si>
  <si>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</si>
  <si>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</si>
  <si>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</si>
  <si>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</si>
  <si>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</si>
  <si>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</si>
  <si>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</si>
  <si>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</si>
  <si>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</si>
  <si>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</si>
  <si>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</si>
  <si>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</si>
  <si>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</si>
  <si>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</si>
  <si>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</si>
  <si>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</si>
  <si>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</si>
  <si>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</si>
  <si>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</si>
  <si>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</si>
  <si>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</si>
  <si>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</si>
  <si>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</si>
  <si>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</si>
  <si>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</si>
  <si>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</si>
  <si>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</si>
  <si>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</si>
  <si>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</si>
  <si>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</si>
  <si>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</si>
  <si>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</si>
  <si>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</si>
  <si>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</si>
  <si>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</si>
  <si>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</si>
  <si>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</si>
  <si>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</si>
  <si>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</si>
  <si>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</si>
  <si>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</si>
  <si>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</si>
  <si>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</si>
  <si>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</si>
  <si>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</si>
  <si>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</si>
  <si>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</si>
  <si>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</si>
  <si>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</si>
  <si>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</si>
  <si>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</si>
  <si>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</si>
  <si>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</si>
  <si>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</si>
  <si>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</si>
  <si>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</si>
  <si>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</si>
  <si>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</si>
  <si>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</si>
  <si>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</si>
  <si>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</si>
  <si>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</si>
  <si>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</si>
  <si>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</si>
  <si>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</si>
  <si>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</si>
  <si>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</si>
  <si>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</si>
  <si>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</si>
  <si>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</si>
  <si>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</si>
  <si>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</si>
  <si>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</si>
  <si>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</si>
  <si>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</si>
  <si>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</si>
  <si>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</si>
  <si>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</si>
  <si>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</si>
  <si>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</si>
  <si>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</si>
  <si>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</si>
  <si>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</si>
  <si>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</si>
  <si>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</si>
  <si>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</si>
  <si>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</si>
  <si>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</si>
  <si>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</si>
  <si>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</si>
  <si>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</si>
  <si>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</si>
  <si>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</si>
  <si>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</si>
  <si>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</si>
  <si>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</si>
  <si>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</si>
  <si>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</si>
  <si>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</si>
  <si>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</si>
  <si>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</si>
  <si>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</si>
  <si>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</si>
  <si>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</si>
  <si>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</si>
  <si>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</si>
  <si>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</si>
  <si>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</si>
  <si>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</si>
  <si>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</si>
  <si>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</si>
  <si>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</si>
  <si>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</si>
  <si>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</si>
  <si>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</si>
  <si>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</si>
  <si>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</si>
  <si>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</si>
  <si>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</si>
  <si>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</si>
  <si>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</si>
  <si>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</si>
  <si>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</si>
  <si>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</si>
  <si>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</si>
  <si>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</si>
  <si>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</si>
  <si>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</si>
  <si>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</si>
  <si>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</si>
  <si>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</si>
  <si>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</si>
  <si>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</si>
  <si>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</si>
  <si>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</si>
  <si>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</si>
  <si>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</si>
  <si>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</si>
  <si>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</si>
  <si>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</si>
  <si>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</si>
  <si>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</si>
  <si>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</si>
  <si>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</si>
  <si>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</si>
  <si>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</si>
  <si>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</si>
  <si>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</si>
  <si>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</si>
  <si>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</si>
  <si>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</si>
  <si>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</si>
  <si>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</si>
  <si>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</si>
  <si>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</si>
  <si>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</si>
  <si>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</si>
  <si>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</si>
  <si>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</si>
  <si>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</si>
  <si>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</si>
  <si>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</si>
  <si>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</si>
  <si>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</si>
  <si>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</si>
  <si>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</si>
  <si>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</si>
  <si>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</si>
  <si>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</si>
  <si>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</si>
  <si>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</si>
  <si>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</si>
  <si>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</si>
  <si>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</si>
  <si>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</si>
  <si>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</si>
  <si>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</si>
  <si>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</si>
  <si>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</si>
  <si>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</si>
  <si>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</si>
  <si>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</si>
  <si>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</si>
  <si>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</si>
  <si>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</si>
  <si>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</si>
  <si>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</si>
  <si>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</si>
  <si>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</si>
  <si>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</si>
  <si>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</si>
  <si>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</si>
  <si>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</si>
  <si>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</si>
  <si>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</si>
  <si>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</si>
  <si>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</si>
  <si>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</si>
  <si>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</si>
  <si>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</si>
  <si>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</si>
  <si>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</si>
  <si>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</si>
  <si>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</si>
  <si>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</si>
  <si>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</si>
  <si>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</si>
  <si>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</si>
  <si>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</si>
  <si>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</si>
  <si>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</si>
  <si>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</si>
  <si>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</si>
  <si>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</si>
  <si>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</si>
  <si>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</si>
  <si>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</si>
  <si>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</si>
  <si>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</si>
  <si>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</si>
  <si>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</si>
  <si>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</si>
  <si>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</si>
  <si>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</si>
  <si>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</si>
  <si>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</si>
  <si>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</si>
  <si>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</si>
  <si>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</si>
  <si>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</si>
  <si>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</si>
  <si>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</si>
  <si>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</si>
  <si>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</si>
  <si>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</si>
  <si>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</si>
  <si>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</si>
  <si>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</si>
  <si>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</si>
  <si>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</si>
  <si>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</si>
  <si>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</si>
  <si>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</si>
  <si>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</si>
  <si>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</si>
  <si>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</si>
  <si>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</si>
  <si>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</si>
  <si>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</si>
  <si>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</si>
  <si>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</si>
  <si>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</si>
  <si>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</si>
  <si>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</si>
  <si>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</si>
  <si>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</si>
  <si>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</si>
  <si>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</si>
  <si>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</si>
  <si>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</si>
  <si>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</si>
  <si>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</si>
  <si>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</si>
  <si>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</si>
  <si>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</si>
  <si>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</si>
  <si>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</si>
  <si>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</si>
  <si>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</si>
  <si>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</si>
  <si>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</si>
  <si>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</si>
  <si>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</si>
  <si>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</si>
  <si>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</si>
  <si>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</si>
  <si>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</si>
  <si>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</si>
  <si>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</si>
  <si>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</si>
  <si>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</si>
  <si>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</si>
  <si>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</si>
  <si>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</si>
  <si>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</si>
  <si>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</si>
  <si>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</si>
  <si>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</si>
  <si>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</si>
  <si>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</si>
  <si>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</si>
  <si>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</si>
  <si>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</si>
  <si>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</si>
  <si>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</si>
  <si>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</si>
  <si>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</si>
  <si>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</si>
  <si>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</si>
  <si>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</si>
  <si>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</si>
  <si>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</si>
  <si>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</si>
  <si>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</si>
  <si>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</si>
  <si>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</si>
  <si>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</si>
  <si>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</si>
  <si>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</si>
  <si>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</si>
  <si>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</si>
  <si>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</si>
  <si>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</si>
  <si>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</si>
  <si>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</si>
  <si>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</si>
  <si>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</si>
  <si>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</si>
  <si>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</si>
  <si>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</si>
  <si>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</si>
  <si>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</si>
  <si>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</si>
  <si>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</si>
  <si>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</si>
  <si>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</si>
  <si>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</si>
  <si>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</si>
  <si>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</si>
  <si>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</si>
  <si>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</si>
  <si>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</si>
  <si>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</si>
  <si>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</si>
  <si>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</si>
  <si>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</si>
  <si>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</si>
  <si>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</si>
  <si>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</si>
  <si>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</si>
  <si>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</si>
  <si>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</si>
  <si>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</si>
  <si>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</si>
  <si>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</si>
  <si>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</si>
  <si>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</si>
  <si>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</si>
  <si>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</si>
  <si>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</si>
  <si>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</si>
  <si>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</si>
  <si>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</si>
  <si>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</si>
  <si>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</si>
  <si>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</si>
  <si>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</si>
  <si>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</si>
  <si>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</si>
  <si>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</si>
  <si>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</si>
  <si>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</si>
  <si>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</si>
  <si>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</si>
  <si>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</si>
  <si>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</si>
  <si>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</si>
  <si>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</si>
  <si>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</si>
  <si>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</si>
  <si>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</si>
  <si>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</si>
  <si>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</si>
  <si>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</si>
  <si>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</si>
  <si>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</si>
  <si>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</si>
  <si>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</si>
  <si>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</si>
  <si>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</si>
  <si>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</si>
  <si>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</si>
  <si>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</si>
  <si>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</si>
  <si>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</si>
  <si>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</si>
  <si>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</si>
  <si>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</si>
  <si>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</si>
  <si>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</si>
  <si>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</si>
  <si>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</si>
  <si>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</si>
  <si>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</si>
  <si>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</si>
  <si>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</si>
  <si>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</si>
  <si>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</si>
  <si>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</si>
  <si>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</si>
  <si>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</si>
  <si>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</si>
  <si>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</si>
  <si>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</si>
  <si>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</si>
  <si>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</si>
  <si>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</si>
  <si>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</si>
  <si>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</si>
  <si>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</si>
  <si>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</si>
  <si>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</si>
  <si>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</si>
  <si>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</si>
  <si>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</si>
  <si>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</si>
  <si>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</si>
  <si>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</si>
  <si>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</si>
  <si>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</si>
  <si>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</si>
  <si>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</si>
  <si>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</si>
  <si>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</si>
  <si>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</si>
  <si>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</si>
  <si>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</si>
  <si>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</si>
  <si>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</si>
  <si>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</si>
  <si>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</si>
  <si>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</si>
  <si>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</si>
  <si>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</si>
  <si>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</si>
  <si>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</si>
  <si>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</si>
  <si>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</si>
  <si>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</si>
  <si>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</si>
  <si>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</si>
  <si>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</si>
  <si>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</si>
  <si>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</si>
  <si>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</si>
  <si>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</si>
  <si>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</si>
  <si>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</si>
  <si>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</si>
  <si>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</si>
  <si>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</si>
  <si>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</si>
  <si>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</si>
  <si>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</si>
  <si>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</si>
  <si>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</si>
  <si>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</si>
  <si>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</si>
  <si>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</si>
  <si>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</si>
  <si>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</si>
  <si>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</si>
  <si>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</si>
  <si>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</si>
  <si>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</si>
  <si>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em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</si>
  <si>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</si>
  <si>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</si>
  <si>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</si>
  <si>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</si>
  <si>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</si>
  <si>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</si>
  <si>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</si>
  <si>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</si>
  <si>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</si>
  <si>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</si>
  <si>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</si>
  <si>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</si>
  <si>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</si>
  <si>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</si>
  <si>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</si>
  <si>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</si>
  <si>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</si>
  <si>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</si>
  <si>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</si>
  <si>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</si>
  <si>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</si>
  <si>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</si>
  <si>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</si>
  <si>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</si>
  <si>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</si>
  <si>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</si>
  <si>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</si>
  <si>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</si>
  <si>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</si>
  <si>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</si>
  <si>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</si>
  <si>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</si>
  <si>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</si>
  <si>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</si>
  <si>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</si>
  <si>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</si>
  <si>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>ZER-3</t>
  </si>
  <si>
    <t>ZEM-ZER</t>
  </si>
  <si>
    <t>ZEMZER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</si>
  <si>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</si>
  <si>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</si>
  <si>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</si>
  <si>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</si>
  <si>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V96 solicita MC1 em K67ZEV-2 às 07h30 e circula em licença até o KM 158+700 em ZEV-1;</t>
  </si>
  <si>
    <t>W97 solicita MC1 em ZEM-1 às 07h00 e circula em licença até o KM 157+200 em ZEV157-1;</t>
  </si>
  <si>
    <t>W96 solicita MC1 em ZEM-1 às 07h20 e circula em licença até o KM 154+100 em 155154-1;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</si>
  <si>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</si>
  <si>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</si>
  <si>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</si>
  <si>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</si>
  <si>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</si>
  <si>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Deslocamento em bloqueio  ZPT105, 105ZGP1 e ZGP1</t>
  </si>
  <si>
    <t>Bispo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</si>
  <si>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</si>
  <si>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</si>
  <si>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</si>
  <si>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</si>
  <si>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</si>
  <si>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ZPTZPGZPT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</si>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</sst>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77">
        <v>30</v>
      </c>
      <c r="O44"/>
    </row>
    <row r="45" spans="1:42">
      <c r="A45" s="378">
        <v>48</v>
      </c>
      <c r="O45"/>
    </row>
    <row r="46" spans="1:42">
      <c r="A46" s="378">
        <v>49</v>
      </c>
      <c r="O46"/>
    </row>
    <row r="47" spans="1:42">
      <c r="A47" s="378">
        <v>53</v>
      </c>
      <c r="O47"/>
    </row>
    <row r="48" spans="1:42">
      <c r="A48" s="378">
        <v>54</v>
      </c>
      <c r="O48"/>
    </row>
    <row r="49" spans="1:15">
      <c r="A49" s="378">
        <v>55</v>
      </c>
      <c r="O49"/>
    </row>
    <row r="50" spans="1:15">
      <c r="A50" s="378">
        <v>56</v>
      </c>
      <c r="O50"/>
    </row>
    <row r="51" spans="1:15">
      <c r="A51" s="378">
        <v>61</v>
      </c>
      <c r="O51"/>
    </row>
    <row r="52" spans="1:15">
      <c r="A52" s="378">
        <v>92</v>
      </c>
      <c r="O52"/>
    </row>
    <row r="53" spans="1:15">
      <c r="A53" s="379">
        <v>78</v>
      </c>
      <c r="O53"/>
    </row>
    <row r="54" spans="1:15">
      <c r="A54" s="379">
        <v>97</v>
      </c>
      <c r="O54"/>
    </row>
    <row r="55" spans="1:15">
      <c r="A55" s="379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E6" activePane="bottomRight" state="frozen"/>
      <selection pane="bottomRight" activeCell="BQ28" sqref="BQ2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1" t="s">
        <v>1002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1003</v>
      </c>
      <c r="BI1" s="346"/>
      <c r="BJ1" s="347"/>
      <c r="BK1" s="348"/>
      <c r="BL1" s="50"/>
      <c r="BM1" s="338" t="s">
        <v>1004</v>
      </c>
      <c r="BN1" s="339"/>
      <c r="BO1" s="339"/>
      <c r="BP1" s="339"/>
      <c r="BQ1" s="339"/>
      <c r="BR1" s="339"/>
      <c r="BS1" s="340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1" t="s">
        <v>1005</v>
      </c>
      <c r="AJ2" s="342"/>
      <c r="AK2" s="342"/>
      <c r="AL2" s="342"/>
      <c r="AM2" s="342"/>
      <c r="AN2" s="342"/>
      <c r="AO2" s="342"/>
      <c r="AP2" s="342"/>
      <c r="AQ2" s="344"/>
      <c r="AR2" s="240"/>
      <c r="AS2" s="356" t="s">
        <v>1008</v>
      </c>
      <c r="AT2" s="343"/>
      <c r="AU2" s="343"/>
      <c r="AV2" s="343"/>
      <c r="AW2" s="343"/>
      <c r="AX2" s="342"/>
      <c r="AY2" s="344"/>
      <c r="AZ2" s="4"/>
      <c r="BA2" s="335" t="s">
        <v>1009</v>
      </c>
      <c r="BB2" s="337"/>
      <c r="BC2" s="341" t="s">
        <v>1006</v>
      </c>
      <c r="BD2" s="342"/>
      <c r="BE2" s="342"/>
      <c r="BF2" s="344"/>
      <c r="BG2" s="3"/>
      <c r="BH2" s="349"/>
      <c r="BI2" s="350"/>
      <c r="BJ2" s="351"/>
      <c r="BK2" s="352"/>
      <c r="BL2" s="50"/>
      <c r="BM2" s="353"/>
      <c r="BN2" s="354"/>
      <c r="BO2" s="354"/>
      <c r="BP2" s="354"/>
      <c r="BQ2" s="354"/>
      <c r="BR2" s="354"/>
      <c r="BS2" s="355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35" t="s">
        <v>1010</v>
      </c>
      <c r="AJ3" s="337"/>
      <c r="AK3" s="335" t="s">
        <v>1011</v>
      </c>
      <c r="AL3" s="336"/>
      <c r="AM3" s="336"/>
      <c r="AN3" s="336"/>
      <c r="AO3" s="336"/>
      <c r="AP3" s="336"/>
      <c r="AQ3" s="337"/>
      <c r="AR3" s="241"/>
      <c r="AS3" s="359" t="s">
        <v>1017</v>
      </c>
      <c r="AT3" s="360"/>
      <c r="AU3" s="359" t="s">
        <v>1018</v>
      </c>
      <c r="AV3" s="360"/>
      <c r="AW3" s="359" t="s">
        <v>1019</v>
      </c>
      <c r="AX3" s="361"/>
      <c r="AY3" s="64" t="s">
        <v>1020</v>
      </c>
      <c r="AZ3" s="64"/>
      <c r="BA3" s="357"/>
      <c r="BB3" s="358"/>
      <c r="BC3" s="335" t="s">
        <v>1013</v>
      </c>
      <c r="BD3" s="336"/>
      <c r="BE3" s="336"/>
      <c r="BF3" s="337"/>
      <c r="BG3" s="63"/>
      <c r="BH3" s="349"/>
      <c r="BI3" s="350"/>
      <c r="BJ3" s="351"/>
      <c r="BK3" s="352"/>
      <c r="BL3" s="50"/>
      <c r="BM3" s="338" t="s">
        <v>1021</v>
      </c>
      <c r="BN3" s="339"/>
      <c r="BO3" s="339"/>
      <c r="BP3" s="340"/>
      <c r="BQ3" s="338" t="s">
        <v>637</v>
      </c>
      <c r="BR3" s="339"/>
      <c r="BS3" s="340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1128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1129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1130</v>
      </c>
      <c r="W20" s="276" t="s">
        <v>1131</v>
      </c>
      <c r="X20" s="219" t="s">
        <v>830</v>
      </c>
      <c r="Y20" s="159"/>
      <c r="Z20" s="159"/>
      <c r="AA20" s="218" t="s">
        <v>1132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1133</v>
      </c>
      <c r="BK20" s="17" t="s">
        <v>1133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1134</v>
      </c>
      <c r="W21" s="276" t="s">
        <v>1135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1136</v>
      </c>
      <c r="BK21" s="17" t="s">
        <v>1137</v>
      </c>
      <c r="BL21" s="16"/>
      <c r="BM21" s="15" t="s">
        <v>852</v>
      </c>
      <c r="BN21" s="15" t="s">
        <v>873</v>
      </c>
      <c r="BO21" s="166" t="s">
        <v>941</v>
      </c>
      <c r="BP21" s="17" t="s">
        <v>1137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1134</v>
      </c>
      <c r="W22" s="276" t="s">
        <v>1138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1139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1140</v>
      </c>
      <c r="BK22" s="17" t="s">
        <v>1141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1130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1142</v>
      </c>
      <c r="BK23" s="17" t="s">
        <v>1143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1144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1130</v>
      </c>
      <c r="W24" s="276" t="s">
        <v>1135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1145</v>
      </c>
      <c r="BK24" s="17" t="s">
        <v>1146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1147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1130</v>
      </c>
      <c r="W25" s="276" t="s">
        <v>1148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1149</v>
      </c>
      <c r="BK25" s="17" t="s">
        <v>1149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1150</v>
      </c>
      <c r="W26" s="276" t="s">
        <v>1151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1152</v>
      </c>
      <c r="BK26" s="17" t="s">
        <v>1152</v>
      </c>
      <c r="BL26" s="16"/>
      <c r="BM26" s="15" t="s">
        <v>856</v>
      </c>
      <c r="BN26" s="15" t="s">
        <v>885</v>
      </c>
      <c r="BO26" s="166" t="s">
        <v>995</v>
      </c>
      <c r="BP26" s="17" t="s">
        <v>1153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1154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1155</v>
      </c>
      <c r="BK27" s="17" t="s">
        <v>1155</v>
      </c>
      <c r="BL27" s="16"/>
      <c r="BM27" s="15" t="s">
        <v>851</v>
      </c>
      <c r="BN27" s="15" t="s">
        <v>882</v>
      </c>
      <c r="BO27" s="166" t="s">
        <v>940</v>
      </c>
      <c r="BP27" s="17" t="s">
        <v>1155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76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/>
      <c r="Z31" s="159"/>
      <c r="AA31" s="218" t="s">
        <v>1156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>
        <f t="shared" si="2"/>
        <v>0</v>
      </c>
      <c r="AZ31" s="14"/>
      <c r="BA31" s="72"/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/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76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/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/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76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/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76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/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76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/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1157</v>
      </c>
      <c r="X36" s="219" t="s">
        <v>835</v>
      </c>
      <c r="Y36" s="159"/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1158</v>
      </c>
      <c r="X37" s="219" t="s">
        <v>835</v>
      </c>
      <c r="Y37" s="159"/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1159</v>
      </c>
      <c r="J38" s="218">
        <v>48</v>
      </c>
      <c r="K38" s="218">
        <v>134</v>
      </c>
      <c r="L38" s="84" t="s">
        <v>487</v>
      </c>
      <c r="M38" s="205" t="s">
        <v>1160</v>
      </c>
      <c r="N38" s="205" t="s">
        <v>1161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/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>
        <f t="shared" si="2"/>
        <v>0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76" t="s">
        <v>1162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1163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1164</v>
      </c>
      <c r="W39" s="380" t="s">
        <v>1165</v>
      </c>
      <c r="X39" s="219" t="s">
        <v>830</v>
      </c>
      <c r="Y39" s="159"/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76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1164</v>
      </c>
      <c r="W40" s="174" t="s">
        <v>1166</v>
      </c>
      <c r="X40" s="219" t="s">
        <v>830</v>
      </c>
      <c r="Y40" s="159"/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76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1164</v>
      </c>
      <c r="W41" s="174" t="s">
        <v>1167</v>
      </c>
      <c r="X41" s="219" t="s">
        <v>830</v>
      </c>
      <c r="Y41" s="159"/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76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1164</v>
      </c>
      <c r="W42" s="174" t="s">
        <v>1168</v>
      </c>
      <c r="X42" s="219" t="s">
        <v>830</v>
      </c>
      <c r="Y42" s="159"/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1134</v>
      </c>
      <c r="W45" s="174" t="s">
        <v>1169</v>
      </c>
      <c r="X45" s="219" t="s">
        <v>835</v>
      </c>
      <c r="Y45" s="159"/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1170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1171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1172</v>
      </c>
      <c r="W46" s="380" t="s">
        <v>1173</v>
      </c>
      <c r="X46" s="219" t="s">
        <v>830</v>
      </c>
      <c r="Y46" s="159"/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/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1172</v>
      </c>
      <c r="W47" s="276" t="s">
        <v>1174</v>
      </c>
      <c r="X47" s="219" t="s">
        <v>830</v>
      </c>
      <c r="Y47" s="159"/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/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1172</v>
      </c>
      <c r="W48" s="276" t="s">
        <v>1174</v>
      </c>
      <c r="X48" s="219" t="s">
        <v>830</v>
      </c>
      <c r="Y48" s="159"/>
      <c r="Z48" s="159"/>
      <c r="AA48" s="218" t="s">
        <v>1175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/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76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1134</v>
      </c>
      <c r="W49" s="174" t="s">
        <v>1176</v>
      </c>
      <c r="X49" s="219" t="s">
        <v>835</v>
      </c>
      <c r="Y49" s="159"/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1177</v>
      </c>
      <c r="J50" s="218">
        <v>54</v>
      </c>
      <c r="K50" s="218">
        <v>105</v>
      </c>
      <c r="L50" s="84" t="s">
        <v>487</v>
      </c>
      <c r="M50" s="205" t="s">
        <v>1178</v>
      </c>
      <c r="N50" s="205" t="s">
        <v>1179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1134</v>
      </c>
      <c r="W50" s="174" t="s">
        <v>1180</v>
      </c>
      <c r="X50" s="219" t="s">
        <v>835</v>
      </c>
      <c r="Y50" s="159"/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1181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/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1134</v>
      </c>
      <c r="W52" s="174" t="s">
        <v>1101</v>
      </c>
      <c r="X52" s="219" t="s">
        <v>835</v>
      </c>
      <c r="Y52" s="159"/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1182</v>
      </c>
      <c r="C2" s="96" t="s">
        <v>1027</v>
      </c>
      <c r="D2" s="96" t="s">
        <v>1029</v>
      </c>
      <c r="E2" s="96" t="s">
        <v>1183</v>
      </c>
      <c r="F2" s="96" t="s">
        <v>1184</v>
      </c>
      <c r="G2" s="96" t="s">
        <v>1185</v>
      </c>
      <c r="H2" s="96" t="s">
        <v>1186</v>
      </c>
      <c r="I2" s="96" t="s">
        <v>1187</v>
      </c>
      <c r="J2" s="96" t="s">
        <v>1188</v>
      </c>
      <c r="K2" s="132" t="s">
        <v>1189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*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*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*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*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*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*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*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*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*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*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*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*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*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*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*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*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*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*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*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*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2" t="s">
        <v>1190</v>
      </c>
      <c r="D5" s="363"/>
      <c r="E5" s="363"/>
      <c r="F5" s="363"/>
      <c r="G5" s="363"/>
      <c r="H5" s="363"/>
      <c r="I5" s="363"/>
      <c r="J5" s="364"/>
      <c r="K5" s="365" t="s">
        <v>1191</v>
      </c>
      <c r="L5" s="366"/>
      <c r="M5" s="366"/>
      <c r="N5" s="366"/>
      <c r="O5" s="367" t="s">
        <v>1192</v>
      </c>
      <c r="P5" s="368"/>
      <c r="Q5" s="369"/>
    </row>
    <row r="6" spans="1:17" s="94" customFormat="1" ht="15.75" customHeight="1">
      <c r="A6" s="88" t="s">
        <v>1193</v>
      </c>
      <c r="B6" s="95" t="s">
        <v>1194</v>
      </c>
      <c r="C6" s="96" t="s">
        <v>1042</v>
      </c>
      <c r="D6" s="97" t="s">
        <v>1043</v>
      </c>
      <c r="E6" s="96" t="s">
        <v>1195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1196</v>
      </c>
      <c r="M6" s="140" t="s">
        <v>506</v>
      </c>
      <c r="N6" s="141" t="s">
        <v>1037</v>
      </c>
      <c r="O6" s="247" t="s">
        <v>1080</v>
      </c>
      <c r="P6" s="158"/>
      <c r="Q6" s="194" t="s">
        <v>1197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MC1 13h26 / autorizado entrada na via 13h41 / em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*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>*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*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*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*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0</v>
      </c>
      <c r="P39" s="91"/>
      <c r="Q39" s="146" t="str">
        <f>IF($A$2=1,IF(SP_SUL!BJ37="","*",SP_SUL!BJ37),IF(SP_SUL!BK37="","*",SP_SUL!BK37))</f>
        <v>*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0</v>
      </c>
      <c r="P40" s="91"/>
      <c r="Q40" s="146" t="str">
        <f>IF($A$2=1,IF(SP_SUL!BJ38="","*",SP_SUL!BJ38),IF(SP_SUL!BK38="","*",SP_SUL!BK38))</f>
        <v>*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0</v>
      </c>
      <c r="P41" s="91"/>
      <c r="Q41" s="146" t="str">
        <f>IF($A$2=1,IF(SP_SUL!BJ39="","*",SP_SUL!BJ39),IF(SP_SUL!BK39="","*",SP_SUL!BK39))</f>
        <v>*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0</v>
      </c>
      <c r="P42" s="91"/>
      <c r="Q42" s="146" t="str">
        <f>IF($A$2=1,IF(SP_SUL!BJ40="","*",SP_SUL!BJ40),IF(SP_SUL!BK40="","*",SP_SUL!BK40))</f>
        <v>*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0</v>
      </c>
      <c r="P43" s="91"/>
      <c r="Q43" s="146" t="str">
        <f>IF($A$2=1,IF(SP_SUL!BJ41="","*",SP_SUL!BJ41),IF(SP_SUL!BK41="","*",SP_SUL!BK41))</f>
        <v>*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0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0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*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0</v>
      </c>
      <c r="P50" s="91"/>
      <c r="Q50" s="146" t="str">
        <f>IF($A$2=1,IF(SP_SUL!BJ48="","*",SP_SUL!BJ48),IF(SP_SUL!BK48="","*",SP_SUL!BK48))</f>
        <v>*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0</v>
      </c>
      <c r="P51" s="91"/>
      <c r="Q51" s="146" t="str">
        <f>IF($A$2=1,IF(SP_SUL!BJ49="","*",SP_SUL!BJ49),IF(SP_SUL!BK49="","*",SP_SUL!BK49))</f>
        <v>*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0</v>
      </c>
      <c r="P52" s="91"/>
      <c r="Q52" s="146" t="str">
        <f>IF($A$2=1,IF(SP_SUL!BJ50="","*",SP_SUL!BJ50),IF(SP_SUL!BK50="","*",SP_SUL!BK50))</f>
        <v>*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1197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6" sqref="T3006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0"/>
      <c r="B1" s="371"/>
      <c r="C1" s="372"/>
      <c r="L1" s="102"/>
      <c r="M1" s="125"/>
      <c r="N1" s="283"/>
      <c r="O1" s="283"/>
      <c r="P1" s="171"/>
      <c r="Q1" s="373" t="s">
        <v>1090</v>
      </c>
      <c r="R1" s="374"/>
      <c r="U1" s="103"/>
      <c r="V1" s="375" t="s">
        <v>1198</v>
      </c>
      <c r="W1" s="375"/>
      <c r="X1" s="375"/>
      <c r="Y1" s="105"/>
    </row>
    <row r="2" spans="1:25" s="101" customFormat="1" ht="11.25" customHeight="1">
      <c r="A2" s="106" t="s">
        <v>1199</v>
      </c>
      <c r="B2" s="106" t="s">
        <v>1194</v>
      </c>
      <c r="C2" s="106" t="s">
        <v>483</v>
      </c>
      <c r="D2" s="107" t="s">
        <v>1042</v>
      </c>
      <c r="E2" s="107" t="s">
        <v>1043</v>
      </c>
      <c r="F2" s="107" t="s">
        <v>1193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1200</v>
      </c>
      <c r="U2" s="109" t="s">
        <v>1045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*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IF(SP_SUL!Y32="","*",SP_SUL!Y32)</f>
        <v>*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*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*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*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*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*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*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*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*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*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*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*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*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*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*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*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*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*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*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1201</v>
      </c>
    </row>
  </sheetData>
  <autoFilter ref="A2:Y3000" xr:uid="{D1126E52-FA3F-4EAC-A720-DDE9797BEFF6}">
    <filterColumn colId="5">
      <filters>
        <dateGroupItem year="2025" month="10" day="29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576">
    <cfRule type="cellIs" dxfId="3" priority="4" operator="equal">
      <formula>"OPORTUNIDADE"</formula>
    </cfRule>
  </conditionalFormatting>
  <conditionalFormatting sqref="V1:X104857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2025-12-01T20:20:01Z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