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1555" documentId="120_S{4F5750E5-6FE7-58E6-9AFF-44783FD1E583}" xr6:coauthVersionLast="47" xr6:coauthVersionMax="47" xr10:uidLastSave="{2D11C09F-9A5A-48E0-8DCB-4539DFB7D27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43" i="1" l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R630" i="1"/>
  <c r="BS630" i="1"/>
  <c r="BT630" i="1"/>
  <c r="BS631" i="1"/>
  <c r="BT631" i="1"/>
  <c r="BR632" i="1"/>
  <c r="BS632" i="1"/>
  <c r="BT632" i="1"/>
  <c r="BR633" i="1"/>
  <c r="BS633" i="1"/>
  <c r="BT633" i="1"/>
  <c r="BS634" i="1"/>
  <c r="BT634" i="1"/>
  <c r="BS635" i="1"/>
  <c r="BT635" i="1"/>
  <c r="BR636" i="1"/>
  <c r="BS636" i="1"/>
  <c r="BT636" i="1"/>
  <c r="BR637" i="1"/>
  <c r="BS637" i="1"/>
  <c r="BT637" i="1"/>
  <c r="BR638" i="1"/>
  <c r="BS638" i="1"/>
  <c r="BT638" i="1"/>
  <c r="BS639" i="1"/>
  <c r="BT639" i="1"/>
  <c r="BR640" i="1"/>
  <c r="BS640" i="1"/>
  <c r="BT640" i="1"/>
  <c r="BR641" i="1"/>
  <c r="BS641" i="1"/>
  <c r="BT641" i="1"/>
  <c r="BR642" i="1"/>
  <c r="BS642" i="1"/>
  <c r="BT642" i="1"/>
  <c r="BR643" i="1"/>
  <c r="BS643" i="1"/>
  <c r="BT643" i="1"/>
  <c r="BR644" i="1"/>
  <c r="BS644" i="1"/>
  <c r="BT644" i="1"/>
  <c r="BR645" i="1"/>
  <c r="BS645" i="1"/>
  <c r="BT645" i="1"/>
  <c r="BR646" i="1"/>
  <c r="BS646" i="1"/>
  <c r="BT646" i="1"/>
  <c r="BR647" i="1"/>
  <c r="BS647" i="1"/>
  <c r="BT647" i="1"/>
  <c r="BR648" i="1"/>
  <c r="BS648" i="1"/>
  <c r="BT648" i="1"/>
  <c r="BR649" i="1"/>
  <c r="BS649" i="1"/>
  <c r="BT649" i="1"/>
  <c r="BR650" i="1"/>
  <c r="BS650" i="1"/>
  <c r="BT650" i="1"/>
  <c r="BR651" i="1"/>
  <c r="BS651" i="1"/>
  <c r="BT651" i="1"/>
  <c r="BR652" i="1"/>
  <c r="BS652" i="1"/>
  <c r="BT652" i="1"/>
  <c r="BR653" i="1"/>
  <c r="BS653" i="1"/>
  <c r="BT653" i="1"/>
  <c r="BR654" i="1"/>
  <c r="BS654" i="1"/>
  <c r="BT654" i="1"/>
  <c r="BR655" i="1"/>
  <c r="BS655" i="1"/>
  <c r="BT655" i="1"/>
  <c r="BR656" i="1"/>
  <c r="BS656" i="1"/>
  <c r="BT656" i="1"/>
  <c r="BR657" i="1"/>
  <c r="BS657" i="1"/>
  <c r="BT657" i="1"/>
  <c r="BR658" i="1"/>
  <c r="BS658" i="1"/>
  <c r="BT658" i="1"/>
  <c r="BR659" i="1"/>
  <c r="BS659" i="1"/>
  <c r="BT659" i="1"/>
  <c r="BR660" i="1"/>
  <c r="BS660" i="1"/>
  <c r="BT660" i="1"/>
  <c r="BR661" i="1"/>
  <c r="BS661" i="1"/>
  <c r="BT661" i="1"/>
  <c r="BR662" i="1"/>
  <c r="BS662" i="1"/>
  <c r="BT662" i="1"/>
  <c r="BR663" i="1"/>
  <c r="BS663" i="1"/>
  <c r="BT663" i="1"/>
  <c r="BR664" i="1"/>
  <c r="BS664" i="1"/>
  <c r="BT664" i="1"/>
  <c r="BR665" i="1"/>
  <c r="BS665" i="1"/>
  <c r="BT665" i="1"/>
  <c r="BR666" i="1"/>
  <c r="BS666" i="1"/>
  <c r="BT666" i="1"/>
  <c r="BR667" i="1"/>
  <c r="BS667" i="1"/>
  <c r="BT667" i="1"/>
  <c r="BR668" i="1"/>
  <c r="BS668" i="1"/>
  <c r="BT668" i="1"/>
  <c r="BR669" i="1"/>
  <c r="BS669" i="1"/>
  <c r="BT669" i="1"/>
  <c r="BR670" i="1"/>
  <c r="BS670" i="1"/>
  <c r="BT670" i="1"/>
  <c r="BR671" i="1"/>
  <c r="BS671" i="1"/>
  <c r="BT671" i="1"/>
  <c r="BR672" i="1"/>
  <c r="BS672" i="1"/>
  <c r="BT672" i="1"/>
  <c r="BR673" i="1"/>
  <c r="BS673" i="1"/>
  <c r="BT673" i="1"/>
  <c r="BR674" i="1"/>
  <c r="BS674" i="1"/>
  <c r="BT674" i="1"/>
  <c r="BR675" i="1"/>
  <c r="BS675" i="1"/>
  <c r="BT675" i="1"/>
  <c r="BR676" i="1"/>
  <c r="BS676" i="1"/>
  <c r="BT676" i="1"/>
  <c r="BR677" i="1"/>
  <c r="BS677" i="1"/>
  <c r="BT677" i="1"/>
  <c r="BR678" i="1"/>
  <c r="BS678" i="1"/>
  <c r="BT678" i="1"/>
  <c r="BR679" i="1"/>
  <c r="BS679" i="1"/>
  <c r="BT679" i="1"/>
  <c r="BR680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T609" i="1"/>
  <c r="BT610" i="1"/>
  <c r="BT611" i="1"/>
  <c r="BT612" i="1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K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2" i="12" s="1"/>
  <c r="M633" i="1" a="1"/>
  <c r="M633" i="1"/>
  <c r="K632" i="12" s="1"/>
  <c r="N631" i="1" a="1"/>
  <c r="N631" i="1"/>
  <c r="L630" i="12" s="1"/>
  <c r="N630" i="1" a="1"/>
  <c r="N630" i="1"/>
  <c r="L629" i="12" s="1"/>
  <c r="M630" i="1" a="1"/>
  <c r="M630" i="1"/>
  <c r="K629" i="12" s="1"/>
  <c r="N629" i="1" a="1"/>
  <c r="N629" i="1"/>
  <c r="L628" i="12" s="1"/>
  <c r="M629" i="1" a="1"/>
  <c r="M629" i="1"/>
  <c r="K628" i="12" s="1"/>
  <c r="N628" i="1" a="1"/>
  <c r="N628" i="1"/>
  <c r="L627" i="12" s="1"/>
  <c r="M628" i="1" a="1"/>
  <c r="M628" i="1"/>
  <c r="K627" i="12" s="1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N619" i="1" a="1"/>
  <c r="N619" i="1" s="1"/>
  <c r="L618" i="12" s="1"/>
  <c r="M619" i="1" a="1"/>
  <c r="M619" i="1" s="1"/>
  <c r="N615" i="1" a="1"/>
  <c r="N615" i="1" s="1"/>
  <c r="L614" i="12" s="1"/>
  <c r="M615" i="1" a="1"/>
  <c r="M615" i="1" s="1"/>
  <c r="N613" i="1" a="1"/>
  <c r="N613" i="1" s="1"/>
  <c r="L612" i="12" s="1"/>
  <c r="M613" i="1" a="1"/>
  <c r="M613" i="1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T601" i="1" a="1"/>
  <c r="T601" i="1"/>
  <c r="S601" i="1" a="1"/>
  <c r="S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M621" i="1" a="1"/>
  <c r="M621" i="1"/>
  <c r="K620" i="12" s="1"/>
  <c r="N620" i="1" a="1"/>
  <c r="N620" i="1"/>
  <c r="M620" i="1" a="1"/>
  <c r="M620" i="1"/>
  <c r="K619" i="12" s="1"/>
  <c r="AN619" i="1"/>
  <c r="AM619" i="1"/>
  <c r="N618" i="1" a="1"/>
  <c r="N618" i="1"/>
  <c r="M618" i="1" a="1"/>
  <c r="M618" i="1"/>
  <c r="K617" i="12" s="1"/>
  <c r="N617" i="1" a="1"/>
  <c r="N617" i="1"/>
  <c r="M617" i="1" a="1"/>
  <c r="M617" i="1"/>
  <c r="K616" i="12" s="1"/>
  <c r="AN616" i="1"/>
  <c r="AN615" i="1"/>
  <c r="AM615" i="1"/>
  <c r="N614" i="1" a="1"/>
  <c r="N614" i="1"/>
  <c r="M614" i="1" a="1"/>
  <c r="M614" i="1"/>
  <c r="K613" i="12" s="1"/>
  <c r="AN613" i="1"/>
  <c r="AM613" i="1"/>
  <c r="AN612" i="1"/>
  <c r="N611" i="1" a="1"/>
  <c r="N611" i="1"/>
  <c r="AN611" i="1" s="1"/>
  <c r="M611" i="1" a="1"/>
  <c r="M611" i="1"/>
  <c r="AN610" i="1"/>
  <c r="AM610" i="1"/>
  <c r="AN609" i="1"/>
  <c r="AM609" i="1"/>
  <c r="AN608" i="1"/>
  <c r="N607" i="1" a="1"/>
  <c r="N607" i="1"/>
  <c r="AN607" i="1" s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/>
  <c r="AN741" i="1" s="1"/>
  <c r="M741" i="1" a="1"/>
  <c r="M741" i="1"/>
  <c r="AM741" i="1" s="1"/>
  <c r="BD740" i="1" a="1"/>
  <c r="BD740" i="1"/>
  <c r="BC740" i="1" a="1"/>
  <c r="BC740" i="1"/>
  <c r="T740" i="1" a="1"/>
  <c r="T740" i="1"/>
  <c r="S740" i="1" a="1"/>
  <c r="S740" i="1"/>
  <c r="N740" i="1" a="1"/>
  <c r="N740" i="1"/>
  <c r="AN740" i="1" s="1"/>
  <c r="M740" i="1" a="1"/>
  <c r="M740" i="1"/>
  <c r="AM740" i="1" s="1"/>
  <c r="BD739" i="1" a="1"/>
  <c r="BD739" i="1"/>
  <c r="BC739" i="1" a="1"/>
  <c r="BC739" i="1"/>
  <c r="T739" i="1" a="1"/>
  <c r="T739" i="1"/>
  <c r="S739" i="1" a="1"/>
  <c r="S739" i="1"/>
  <c r="N739" i="1" a="1"/>
  <c r="N739" i="1"/>
  <c r="AN739" i="1" s="1"/>
  <c r="M739" i="1" a="1"/>
  <c r="M739" i="1"/>
  <c r="AM739" i="1" s="1"/>
  <c r="BD738" i="1" a="1"/>
  <c r="BD738" i="1"/>
  <c r="BC738" i="1" a="1"/>
  <c r="BC738" i="1"/>
  <c r="T738" i="1" a="1"/>
  <c r="T738" i="1"/>
  <c r="S738" i="1" a="1"/>
  <c r="S738" i="1"/>
  <c r="N738" i="1" a="1"/>
  <c r="N738" i="1"/>
  <c r="AN738" i="1" s="1"/>
  <c r="M738" i="1" a="1"/>
  <c r="M738" i="1"/>
  <c r="AM738" i="1" s="1"/>
  <c r="BD737" i="1" a="1"/>
  <c r="BD737" i="1"/>
  <c r="BC737" i="1" a="1"/>
  <c r="BC737" i="1"/>
  <c r="T737" i="1" a="1"/>
  <c r="T737" i="1"/>
  <c r="S737" i="1" a="1"/>
  <c r="S737" i="1"/>
  <c r="N737" i="1" a="1"/>
  <c r="N737" i="1"/>
  <c r="AN737" i="1" s="1"/>
  <c r="M737" i="1" a="1"/>
  <c r="M737" i="1"/>
  <c r="AM737" i="1" s="1"/>
  <c r="BD736" i="1" a="1"/>
  <c r="BD736" i="1"/>
  <c r="BC736" i="1" a="1"/>
  <c r="BC736" i="1"/>
  <c r="T736" i="1" a="1"/>
  <c r="T736" i="1"/>
  <c r="S736" i="1" a="1"/>
  <c r="S736" i="1"/>
  <c r="N736" i="1" a="1"/>
  <c r="N736" i="1"/>
  <c r="AN736" i="1" s="1"/>
  <c r="M736" i="1" a="1"/>
  <c r="M736" i="1"/>
  <c r="AM736" i="1" s="1"/>
  <c r="BD735" i="1" a="1"/>
  <c r="BD735" i="1"/>
  <c r="BC735" i="1" a="1"/>
  <c r="BC735" i="1"/>
  <c r="T735" i="1" a="1"/>
  <c r="T735" i="1"/>
  <c r="S735" i="1" a="1"/>
  <c r="S735" i="1"/>
  <c r="N735" i="1" a="1"/>
  <c r="N735" i="1"/>
  <c r="AN735" i="1" s="1"/>
  <c r="M735" i="1" a="1"/>
  <c r="M735" i="1"/>
  <c r="AM735" i="1" s="1"/>
  <c r="BD734" i="1" a="1"/>
  <c r="BD734" i="1"/>
  <c r="BC734" i="1" a="1"/>
  <c r="BC734" i="1"/>
  <c r="T734" i="1" a="1"/>
  <c r="T734" i="1"/>
  <c r="S734" i="1" a="1"/>
  <c r="S734" i="1"/>
  <c r="N734" i="1" a="1"/>
  <c r="N734" i="1"/>
  <c r="AN734" i="1" s="1"/>
  <c r="M734" i="1" a="1"/>
  <c r="M734" i="1"/>
  <c r="AM734" i="1" s="1"/>
  <c r="BD733" i="1" a="1"/>
  <c r="BD733" i="1"/>
  <c r="BC733" i="1" a="1"/>
  <c r="BC733" i="1"/>
  <c r="T733" i="1" a="1"/>
  <c r="T733" i="1"/>
  <c r="S733" i="1" a="1"/>
  <c r="S733" i="1"/>
  <c r="N733" i="1" a="1"/>
  <c r="N733" i="1"/>
  <c r="AN733" i="1" s="1"/>
  <c r="M733" i="1" a="1"/>
  <c r="M733" i="1"/>
  <c r="AM733" i="1" s="1"/>
  <c r="BD732" i="1" a="1"/>
  <c r="BD732" i="1"/>
  <c r="BC732" i="1" a="1"/>
  <c r="BC732" i="1"/>
  <c r="T732" i="1" a="1"/>
  <c r="T732" i="1"/>
  <c r="S732" i="1" a="1"/>
  <c r="S732" i="1"/>
  <c r="N732" i="1" a="1"/>
  <c r="N732" i="1"/>
  <c r="AN732" i="1" s="1"/>
  <c r="M732" i="1" a="1"/>
  <c r="M732" i="1"/>
  <c r="AM732" i="1" s="1"/>
  <c r="BD731" i="1" a="1"/>
  <c r="BD731" i="1"/>
  <c r="BC731" i="1" a="1"/>
  <c r="BC731" i="1"/>
  <c r="T731" i="1" a="1"/>
  <c r="T731" i="1"/>
  <c r="S731" i="1" a="1"/>
  <c r="S731" i="1"/>
  <c r="N731" i="1" a="1"/>
  <c r="N731" i="1"/>
  <c r="AN731" i="1" s="1"/>
  <c r="M731" i="1" a="1"/>
  <c r="M731" i="1"/>
  <c r="AM731" i="1" s="1"/>
  <c r="BD730" i="1" a="1"/>
  <c r="BD730" i="1"/>
  <c r="BC730" i="1" a="1"/>
  <c r="BC730" i="1"/>
  <c r="T730" i="1" a="1"/>
  <c r="T730" i="1"/>
  <c r="S730" i="1" a="1"/>
  <c r="S730" i="1"/>
  <c r="N730" i="1" a="1"/>
  <c r="N730" i="1"/>
  <c r="AN730" i="1" s="1"/>
  <c r="M730" i="1" a="1"/>
  <c r="M730" i="1"/>
  <c r="AM730" i="1" s="1"/>
  <c r="BD729" i="1" a="1"/>
  <c r="BD729" i="1"/>
  <c r="BC729" i="1" a="1"/>
  <c r="BC729" i="1"/>
  <c r="T729" i="1" a="1"/>
  <c r="T729" i="1"/>
  <c r="S729" i="1" a="1"/>
  <c r="S729" i="1"/>
  <c r="N729" i="1" a="1"/>
  <c r="N729" i="1"/>
  <c r="AN729" i="1" s="1"/>
  <c r="M729" i="1" a="1"/>
  <c r="M729" i="1"/>
  <c r="AM729" i="1" s="1"/>
  <c r="BD728" i="1" a="1"/>
  <c r="BD728" i="1"/>
  <c r="BC728" i="1" a="1"/>
  <c r="BC728" i="1"/>
  <c r="T728" i="1" a="1"/>
  <c r="T728" i="1" s="1"/>
  <c r="S728" i="1" a="1"/>
  <c r="S728" i="1"/>
  <c r="N728" i="1" a="1"/>
  <c r="N728" i="1" s="1"/>
  <c r="AN728" i="1" s="1"/>
  <c r="M728" i="1" a="1"/>
  <c r="M728" i="1" s="1"/>
  <c r="AM728" i="1" s="1"/>
  <c r="BD727" i="1" a="1"/>
  <c r="BD727" i="1"/>
  <c r="BC727" i="1" a="1"/>
  <c r="BC727" i="1" s="1"/>
  <c r="T727" i="1" a="1"/>
  <c r="T727" i="1" s="1"/>
  <c r="S727" i="1" a="1"/>
  <c r="S727" i="1"/>
  <c r="N727" i="1" a="1"/>
  <c r="N727" i="1" s="1"/>
  <c r="AN727" i="1" s="1"/>
  <c r="M727" i="1" a="1"/>
  <c r="M727" i="1" s="1"/>
  <c r="AM727" i="1" s="1"/>
  <c r="BD726" i="1" a="1"/>
  <c r="BD726" i="1"/>
  <c r="BC726" i="1" a="1"/>
  <c r="BC726" i="1" s="1"/>
  <c r="T726" i="1" a="1"/>
  <c r="T726" i="1" s="1"/>
  <c r="S726" i="1" a="1"/>
  <c r="S726" i="1"/>
  <c r="N726" i="1" a="1"/>
  <c r="N726" i="1" s="1"/>
  <c r="AN726" i="1" s="1"/>
  <c r="M726" i="1" a="1"/>
  <c r="M726" i="1" s="1"/>
  <c r="AM726" i="1" s="1"/>
  <c r="BD725" i="1" a="1"/>
  <c r="BD725" i="1"/>
  <c r="BC725" i="1" a="1"/>
  <c r="BC725" i="1" s="1"/>
  <c r="T725" i="1" a="1"/>
  <c r="T725" i="1" s="1"/>
  <c r="E724" i="12" s="1"/>
  <c r="S725" i="1" a="1"/>
  <c r="S725" i="1"/>
  <c r="D724" i="12" s="1"/>
  <c r="N725" i="1" a="1"/>
  <c r="N725" i="1" s="1"/>
  <c r="M725" i="1" a="1"/>
  <c r="M725" i="1" s="1"/>
  <c r="BD724" i="1" a="1"/>
  <c r="BD724" i="1"/>
  <c r="BC724" i="1" a="1"/>
  <c r="BC724" i="1" s="1"/>
  <c r="T724" i="1" a="1"/>
  <c r="T724" i="1" s="1"/>
  <c r="E723" i="12" s="1"/>
  <c r="S724" i="1" a="1"/>
  <c r="S724" i="1"/>
  <c r="D723" i="12" s="1"/>
  <c r="N724" i="1" a="1"/>
  <c r="N724" i="1" s="1"/>
  <c r="M724" i="1" a="1"/>
  <c r="M724" i="1" s="1"/>
  <c r="BD723" i="1" a="1"/>
  <c r="BD723" i="1"/>
  <c r="BC723" i="1" a="1"/>
  <c r="BC723" i="1" s="1"/>
  <c r="T723" i="1" a="1"/>
  <c r="T723" i="1" s="1"/>
  <c r="E722" i="12" s="1"/>
  <c r="S723" i="1" a="1"/>
  <c r="S723" i="1"/>
  <c r="D722" i="12" s="1"/>
  <c r="N723" i="1" a="1"/>
  <c r="N723" i="1" s="1"/>
  <c r="M723" i="1" a="1"/>
  <c r="M723" i="1" s="1"/>
  <c r="BD722" i="1" a="1"/>
  <c r="BD722" i="1"/>
  <c r="BC722" i="1" a="1"/>
  <c r="BC722" i="1" s="1"/>
  <c r="T722" i="1" a="1"/>
  <c r="T722" i="1" s="1"/>
  <c r="E721" i="12" s="1"/>
  <c r="S722" i="1" a="1"/>
  <c r="S722" i="1"/>
  <c r="D721" i="12" s="1"/>
  <c r="N722" i="1" a="1"/>
  <c r="N722" i="1" s="1"/>
  <c r="M722" i="1" a="1"/>
  <c r="M722" i="1" s="1"/>
  <c r="BD721" i="1" a="1"/>
  <c r="BD721" i="1"/>
  <c r="BC721" i="1" a="1"/>
  <c r="BC721" i="1" s="1"/>
  <c r="T721" i="1" a="1"/>
  <c r="T721" i="1" s="1"/>
  <c r="E720" i="12" s="1"/>
  <c r="S721" i="1" a="1"/>
  <c r="S721" i="1"/>
  <c r="D720" i="12" s="1"/>
  <c r="N721" i="1" a="1"/>
  <c r="N721" i="1" s="1"/>
  <c r="M721" i="1" a="1"/>
  <c r="M721" i="1" s="1"/>
  <c r="BD720" i="1" a="1"/>
  <c r="BD720" i="1"/>
  <c r="BC720" i="1" a="1"/>
  <c r="BC720" i="1" s="1"/>
  <c r="T720" i="1" a="1"/>
  <c r="T720" i="1" s="1"/>
  <c r="E719" i="12" s="1"/>
  <c r="S720" i="1" a="1"/>
  <c r="S720" i="1"/>
  <c r="D719" i="12" s="1"/>
  <c r="N720" i="1" a="1"/>
  <c r="N720" i="1" s="1"/>
  <c r="M720" i="1" a="1"/>
  <c r="M720" i="1" s="1"/>
  <c r="BD719" i="1" a="1"/>
  <c r="BD719" i="1"/>
  <c r="BC719" i="1" a="1"/>
  <c r="BC719" i="1" s="1"/>
  <c r="T719" i="1" a="1"/>
  <c r="T719" i="1" s="1"/>
  <c r="E718" i="12" s="1"/>
  <c r="S719" i="1" a="1"/>
  <c r="S719" i="1"/>
  <c r="D718" i="12" s="1"/>
  <c r="N719" i="1" a="1"/>
  <c r="N719" i="1" s="1"/>
  <c r="M719" i="1" a="1"/>
  <c r="M719" i="1" s="1"/>
  <c r="BD718" i="1" a="1"/>
  <c r="BD718" i="1"/>
  <c r="BC718" i="1" a="1"/>
  <c r="BC718" i="1" s="1"/>
  <c r="T718" i="1" a="1"/>
  <c r="T718" i="1" s="1"/>
  <c r="E717" i="12" s="1"/>
  <c r="S718" i="1" a="1"/>
  <c r="S718" i="1"/>
  <c r="D717" i="12" s="1"/>
  <c r="N718" i="1" a="1"/>
  <c r="N718" i="1" s="1"/>
  <c r="M718" i="1" a="1"/>
  <c r="M718" i="1" s="1"/>
  <c r="BD717" i="1" a="1"/>
  <c r="BD717" i="1"/>
  <c r="BC717" i="1" a="1"/>
  <c r="BC717" i="1" s="1"/>
  <c r="T717" i="1" a="1"/>
  <c r="T717" i="1" s="1"/>
  <c r="E716" i="12" s="1"/>
  <c r="S717" i="1" a="1"/>
  <c r="S717" i="1"/>
  <c r="D716" i="12" s="1"/>
  <c r="N717" i="1" a="1"/>
  <c r="N717" i="1" s="1"/>
  <c r="M717" i="1" a="1"/>
  <c r="M717" i="1" s="1"/>
  <c r="BD716" i="1" a="1"/>
  <c r="BD716" i="1"/>
  <c r="BC716" i="1" a="1"/>
  <c r="BC716" i="1" s="1"/>
  <c r="T716" i="1" a="1"/>
  <c r="T716" i="1" s="1"/>
  <c r="E715" i="12" s="1"/>
  <c r="S716" i="1" a="1"/>
  <c r="S716" i="1"/>
  <c r="D715" i="12" s="1"/>
  <c r="N716" i="1" a="1"/>
  <c r="N716" i="1" s="1"/>
  <c r="M716" i="1" a="1"/>
  <c r="M716" i="1" s="1"/>
  <c r="BD715" i="1" a="1"/>
  <c r="BD715" i="1"/>
  <c r="BC715" i="1" a="1"/>
  <c r="BC715" i="1" s="1"/>
  <c r="T715" i="1" a="1"/>
  <c r="T715" i="1" s="1"/>
  <c r="E714" i="12" s="1"/>
  <c r="S715" i="1" a="1"/>
  <c r="S715" i="1"/>
  <c r="D714" i="12" s="1"/>
  <c r="N715" i="1" a="1"/>
  <c r="N715" i="1" s="1"/>
  <c r="M715" i="1" a="1"/>
  <c r="M715" i="1" s="1"/>
  <c r="BD714" i="1" a="1"/>
  <c r="BD714" i="1"/>
  <c r="BC714" i="1" a="1"/>
  <c r="BC714" i="1" s="1"/>
  <c r="T714" i="1" a="1"/>
  <c r="T714" i="1" s="1"/>
  <c r="E713" i="12" s="1"/>
  <c r="S714" i="1" a="1"/>
  <c r="S714" i="1"/>
  <c r="D713" i="12" s="1"/>
  <c r="N714" i="1" a="1"/>
  <c r="N714" i="1" s="1"/>
  <c r="M714" i="1" a="1"/>
  <c r="M714" i="1" s="1"/>
  <c r="BD713" i="1" a="1"/>
  <c r="BD713" i="1"/>
  <c r="BC713" i="1" a="1"/>
  <c r="BC713" i="1" s="1"/>
  <c r="T713" i="1" a="1"/>
  <c r="T713" i="1" s="1"/>
  <c r="E712" i="12" s="1"/>
  <c r="S713" i="1" a="1"/>
  <c r="S713" i="1" s="1"/>
  <c r="D712" i="12" s="1"/>
  <c r="N713" i="1" a="1"/>
  <c r="N713" i="1" s="1"/>
  <c r="M713" i="1" a="1"/>
  <c r="M713" i="1" s="1"/>
  <c r="BD712" i="1" a="1"/>
  <c r="BD712" i="1"/>
  <c r="BC712" i="1" a="1"/>
  <c r="BC712" i="1" s="1"/>
  <c r="T712" i="1" a="1"/>
  <c r="T712" i="1" s="1"/>
  <c r="E711" i="12" s="1"/>
  <c r="S712" i="1" a="1"/>
  <c r="S712" i="1"/>
  <c r="D711" i="12" s="1"/>
  <c r="N712" i="1" a="1"/>
  <c r="N712" i="1" s="1"/>
  <c r="M712" i="1" a="1"/>
  <c r="M712" i="1" s="1"/>
  <c r="BD711" i="1" a="1"/>
  <c r="BD711" i="1"/>
  <c r="BC711" i="1" a="1"/>
  <c r="BC711" i="1" s="1"/>
  <c r="T711" i="1" a="1"/>
  <c r="T711" i="1"/>
  <c r="E710" i="12" s="1"/>
  <c r="S711" i="1" a="1"/>
  <c r="S711" i="1"/>
  <c r="D710" i="12" s="1"/>
  <c r="N711" i="1" a="1"/>
  <c r="N711" i="1" s="1"/>
  <c r="M711" i="1" a="1"/>
  <c r="M711" i="1"/>
  <c r="BD710" i="1" a="1"/>
  <c r="BD710" i="1"/>
  <c r="BC710" i="1" a="1"/>
  <c r="BC710" i="1" s="1"/>
  <c r="T710" i="1" a="1"/>
  <c r="T710" i="1"/>
  <c r="E709" i="12" s="1"/>
  <c r="S710" i="1" a="1"/>
  <c r="S710" i="1"/>
  <c r="D709" i="12" s="1"/>
  <c r="N710" i="1" a="1"/>
  <c r="N710" i="1" s="1"/>
  <c r="M710" i="1" a="1"/>
  <c r="M710" i="1"/>
  <c r="BD709" i="1" a="1"/>
  <c r="BD709" i="1"/>
  <c r="BC709" i="1" a="1"/>
  <c r="BC709" i="1" s="1"/>
  <c r="T709" i="1" a="1"/>
  <c r="T709" i="1"/>
  <c r="E708" i="12" s="1"/>
  <c r="S709" i="1" a="1"/>
  <c r="S709" i="1"/>
  <c r="D708" i="12" s="1"/>
  <c r="N709" i="1" a="1"/>
  <c r="N709" i="1" s="1"/>
  <c r="M709" i="1" a="1"/>
  <c r="M709" i="1"/>
  <c r="BD708" i="1" a="1"/>
  <c r="BD708" i="1"/>
  <c r="BC708" i="1" a="1"/>
  <c r="BC708" i="1" s="1"/>
  <c r="T708" i="1" a="1"/>
  <c r="T708" i="1"/>
  <c r="E707" i="12" s="1"/>
  <c r="S708" i="1" a="1"/>
  <c r="S708" i="1"/>
  <c r="D707" i="12" s="1"/>
  <c r="N708" i="1" a="1"/>
  <c r="N708" i="1" s="1"/>
  <c r="M708" i="1" a="1"/>
  <c r="M708" i="1"/>
  <c r="BD707" i="1" a="1"/>
  <c r="BD707" i="1"/>
  <c r="BC707" i="1" a="1"/>
  <c r="BC707" i="1" s="1"/>
  <c r="T707" i="1" a="1"/>
  <c r="T707" i="1"/>
  <c r="E706" i="12" s="1"/>
  <c r="S707" i="1" a="1"/>
  <c r="S707" i="1"/>
  <c r="D706" i="12" s="1"/>
  <c r="N707" i="1" a="1"/>
  <c r="N707" i="1" s="1"/>
  <c r="M707" i="1" a="1"/>
  <c r="M707" i="1"/>
  <c r="BD706" i="1" a="1"/>
  <c r="BD706" i="1" s="1"/>
  <c r="BC706" i="1" a="1"/>
  <c r="BC706" i="1" s="1"/>
  <c r="T706" i="1" a="1"/>
  <c r="T706" i="1"/>
  <c r="E705" i="12" s="1"/>
  <c r="S706" i="1" a="1"/>
  <c r="S706" i="1" s="1"/>
  <c r="D705" i="12" s="1"/>
  <c r="N706" i="1" a="1"/>
  <c r="N706" i="1" s="1"/>
  <c r="M706" i="1" a="1"/>
  <c r="M706" i="1"/>
  <c r="BD705" i="1" a="1"/>
  <c r="BD705" i="1" s="1"/>
  <c r="BC705" i="1" a="1"/>
  <c r="BC705" i="1" s="1"/>
  <c r="T705" i="1" a="1"/>
  <c r="T705" i="1"/>
  <c r="E704" i="12" s="1"/>
  <c r="S705" i="1" a="1"/>
  <c r="S705" i="1" s="1"/>
  <c r="D704" i="12" s="1"/>
  <c r="N705" i="1" a="1"/>
  <c r="N705" i="1" s="1"/>
  <c r="M705" i="1" a="1"/>
  <c r="M705" i="1"/>
  <c r="BD704" i="1" a="1"/>
  <c r="BD704" i="1" s="1"/>
  <c r="BC704" i="1" a="1"/>
  <c r="BC704" i="1" s="1"/>
  <c r="T704" i="1" a="1"/>
  <c r="T704" i="1"/>
  <c r="E703" i="12" s="1"/>
  <c r="S704" i="1" a="1"/>
  <c r="S704" i="1" s="1"/>
  <c r="D703" i="12" s="1"/>
  <c r="N704" i="1" a="1"/>
  <c r="N704" i="1" s="1"/>
  <c r="M704" i="1" a="1"/>
  <c r="M704" i="1"/>
  <c r="BD703" i="1" a="1"/>
  <c r="BD703" i="1" s="1"/>
  <c r="BC703" i="1" a="1"/>
  <c r="BC703" i="1" s="1"/>
  <c r="T703" i="1" a="1"/>
  <c r="T703" i="1"/>
  <c r="E702" i="12" s="1"/>
  <c r="S703" i="1" a="1"/>
  <c r="S703" i="1" s="1"/>
  <c r="D702" i="12" s="1"/>
  <c r="N703" i="1" a="1"/>
  <c r="N703" i="1" s="1"/>
  <c r="M703" i="1" a="1"/>
  <c r="M703" i="1"/>
  <c r="BD702" i="1" a="1"/>
  <c r="BD702" i="1" s="1"/>
  <c r="BC702" i="1" a="1"/>
  <c r="BC702" i="1" s="1"/>
  <c r="T702" i="1" a="1"/>
  <c r="T702" i="1"/>
  <c r="E701" i="12" s="1"/>
  <c r="S702" i="1" a="1"/>
  <c r="S702" i="1" s="1"/>
  <c r="D701" i="12" s="1"/>
  <c r="N702" i="1" a="1"/>
  <c r="N702" i="1" s="1"/>
  <c r="M702" i="1" a="1"/>
  <c r="M702" i="1"/>
  <c r="BD701" i="1" a="1"/>
  <c r="BD701" i="1" s="1"/>
  <c r="BC701" i="1" a="1"/>
  <c r="BC701" i="1" s="1"/>
  <c r="T701" i="1" a="1"/>
  <c r="T701" i="1"/>
  <c r="E700" i="12" s="1"/>
  <c r="S701" i="1" a="1"/>
  <c r="S701" i="1" s="1"/>
  <c r="D700" i="12" s="1"/>
  <c r="N701" i="1" a="1"/>
  <c r="N701" i="1" s="1"/>
  <c r="M701" i="1" a="1"/>
  <c r="M701" i="1"/>
  <c r="BD700" i="1" a="1"/>
  <c r="BD700" i="1" s="1"/>
  <c r="BC700" i="1" a="1"/>
  <c r="BC700" i="1" s="1"/>
  <c r="T700" i="1" a="1"/>
  <c r="T700" i="1"/>
  <c r="E699" i="12" s="1"/>
  <c r="S700" i="1" a="1"/>
  <c r="S700" i="1" s="1"/>
  <c r="D699" i="12" s="1"/>
  <c r="N700" i="1" a="1"/>
  <c r="N700" i="1" s="1"/>
  <c r="M700" i="1" a="1"/>
  <c r="M700" i="1"/>
  <c r="BD699" i="1" a="1"/>
  <c r="BD699" i="1" s="1"/>
  <c r="BC699" i="1" a="1"/>
  <c r="BC699" i="1" s="1"/>
  <c r="T699" i="1" a="1"/>
  <c r="T699" i="1"/>
  <c r="E698" i="12" s="1"/>
  <c r="S699" i="1" a="1"/>
  <c r="S699" i="1" s="1"/>
  <c r="D698" i="12" s="1"/>
  <c r="N699" i="1" a="1"/>
  <c r="N699" i="1" s="1"/>
  <c r="M699" i="1" a="1"/>
  <c r="M699" i="1"/>
  <c r="BD698" i="1" a="1"/>
  <c r="BD698" i="1" s="1"/>
  <c r="BC698" i="1" a="1"/>
  <c r="BC698" i="1" s="1"/>
  <c r="T698" i="1" a="1"/>
  <c r="T698" i="1"/>
  <c r="E697" i="12" s="1"/>
  <c r="S698" i="1" a="1"/>
  <c r="S698" i="1"/>
  <c r="D697" i="12" s="1"/>
  <c r="N698" i="1" a="1"/>
  <c r="N698" i="1" s="1"/>
  <c r="M698" i="1" a="1"/>
  <c r="M698" i="1"/>
  <c r="BD697" i="1" a="1"/>
  <c r="BD697" i="1"/>
  <c r="BC697" i="1" a="1"/>
  <c r="BC697" i="1" s="1"/>
  <c r="T697" i="1" a="1"/>
  <c r="T697" i="1"/>
  <c r="E696" i="12" s="1"/>
  <c r="S697" i="1" a="1"/>
  <c r="S697" i="1"/>
  <c r="D696" i="12" s="1"/>
  <c r="N697" i="1" a="1"/>
  <c r="N697" i="1" s="1"/>
  <c r="M697" i="1" a="1"/>
  <c r="M697" i="1"/>
  <c r="BD696" i="1" a="1"/>
  <c r="BD696" i="1"/>
  <c r="BC696" i="1" a="1"/>
  <c r="BC696" i="1" s="1"/>
  <c r="T696" i="1" a="1"/>
  <c r="T696" i="1"/>
  <c r="E695" i="12" s="1"/>
  <c r="S696" i="1" a="1"/>
  <c r="S696" i="1"/>
  <c r="D695" i="12" s="1"/>
  <c r="N696" i="1" a="1"/>
  <c r="N696" i="1" s="1"/>
  <c r="M696" i="1" a="1"/>
  <c r="M696" i="1"/>
  <c r="BD695" i="1" a="1"/>
  <c r="BD695" i="1"/>
  <c r="BC695" i="1" a="1"/>
  <c r="BC695" i="1" s="1"/>
  <c r="T695" i="1" a="1"/>
  <c r="T695" i="1" s="1"/>
  <c r="E694" i="12" s="1"/>
  <c r="S695" i="1" a="1"/>
  <c r="S695" i="1"/>
  <c r="D694" i="12" s="1"/>
  <c r="N695" i="1" a="1"/>
  <c r="N695" i="1" s="1"/>
  <c r="M695" i="1" a="1"/>
  <c r="M695" i="1" s="1"/>
  <c r="BD694" i="1" a="1"/>
  <c r="BD694" i="1"/>
  <c r="BC694" i="1" a="1"/>
  <c r="BC694" i="1" s="1"/>
  <c r="T694" i="1" a="1"/>
  <c r="T694" i="1" s="1"/>
  <c r="E693" i="12" s="1"/>
  <c r="S694" i="1" a="1"/>
  <c r="S694" i="1"/>
  <c r="D693" i="12" s="1"/>
  <c r="N694" i="1" a="1"/>
  <c r="N694" i="1" s="1"/>
  <c r="M694" i="1" a="1"/>
  <c r="M694" i="1" s="1"/>
  <c r="BD693" i="1" a="1"/>
  <c r="BD693" i="1"/>
  <c r="BC693" i="1" a="1"/>
  <c r="BC693" i="1" s="1"/>
  <c r="T693" i="1" a="1"/>
  <c r="T693" i="1" s="1"/>
  <c r="E692" i="12" s="1"/>
  <c r="S693" i="1" a="1"/>
  <c r="S693" i="1"/>
  <c r="D692" i="12" s="1"/>
  <c r="N693" i="1" a="1"/>
  <c r="N693" i="1" s="1"/>
  <c r="M693" i="1" a="1"/>
  <c r="M693" i="1" s="1"/>
  <c r="BD692" i="1" a="1"/>
  <c r="BD692" i="1"/>
  <c r="BC692" i="1" a="1"/>
  <c r="BC692" i="1" s="1"/>
  <c r="T692" i="1" a="1"/>
  <c r="T692" i="1" s="1"/>
  <c r="E691" i="12" s="1"/>
  <c r="S692" i="1" a="1"/>
  <c r="S692" i="1"/>
  <c r="D691" i="12" s="1"/>
  <c r="N692" i="1" a="1"/>
  <c r="N692" i="1" s="1"/>
  <c r="M692" i="1" a="1"/>
  <c r="M692" i="1" s="1"/>
  <c r="BD691" i="1" a="1"/>
  <c r="BD691" i="1"/>
  <c r="BC691" i="1" a="1"/>
  <c r="BC691" i="1" s="1"/>
  <c r="T691" i="1" a="1"/>
  <c r="T691" i="1" s="1"/>
  <c r="E690" i="12" s="1"/>
  <c r="S691" i="1" a="1"/>
  <c r="S691" i="1"/>
  <c r="D690" i="12" s="1"/>
  <c r="N691" i="1" a="1"/>
  <c r="N691" i="1" s="1"/>
  <c r="M691" i="1" a="1"/>
  <c r="M691" i="1" s="1"/>
  <c r="BD690" i="1" a="1"/>
  <c r="BD690" i="1"/>
  <c r="BC690" i="1" a="1"/>
  <c r="BC690" i="1" s="1"/>
  <c r="T690" i="1" a="1"/>
  <c r="T690" i="1" s="1"/>
  <c r="E689" i="12" s="1"/>
  <c r="S690" i="1" a="1"/>
  <c r="S690" i="1"/>
  <c r="D689" i="12" s="1"/>
  <c r="N690" i="1" a="1"/>
  <c r="N690" i="1" s="1"/>
  <c r="M690" i="1" a="1"/>
  <c r="M690" i="1" s="1"/>
  <c r="BD689" i="1" a="1"/>
  <c r="BD689" i="1"/>
  <c r="BC689" i="1" a="1"/>
  <c r="BC689" i="1" s="1"/>
  <c r="T689" i="1" a="1"/>
  <c r="T689" i="1" s="1"/>
  <c r="E688" i="12" s="1"/>
  <c r="S689" i="1" a="1"/>
  <c r="S689" i="1"/>
  <c r="D688" i="12" s="1"/>
  <c r="N689" i="1" a="1"/>
  <c r="N689" i="1" s="1"/>
  <c r="M689" i="1" a="1"/>
  <c r="M689" i="1" s="1"/>
  <c r="BD688" i="1" a="1"/>
  <c r="BD688" i="1"/>
  <c r="BC688" i="1" a="1"/>
  <c r="BC688" i="1" s="1"/>
  <c r="T688" i="1" a="1"/>
  <c r="T688" i="1" s="1"/>
  <c r="E687" i="12" s="1"/>
  <c r="S688" i="1" a="1"/>
  <c r="S688" i="1"/>
  <c r="D687" i="12" s="1"/>
  <c r="N688" i="1" a="1"/>
  <c r="N688" i="1" s="1"/>
  <c r="M688" i="1" a="1"/>
  <c r="M688" i="1" s="1"/>
  <c r="BD687" i="1" a="1"/>
  <c r="BD687" i="1" s="1"/>
  <c r="BC687" i="1" a="1"/>
  <c r="BC687" i="1" s="1"/>
  <c r="T687" i="1" a="1"/>
  <c r="T687" i="1" s="1"/>
  <c r="S687" i="1" a="1"/>
  <c r="S687" i="1" s="1"/>
  <c r="D686" i="12" s="1"/>
  <c r="N687" i="1" a="1"/>
  <c r="N687" i="1"/>
  <c r="M687" i="1" a="1"/>
  <c r="M687" i="1" s="1"/>
  <c r="BD686" i="1" a="1"/>
  <c r="BD686" i="1"/>
  <c r="BC686" i="1" a="1"/>
  <c r="BC686" i="1" s="1"/>
  <c r="T686" i="1" a="1"/>
  <c r="T686" i="1" s="1"/>
  <c r="S686" i="1" a="1"/>
  <c r="S686" i="1" s="1"/>
  <c r="D685" i="12" s="1"/>
  <c r="N686" i="1" a="1"/>
  <c r="N686" i="1"/>
  <c r="M686" i="1" a="1"/>
  <c r="M686" i="1" s="1"/>
  <c r="BD685" i="1" a="1"/>
  <c r="BD685" i="1" s="1"/>
  <c r="BC685" i="1" a="1"/>
  <c r="BC685" i="1"/>
  <c r="T685" i="1" a="1"/>
  <c r="T685" i="1" s="1"/>
  <c r="S685" i="1" a="1"/>
  <c r="S685" i="1"/>
  <c r="D684" i="12" s="1"/>
  <c r="N685" i="1" a="1"/>
  <c r="N685" i="1" s="1"/>
  <c r="M685" i="1" a="1"/>
  <c r="M685" i="1" s="1"/>
  <c r="BD684" i="1" a="1"/>
  <c r="BD684" i="1"/>
  <c r="BC684" i="1" a="1"/>
  <c r="BC684" i="1"/>
  <c r="T684" i="1" a="1"/>
  <c r="T684" i="1" s="1"/>
  <c r="E683" i="12" s="1"/>
  <c r="S684" i="1" a="1"/>
  <c r="S684" i="1" s="1"/>
  <c r="N684" i="1" a="1"/>
  <c r="N684" i="1"/>
  <c r="M684" i="1" a="1"/>
  <c r="M684" i="1" s="1"/>
  <c r="F662" i="13" s="1"/>
  <c r="BD683" i="1" a="1"/>
  <c r="BD683" i="1" s="1"/>
  <c r="BC683" i="1" a="1"/>
  <c r="BC683" i="1" s="1"/>
  <c r="T683" i="1" a="1"/>
  <c r="T683" i="1" s="1"/>
  <c r="E682" i="12" s="1"/>
  <c r="S683" i="1" a="1"/>
  <c r="S683" i="1" s="1"/>
  <c r="D682" i="12" s="1"/>
  <c r="N683" i="1" a="1"/>
  <c r="N683" i="1" s="1"/>
  <c r="M683" i="1" a="1"/>
  <c r="M683" i="1" s="1"/>
  <c r="BD682" i="1" a="1"/>
  <c r="BD682" i="1" s="1"/>
  <c r="BC682" i="1" a="1"/>
  <c r="BC682" i="1" s="1"/>
  <c r="T682" i="1" a="1"/>
  <c r="T682" i="1" s="1"/>
  <c r="S682" i="1" a="1"/>
  <c r="S682" i="1" s="1"/>
  <c r="D681" i="12" s="1"/>
  <c r="N682" i="1" a="1"/>
  <c r="N682" i="1" s="1"/>
  <c r="M682" i="1" a="1"/>
  <c r="M682" i="1" s="1"/>
  <c r="BD681" i="1" a="1"/>
  <c r="BD681" i="1" s="1"/>
  <c r="BC681" i="1" a="1"/>
  <c r="BC681" i="1"/>
  <c r="T681" i="1" a="1"/>
  <c r="T681" i="1" s="1"/>
  <c r="E680" i="12" s="1"/>
  <c r="S681" i="1" a="1"/>
  <c r="S681" i="1" s="1"/>
  <c r="N681" i="1" a="1"/>
  <c r="N681" i="1" s="1"/>
  <c r="M681" i="1" a="1"/>
  <c r="M681" i="1" s="1"/>
  <c r="F659" i="13" s="1"/>
  <c r="BD680" i="1" a="1"/>
  <c r="BD680" i="1" s="1"/>
  <c r="BC680" i="1" a="1"/>
  <c r="BC680" i="1"/>
  <c r="T680" i="1" a="1"/>
  <c r="T680" i="1" s="1"/>
  <c r="E679" i="12" s="1"/>
  <c r="S680" i="1" a="1"/>
  <c r="S680" i="1" s="1"/>
  <c r="N680" i="1" a="1"/>
  <c r="N680" i="1" s="1"/>
  <c r="M680" i="1" a="1"/>
  <c r="M680" i="1" s="1"/>
  <c r="BD679" i="1" a="1"/>
  <c r="BD679" i="1" s="1"/>
  <c r="BC679" i="1" a="1"/>
  <c r="BC679" i="1" s="1"/>
  <c r="T679" i="1" a="1"/>
  <c r="T679" i="1" s="1"/>
  <c r="S679" i="1" a="1"/>
  <c r="S679" i="1" s="1"/>
  <c r="N679" i="1" a="1"/>
  <c r="N679" i="1" s="1"/>
  <c r="M679" i="1" a="1"/>
  <c r="M679" i="1" s="1"/>
  <c r="G662" i="11" s="1"/>
  <c r="BD678" i="1" a="1"/>
  <c r="BD678" i="1" s="1"/>
  <c r="BC678" i="1" a="1"/>
  <c r="BC678" i="1"/>
  <c r="T678" i="1" a="1"/>
  <c r="T678" i="1" s="1"/>
  <c r="S678" i="1" a="1"/>
  <c r="S678" i="1"/>
  <c r="D677" i="12" s="1"/>
  <c r="N678" i="1" a="1"/>
  <c r="N678" i="1" s="1"/>
  <c r="M678" i="1" a="1"/>
  <c r="M678" i="1" s="1"/>
  <c r="G661" i="11" s="1"/>
  <c r="BD677" i="1" a="1"/>
  <c r="BD677" i="1" s="1"/>
  <c r="BC677" i="1" a="1"/>
  <c r="BC677" i="1" s="1"/>
  <c r="T677" i="1" a="1"/>
  <c r="T677" i="1" s="1"/>
  <c r="E676" i="12" s="1"/>
  <c r="S677" i="1" a="1"/>
  <c r="S677" i="1" s="1"/>
  <c r="N677" i="1" a="1"/>
  <c r="N677" i="1" s="1"/>
  <c r="M677" i="1" a="1"/>
  <c r="M677" i="1" s="1"/>
  <c r="BD676" i="1" a="1"/>
  <c r="BD676" i="1" s="1"/>
  <c r="BC676" i="1" a="1"/>
  <c r="BC676" i="1" s="1"/>
  <c r="T676" i="1" a="1"/>
  <c r="T676" i="1" s="1"/>
  <c r="S676" i="1" a="1"/>
  <c r="S676" i="1" s="1"/>
  <c r="N676" i="1" a="1"/>
  <c r="N676" i="1" s="1"/>
  <c r="M676" i="1" a="1"/>
  <c r="M676" i="1" s="1"/>
  <c r="G659" i="11" s="1"/>
  <c r="BD675" i="1" a="1"/>
  <c r="BD675" i="1" s="1"/>
  <c r="BC675" i="1" a="1"/>
  <c r="BC675" i="1"/>
  <c r="T675" i="1" a="1"/>
  <c r="T675" i="1" s="1"/>
  <c r="S675" i="1" a="1"/>
  <c r="S675" i="1"/>
  <c r="D674" i="12" s="1"/>
  <c r="N675" i="1" a="1"/>
  <c r="N675" i="1" s="1"/>
  <c r="M675" i="1" a="1"/>
  <c r="M675" i="1" s="1"/>
  <c r="G658" i="11" s="1"/>
  <c r="BD674" i="1" a="1"/>
  <c r="BD674" i="1" s="1"/>
  <c r="BC674" i="1" a="1"/>
  <c r="BC674" i="1" s="1"/>
  <c r="T674" i="1" a="1"/>
  <c r="T674" i="1" s="1"/>
  <c r="E673" i="12" s="1"/>
  <c r="S674" i="1" a="1"/>
  <c r="S674" i="1" s="1"/>
  <c r="N674" i="1" a="1"/>
  <c r="N674" i="1"/>
  <c r="M674" i="1" a="1"/>
  <c r="M674" i="1" s="1"/>
  <c r="BD673" i="1" a="1"/>
  <c r="BD673" i="1"/>
  <c r="BC673" i="1" a="1"/>
  <c r="BC673" i="1" s="1"/>
  <c r="T673" i="1" a="1"/>
  <c r="T673" i="1" s="1"/>
  <c r="S673" i="1" a="1"/>
  <c r="S673" i="1" s="1"/>
  <c r="N673" i="1" a="1"/>
  <c r="N673" i="1" s="1"/>
  <c r="M673" i="1" a="1"/>
  <c r="M673" i="1" s="1"/>
  <c r="G656" i="11" s="1"/>
  <c r="BD672" i="1" a="1"/>
  <c r="BD672" i="1" s="1"/>
  <c r="BC672" i="1" a="1"/>
  <c r="BC672" i="1" s="1"/>
  <c r="T672" i="1" a="1"/>
  <c r="T672" i="1" s="1"/>
  <c r="S672" i="1" a="1"/>
  <c r="S672" i="1" s="1"/>
  <c r="N672" i="1" a="1"/>
  <c r="N672" i="1" s="1"/>
  <c r="M672" i="1" a="1"/>
  <c r="M672" i="1" s="1"/>
  <c r="G655" i="11" s="1"/>
  <c r="BD671" i="1" a="1"/>
  <c r="BD671" i="1" s="1"/>
  <c r="BC671" i="1" a="1"/>
  <c r="BC671" i="1" s="1"/>
  <c r="T671" i="1" a="1"/>
  <c r="T671" i="1" s="1"/>
  <c r="E670" i="12" s="1"/>
  <c r="S671" i="1" a="1"/>
  <c r="S671" i="1" s="1"/>
  <c r="N671" i="1" a="1"/>
  <c r="N671" i="1"/>
  <c r="M671" i="1" a="1"/>
  <c r="M671" i="1" s="1"/>
  <c r="BD670" i="1" a="1"/>
  <c r="BD670" i="1" s="1"/>
  <c r="BC670" i="1" a="1"/>
  <c r="BC670" i="1" s="1"/>
  <c r="T670" i="1" a="1"/>
  <c r="T670" i="1" s="1"/>
  <c r="S670" i="1" a="1"/>
  <c r="S670" i="1" s="1"/>
  <c r="D669" i="12" s="1"/>
  <c r="N670" i="1" a="1"/>
  <c r="N670" i="1" s="1"/>
  <c r="M670" i="1" a="1"/>
  <c r="M670" i="1" s="1"/>
  <c r="G653" i="11" s="1"/>
  <c r="BD669" i="1" a="1"/>
  <c r="BD669" i="1" s="1"/>
  <c r="BC669" i="1" a="1"/>
  <c r="BC669" i="1" s="1"/>
  <c r="T669" i="1" a="1"/>
  <c r="T669" i="1" s="1"/>
  <c r="S669" i="1" a="1"/>
  <c r="S669" i="1" s="1"/>
  <c r="N669" i="1" a="1"/>
  <c r="N669" i="1" s="1"/>
  <c r="M669" i="1" a="1"/>
  <c r="M669" i="1" s="1"/>
  <c r="G652" i="11" s="1"/>
  <c r="BD668" i="1" a="1"/>
  <c r="BD668" i="1" s="1"/>
  <c r="BC668" i="1" a="1"/>
  <c r="BC668" i="1" s="1"/>
  <c r="T668" i="1" a="1"/>
  <c r="T668" i="1" s="1"/>
  <c r="E667" i="12" s="1"/>
  <c r="S668" i="1" a="1"/>
  <c r="S668" i="1" s="1"/>
  <c r="N668" i="1" a="1"/>
  <c r="N668" i="1"/>
  <c r="M668" i="1" a="1"/>
  <c r="M668" i="1" s="1"/>
  <c r="BD667" i="1" a="1"/>
  <c r="BD667" i="1" s="1"/>
  <c r="BC667" i="1" a="1"/>
  <c r="BC667" i="1" s="1"/>
  <c r="T667" i="1" a="1"/>
  <c r="T667" i="1" s="1"/>
  <c r="S667" i="1" a="1"/>
  <c r="S667" i="1" s="1"/>
  <c r="D666" i="12" s="1"/>
  <c r="N667" i="1" a="1"/>
  <c r="N667" i="1" s="1"/>
  <c r="M667" i="1" a="1"/>
  <c r="M667" i="1" s="1"/>
  <c r="G650" i="11" s="1"/>
  <c r="BD666" i="1" a="1"/>
  <c r="BD666" i="1" s="1"/>
  <c r="BC666" i="1" a="1"/>
  <c r="BC666" i="1" s="1"/>
  <c r="T666" i="1" a="1"/>
  <c r="T666" i="1" s="1"/>
  <c r="S666" i="1" a="1"/>
  <c r="S666" i="1" s="1"/>
  <c r="N666" i="1" a="1"/>
  <c r="N666" i="1"/>
  <c r="M666" i="1" a="1"/>
  <c r="M666" i="1" s="1"/>
  <c r="G649" i="11" s="1"/>
  <c r="BD665" i="1" a="1"/>
  <c r="BD665" i="1" s="1"/>
  <c r="BC665" i="1" a="1"/>
  <c r="BC665" i="1" s="1"/>
  <c r="T665" i="1" a="1"/>
  <c r="T665" i="1" s="1"/>
  <c r="E664" i="12" s="1"/>
  <c r="S665" i="1" a="1"/>
  <c r="S665" i="1" s="1"/>
  <c r="N665" i="1" a="1"/>
  <c r="N665" i="1" s="1"/>
  <c r="M665" i="1" a="1"/>
  <c r="M665" i="1" s="1"/>
  <c r="BD664" i="1" a="1"/>
  <c r="BD664" i="1" s="1"/>
  <c r="BC664" i="1" a="1"/>
  <c r="BC664" i="1" s="1"/>
  <c r="T664" i="1" a="1"/>
  <c r="T664" i="1" s="1"/>
  <c r="S664" i="1" a="1"/>
  <c r="S664" i="1" s="1"/>
  <c r="D663" i="12" s="1"/>
  <c r="N664" i="1" a="1"/>
  <c r="N664" i="1" s="1"/>
  <c r="M664" i="1" a="1"/>
  <c r="M664" i="1" s="1"/>
  <c r="G647" i="11" s="1"/>
  <c r="BD663" i="1" a="1"/>
  <c r="BD663" i="1" s="1"/>
  <c r="BC663" i="1" a="1"/>
  <c r="BC663" i="1" s="1"/>
  <c r="T663" i="1" a="1"/>
  <c r="T663" i="1" s="1"/>
  <c r="S663" i="1" a="1"/>
  <c r="S663" i="1" s="1"/>
  <c r="N663" i="1" a="1"/>
  <c r="N663" i="1" s="1"/>
  <c r="M663" i="1" a="1"/>
  <c r="M663" i="1" s="1"/>
  <c r="G646" i="11" s="1"/>
  <c r="BD662" i="1" a="1"/>
  <c r="BD662" i="1" s="1"/>
  <c r="BC662" i="1" a="1"/>
  <c r="BC662" i="1" s="1"/>
  <c r="T662" i="1" a="1"/>
  <c r="T662" i="1" s="1"/>
  <c r="E661" i="12" s="1"/>
  <c r="S662" i="1" a="1"/>
  <c r="S662" i="1" s="1"/>
  <c r="N662" i="1" a="1"/>
  <c r="N662" i="1" s="1"/>
  <c r="M662" i="1" a="1"/>
  <c r="M662" i="1" s="1"/>
  <c r="BD661" i="1" a="1"/>
  <c r="BD661" i="1" s="1"/>
  <c r="BC661" i="1" a="1"/>
  <c r="BC661" i="1" s="1"/>
  <c r="T661" i="1" a="1"/>
  <c r="T661" i="1" s="1"/>
  <c r="S661" i="1" a="1"/>
  <c r="S661" i="1" s="1"/>
  <c r="D660" i="12" s="1"/>
  <c r="N661" i="1" a="1"/>
  <c r="N661" i="1" s="1"/>
  <c r="M661" i="1" a="1"/>
  <c r="M661" i="1" s="1"/>
  <c r="G644" i="11" s="1"/>
  <c r="BD660" i="1" a="1"/>
  <c r="BD660" i="1" s="1"/>
  <c r="BC660" i="1" a="1"/>
  <c r="BC660" i="1" s="1"/>
  <c r="T660" i="1" a="1"/>
  <c r="T660" i="1" s="1"/>
  <c r="E659" i="12" s="1"/>
  <c r="S660" i="1" a="1"/>
  <c r="S660" i="1" s="1"/>
  <c r="N660" i="1" a="1"/>
  <c r="N660" i="1" s="1"/>
  <c r="M660" i="1" a="1"/>
  <c r="M660" i="1" s="1"/>
  <c r="BD659" i="1" a="1"/>
  <c r="BD659" i="1" s="1"/>
  <c r="BC659" i="1" a="1"/>
  <c r="BC659" i="1" s="1"/>
  <c r="T659" i="1" a="1"/>
  <c r="T659" i="1" s="1"/>
  <c r="S659" i="1" a="1"/>
  <c r="S659" i="1" s="1"/>
  <c r="N659" i="1" a="1"/>
  <c r="N659" i="1" s="1"/>
  <c r="M659" i="1" a="1"/>
  <c r="M659" i="1" s="1"/>
  <c r="BD658" i="1" a="1"/>
  <c r="BD658" i="1" s="1"/>
  <c r="BC658" i="1" a="1"/>
  <c r="BC658" i="1" s="1"/>
  <c r="T658" i="1" a="1"/>
  <c r="T658" i="1" s="1"/>
  <c r="S658" i="1" a="1"/>
  <c r="S658" i="1" s="1"/>
  <c r="N658" i="1" a="1"/>
  <c r="N658" i="1" s="1"/>
  <c r="L657" i="12" s="1"/>
  <c r="M658" i="1" a="1"/>
  <c r="M658" i="1" s="1"/>
  <c r="BD657" i="1" a="1"/>
  <c r="BD657" i="1" s="1"/>
  <c r="BC657" i="1" a="1"/>
  <c r="BC657" i="1" s="1"/>
  <c r="T657" i="1" a="1"/>
  <c r="T657" i="1" s="1"/>
  <c r="S657" i="1" a="1"/>
  <c r="S657" i="1" s="1"/>
  <c r="N657" i="1" a="1"/>
  <c r="N657" i="1" s="1"/>
  <c r="L656" i="12" s="1"/>
  <c r="M657" i="1" a="1"/>
  <c r="M657" i="1" s="1"/>
  <c r="BD656" i="1" a="1"/>
  <c r="BD656" i="1" s="1"/>
  <c r="BC656" i="1" a="1"/>
  <c r="BC656" i="1" s="1"/>
  <c r="T656" i="1" a="1"/>
  <c r="T656" i="1" s="1"/>
  <c r="E655" i="12" s="1"/>
  <c r="S656" i="1" a="1"/>
  <c r="S656" i="1" s="1"/>
  <c r="N656" i="1" a="1"/>
  <c r="N656" i="1" s="1"/>
  <c r="L655" i="12" s="1"/>
  <c r="M656" i="1" a="1"/>
  <c r="M656" i="1" s="1"/>
  <c r="BD655" i="1" a="1"/>
  <c r="BD655" i="1" s="1"/>
  <c r="BC655" i="1" a="1"/>
  <c r="BC655" i="1" s="1"/>
  <c r="T655" i="1" a="1"/>
  <c r="T655" i="1" s="1"/>
  <c r="S655" i="1" a="1"/>
  <c r="S655" i="1" s="1"/>
  <c r="N655" i="1" a="1"/>
  <c r="N655" i="1" s="1"/>
  <c r="L654" i="12" s="1"/>
  <c r="M655" i="1" a="1"/>
  <c r="M655" i="1" s="1"/>
  <c r="BD654" i="1" a="1"/>
  <c r="BD654" i="1" s="1"/>
  <c r="BC654" i="1" a="1"/>
  <c r="BC654" i="1" s="1"/>
  <c r="T654" i="1" a="1"/>
  <c r="T654" i="1" s="1"/>
  <c r="S654" i="1" a="1"/>
  <c r="S654" i="1" s="1"/>
  <c r="N654" i="1" a="1"/>
  <c r="N654" i="1" s="1"/>
  <c r="L653" i="12" s="1"/>
  <c r="M654" i="1" a="1"/>
  <c r="M654" i="1" s="1"/>
  <c r="BD653" i="1" a="1"/>
  <c r="BD653" i="1" s="1"/>
  <c r="BC653" i="1" a="1"/>
  <c r="BC653" i="1" s="1"/>
  <c r="T653" i="1" a="1"/>
  <c r="T653" i="1" s="1"/>
  <c r="S653" i="1" a="1"/>
  <c r="S653" i="1" s="1"/>
  <c r="N653" i="1" a="1"/>
  <c r="N653" i="1" s="1"/>
  <c r="L652" i="12" s="1"/>
  <c r="M653" i="1" a="1"/>
  <c r="M653" i="1" s="1"/>
  <c r="BD652" i="1" a="1"/>
  <c r="BD652" i="1" s="1"/>
  <c r="BC652" i="1" a="1"/>
  <c r="BC652" i="1" s="1"/>
  <c r="T652" i="1" a="1"/>
  <c r="T652" i="1" s="1"/>
  <c r="S652" i="1" a="1"/>
  <c r="S652" i="1" s="1"/>
  <c r="N652" i="1" a="1"/>
  <c r="N652" i="1" s="1"/>
  <c r="L651" i="12" s="1"/>
  <c r="M652" i="1" a="1"/>
  <c r="M652" i="1" s="1"/>
  <c r="BD651" i="1" a="1"/>
  <c r="BD651" i="1" s="1"/>
  <c r="BC651" i="1" a="1"/>
  <c r="BC651" i="1" s="1"/>
  <c r="T651" i="1" a="1"/>
  <c r="T651" i="1" s="1"/>
  <c r="E650" i="12" s="1"/>
  <c r="S651" i="1" a="1"/>
  <c r="S651" i="1" s="1"/>
  <c r="N651" i="1" a="1"/>
  <c r="N651" i="1" s="1"/>
  <c r="L650" i="12" s="1"/>
  <c r="M651" i="1" a="1"/>
  <c r="M651" i="1" s="1"/>
  <c r="K650" i="12" s="1"/>
  <c r="BD650" i="1" a="1"/>
  <c r="BD650" i="1" s="1"/>
  <c r="BC650" i="1" a="1"/>
  <c r="BC650" i="1" s="1"/>
  <c r="T650" i="1" a="1"/>
  <c r="T650" i="1" s="1"/>
  <c r="E649" i="12" s="1"/>
  <c r="S650" i="1" a="1"/>
  <c r="S650" i="1" s="1"/>
  <c r="D649" i="12" s="1"/>
  <c r="N650" i="1" a="1"/>
  <c r="N650" i="1" s="1"/>
  <c r="L649" i="12" s="1"/>
  <c r="M650" i="1" a="1"/>
  <c r="M650" i="1" s="1"/>
  <c r="K649" i="12" s="1"/>
  <c r="BD649" i="1" a="1"/>
  <c r="BD649" i="1" s="1"/>
  <c r="BC649" i="1" a="1"/>
  <c r="BC649" i="1" s="1"/>
  <c r="T649" i="1" a="1"/>
  <c r="T649" i="1" s="1"/>
  <c r="S649" i="1" a="1"/>
  <c r="S649" i="1" s="1"/>
  <c r="D648" i="12" s="1"/>
  <c r="N649" i="1" a="1"/>
  <c r="N649" i="1" s="1"/>
  <c r="L648" i="12" s="1"/>
  <c r="M649" i="1" a="1"/>
  <c r="M649" i="1" s="1"/>
  <c r="K648" i="12" s="1"/>
  <c r="BD648" i="1" a="1"/>
  <c r="BD648" i="1" s="1"/>
  <c r="BC648" i="1" a="1"/>
  <c r="BC648" i="1" s="1"/>
  <c r="T648" i="1" a="1"/>
  <c r="T648" i="1" s="1"/>
  <c r="S648" i="1" a="1"/>
  <c r="S648" i="1" s="1"/>
  <c r="D647" i="12" s="1"/>
  <c r="N648" i="1" a="1"/>
  <c r="N648" i="1" s="1"/>
  <c r="L647" i="12" s="1"/>
  <c r="M648" i="1" a="1"/>
  <c r="M648" i="1" s="1"/>
  <c r="BD647" i="1" a="1"/>
  <c r="BD647" i="1" s="1"/>
  <c r="BC647" i="1" a="1"/>
  <c r="BC647" i="1" s="1"/>
  <c r="T647" i="1" a="1"/>
  <c r="T647" i="1" s="1"/>
  <c r="E646" i="12" s="1"/>
  <c r="S647" i="1" a="1"/>
  <c r="S647" i="1" s="1"/>
  <c r="D646" i="12" s="1"/>
  <c r="N647" i="1" a="1"/>
  <c r="N647" i="1" s="1"/>
  <c r="L646" i="12" s="1"/>
  <c r="M647" i="1" a="1"/>
  <c r="M647" i="1" s="1"/>
  <c r="K646" i="12" s="1"/>
  <c r="BD646" i="1" a="1"/>
  <c r="BD646" i="1" s="1"/>
  <c r="BC646" i="1" a="1"/>
  <c r="BC646" i="1" s="1"/>
  <c r="T646" i="1" a="1"/>
  <c r="T646" i="1" s="1"/>
  <c r="S646" i="1" a="1"/>
  <c r="S646" i="1" s="1"/>
  <c r="D645" i="12" s="1"/>
  <c r="N646" i="1" a="1"/>
  <c r="N646" i="1" s="1"/>
  <c r="L645" i="12" s="1"/>
  <c r="M646" i="1" a="1"/>
  <c r="M646" i="1" s="1"/>
  <c r="K645" i="12" s="1"/>
  <c r="BD645" i="1" a="1"/>
  <c r="BD645" i="1" s="1"/>
  <c r="BC645" i="1" a="1"/>
  <c r="BC645" i="1" s="1"/>
  <c r="T645" i="1" a="1"/>
  <c r="T645" i="1"/>
  <c r="E644" i="12" s="1"/>
  <c r="S645" i="1" a="1"/>
  <c r="S645" i="1" s="1"/>
  <c r="D644" i="12" s="1"/>
  <c r="N645" i="1" a="1"/>
  <c r="N645" i="1" s="1"/>
  <c r="L644" i="12" s="1"/>
  <c r="M645" i="1" a="1"/>
  <c r="M645" i="1" s="1"/>
  <c r="K644" i="12" s="1"/>
  <c r="BD644" i="1" a="1"/>
  <c r="BD644" i="1" s="1"/>
  <c r="BC644" i="1" a="1"/>
  <c r="BC644" i="1" s="1"/>
  <c r="T644" i="1" a="1"/>
  <c r="T644" i="1" s="1"/>
  <c r="E643" i="12" s="1"/>
  <c r="S644" i="1" a="1"/>
  <c r="S644" i="1" s="1"/>
  <c r="D643" i="12" s="1"/>
  <c r="L643" i="12"/>
  <c r="K643" i="12"/>
  <c r="BD643" i="1" a="1"/>
  <c r="BD643" i="1" s="1"/>
  <c r="BC643" i="1" a="1"/>
  <c r="BC643" i="1" s="1"/>
  <c r="T643" i="1" a="1"/>
  <c r="T643" i="1" s="1"/>
  <c r="E642" i="12" s="1"/>
  <c r="S643" i="1" a="1"/>
  <c r="S643" i="1" s="1"/>
  <c r="D642" i="12" s="1"/>
  <c r="N643" i="1" a="1"/>
  <c r="N643" i="1" s="1"/>
  <c r="M643" i="1" a="1"/>
  <c r="M643" i="1" s="1"/>
  <c r="K642" i="12" s="1"/>
  <c r="BD642" i="1" a="1"/>
  <c r="BD642" i="1" s="1"/>
  <c r="BC642" i="1" a="1"/>
  <c r="BC642" i="1" s="1"/>
  <c r="T642" i="1" a="1"/>
  <c r="T642" i="1" s="1"/>
  <c r="E641" i="12" s="1"/>
  <c r="S642" i="1" a="1"/>
  <c r="S642" i="1" s="1"/>
  <c r="D641" i="12" s="1"/>
  <c r="N642" i="1" a="1"/>
  <c r="N642" i="1" s="1"/>
  <c r="L641" i="12" s="1"/>
  <c r="M642" i="1" a="1"/>
  <c r="M642" i="1" s="1"/>
  <c r="K641" i="12" s="1"/>
  <c r="BD641" i="1" a="1"/>
  <c r="BD641" i="1" s="1"/>
  <c r="BC641" i="1" a="1"/>
  <c r="BC641" i="1" s="1"/>
  <c r="T641" i="1" a="1"/>
  <c r="T641" i="1" s="1"/>
  <c r="E640" i="12" s="1"/>
  <c r="S641" i="1" a="1"/>
  <c r="S641" i="1" s="1"/>
  <c r="D640" i="12" s="1"/>
  <c r="N641" i="1" a="1"/>
  <c r="N641" i="1" s="1"/>
  <c r="L640" i="12" s="1"/>
  <c r="M641" i="1" a="1"/>
  <c r="M641" i="1" s="1"/>
  <c r="K640" i="12" s="1"/>
  <c r="BD640" i="1" a="1"/>
  <c r="BD640" i="1" s="1"/>
  <c r="BC640" i="1" a="1"/>
  <c r="BC640" i="1" s="1"/>
  <c r="T640" i="1" a="1"/>
  <c r="T640" i="1" s="1"/>
  <c r="E639" i="12" s="1"/>
  <c r="S640" i="1" a="1"/>
  <c r="S640" i="1" s="1"/>
  <c r="D639" i="12" s="1"/>
  <c r="N640" i="1" a="1"/>
  <c r="N640" i="1" s="1"/>
  <c r="M640" i="1" a="1"/>
  <c r="M640" i="1" s="1"/>
  <c r="K639" i="12" s="1"/>
  <c r="BD639" i="1" a="1"/>
  <c r="BD639" i="1" s="1"/>
  <c r="BC639" i="1" a="1"/>
  <c r="BC639" i="1" s="1"/>
  <c r="T639" i="1" a="1"/>
  <c r="T639" i="1" s="1"/>
  <c r="E638" i="12" s="1"/>
  <c r="S639" i="1" a="1"/>
  <c r="S639" i="1" s="1"/>
  <c r="D638" i="12" s="1"/>
  <c r="N639" i="1" a="1"/>
  <c r="N639" i="1" s="1"/>
  <c r="L638" i="12" s="1"/>
  <c r="M639" i="1" a="1"/>
  <c r="M639" i="1" s="1"/>
  <c r="K638" i="12" s="1"/>
  <c r="BD638" i="1" a="1"/>
  <c r="BD638" i="1" s="1"/>
  <c r="BC638" i="1" a="1"/>
  <c r="BC638" i="1" s="1"/>
  <c r="T638" i="1" a="1"/>
  <c r="T638" i="1" s="1"/>
  <c r="E637" i="12" s="1"/>
  <c r="S638" i="1" a="1"/>
  <c r="S638" i="1" s="1"/>
  <c r="D637" i="12" s="1"/>
  <c r="N638" i="1" a="1"/>
  <c r="N638" i="1" s="1"/>
  <c r="L637" i="12" s="1"/>
  <c r="M638" i="1" a="1"/>
  <c r="M638" i="1" s="1"/>
  <c r="K637" i="12" s="1"/>
  <c r="BD637" i="1" a="1"/>
  <c r="BD637" i="1" s="1"/>
  <c r="BC637" i="1" a="1"/>
  <c r="BC637" i="1" s="1"/>
  <c r="T637" i="1" a="1"/>
  <c r="T637" i="1" s="1"/>
  <c r="S637" i="1" a="1"/>
  <c r="S637" i="1" s="1"/>
  <c r="M637" i="1" a="1"/>
  <c r="M637" i="1" s="1"/>
  <c r="BD636" i="1" a="1"/>
  <c r="BD636" i="1" s="1"/>
  <c r="BC636" i="1" a="1"/>
  <c r="BC636" i="1" s="1"/>
  <c r="T636" i="1" a="1"/>
  <c r="T636" i="1" s="1"/>
  <c r="S636" i="1" a="1"/>
  <c r="S636" i="1" s="1"/>
  <c r="N636" i="1" a="1"/>
  <c r="N636" i="1" s="1"/>
  <c r="M636" i="1" a="1"/>
  <c r="M636" i="1" s="1"/>
  <c r="BD635" i="1" a="1"/>
  <c r="BD635" i="1" s="1"/>
  <c r="BC635" i="1" a="1"/>
  <c r="BC635" i="1" s="1"/>
  <c r="T635" i="1" a="1"/>
  <c r="T635" i="1" s="1"/>
  <c r="S635" i="1" a="1"/>
  <c r="S635" i="1" s="1"/>
  <c r="N635" i="1" a="1"/>
  <c r="N635" i="1" s="1"/>
  <c r="M635" i="1" a="1"/>
  <c r="M635" i="1" s="1"/>
  <c r="BD634" i="1" a="1"/>
  <c r="BD634" i="1" s="1"/>
  <c r="BC634" i="1" a="1"/>
  <c r="BC634" i="1" s="1"/>
  <c r="T634" i="1" a="1"/>
  <c r="T634" i="1" s="1"/>
  <c r="S634" i="1" a="1"/>
  <c r="S634" i="1" s="1"/>
  <c r="BD633" i="1" a="1"/>
  <c r="BD633" i="1" s="1"/>
  <c r="BC633" i="1" a="1"/>
  <c r="BC633" i="1" s="1"/>
  <c r="T633" i="1" a="1"/>
  <c r="T633" i="1" s="1"/>
  <c r="S633" i="1" a="1"/>
  <c r="S633" i="1" s="1"/>
  <c r="AN633" i="1"/>
  <c r="BD632" i="1" a="1"/>
  <c r="BD632" i="1" s="1"/>
  <c r="BC632" i="1" a="1"/>
  <c r="BC632" i="1" s="1"/>
  <c r="T632" i="1" a="1"/>
  <c r="T632" i="1" s="1"/>
  <c r="S632" i="1" a="1"/>
  <c r="S632" i="1" s="1"/>
  <c r="N632" i="1" a="1"/>
  <c r="N632" i="1" s="1"/>
  <c r="M632" i="1" a="1"/>
  <c r="M632" i="1" s="1"/>
  <c r="BD631" i="1" a="1"/>
  <c r="BD631" i="1" s="1"/>
  <c r="BC631" i="1" a="1"/>
  <c r="BC631" i="1" s="1"/>
  <c r="T631" i="1" a="1"/>
  <c r="T631" i="1" s="1"/>
  <c r="S631" i="1" a="1"/>
  <c r="S631" i="1" s="1"/>
  <c r="AN631" i="1"/>
  <c r="BD630" i="1" a="1"/>
  <c r="BD630" i="1" s="1"/>
  <c r="BC630" i="1" a="1"/>
  <c r="BC630" i="1" s="1"/>
  <c r="T630" i="1" a="1"/>
  <c r="T630" i="1" s="1"/>
  <c r="S630" i="1" a="1"/>
  <c r="S630" i="1" s="1"/>
  <c r="AN630" i="1"/>
  <c r="BD629" i="1" a="1"/>
  <c r="BD629" i="1" s="1"/>
  <c r="BC629" i="1" a="1"/>
  <c r="BC629" i="1" s="1"/>
  <c r="T629" i="1" a="1"/>
  <c r="T629" i="1" s="1"/>
  <c r="S629" i="1" a="1"/>
  <c r="S629" i="1" s="1"/>
  <c r="AN629" i="1"/>
  <c r="BD628" i="1" a="1"/>
  <c r="BD628" i="1" s="1"/>
  <c r="BC628" i="1" a="1"/>
  <c r="BC628" i="1" s="1"/>
  <c r="T628" i="1" a="1"/>
  <c r="T628" i="1" s="1"/>
  <c r="S628" i="1" a="1"/>
  <c r="S628" i="1" s="1"/>
  <c r="AN628" i="1"/>
  <c r="BD627" i="1" a="1"/>
  <c r="BD627" i="1" s="1"/>
  <c r="BC627" i="1" a="1"/>
  <c r="BC627" i="1" s="1"/>
  <c r="T627" i="1" a="1"/>
  <c r="T627" i="1" s="1"/>
  <c r="S627" i="1" a="1"/>
  <c r="S627" i="1" s="1"/>
  <c r="N627" i="1" a="1"/>
  <c r="N627" i="1" s="1"/>
  <c r="M627" i="1" a="1"/>
  <c r="M627" i="1" s="1"/>
  <c r="BD626" i="1" a="1"/>
  <c r="BD626" i="1" s="1"/>
  <c r="BC626" i="1" a="1"/>
  <c r="BC626" i="1" s="1"/>
  <c r="T626" i="1" a="1"/>
  <c r="T626" i="1" s="1"/>
  <c r="S626" i="1" a="1"/>
  <c r="S626" i="1" s="1"/>
  <c r="N626" i="1" a="1"/>
  <c r="N626" i="1" s="1"/>
  <c r="M626" i="1" a="1"/>
  <c r="M626" i="1" s="1"/>
  <c r="BD625" i="1" a="1"/>
  <c r="BD625" i="1" s="1"/>
  <c r="BC625" i="1" a="1"/>
  <c r="BC625" i="1" s="1"/>
  <c r="T625" i="1" a="1"/>
  <c r="T625" i="1" s="1"/>
  <c r="S625" i="1" a="1"/>
  <c r="S625" i="1" s="1"/>
  <c r="N625" i="1" a="1"/>
  <c r="N625" i="1" s="1"/>
  <c r="M625" i="1" a="1"/>
  <c r="M625" i="1" s="1"/>
  <c r="BD624" i="1" a="1"/>
  <c r="BD624" i="1" s="1"/>
  <c r="BC624" i="1" a="1"/>
  <c r="BC624" i="1" s="1"/>
  <c r="T624" i="1" a="1"/>
  <c r="T624" i="1" s="1"/>
  <c r="S624" i="1" a="1"/>
  <c r="S624" i="1" s="1"/>
  <c r="N624" i="1" a="1"/>
  <c r="N624" i="1" s="1"/>
  <c r="M624" i="1" a="1"/>
  <c r="M624" i="1" s="1"/>
  <c r="BD623" i="1" a="1"/>
  <c r="BD623" i="1" s="1"/>
  <c r="BC623" i="1" a="1"/>
  <c r="BC623" i="1" s="1"/>
  <c r="T623" i="1" a="1"/>
  <c r="T623" i="1" s="1"/>
  <c r="S623" i="1" a="1"/>
  <c r="S623" i="1" s="1"/>
  <c r="AN623" i="1"/>
  <c r="AM623" i="1"/>
  <c r="BD622" i="1" a="1"/>
  <c r="BD622" i="1" s="1"/>
  <c r="BC622" i="1" a="1"/>
  <c r="BC622" i="1" s="1"/>
  <c r="T622" i="1" a="1"/>
  <c r="T622" i="1" s="1"/>
  <c r="S622" i="1" a="1"/>
  <c r="S622" i="1" s="1"/>
  <c r="BD621" i="1" a="1"/>
  <c r="BD621" i="1" s="1"/>
  <c r="BC621" i="1" a="1"/>
  <c r="BC621" i="1" s="1"/>
  <c r="T621" i="1" a="1"/>
  <c r="T621" i="1" s="1"/>
  <c r="S621" i="1" a="1"/>
  <c r="S621" i="1" s="1"/>
  <c r="BD620" i="1" a="1"/>
  <c r="BD620" i="1" s="1"/>
  <c r="BC620" i="1" a="1"/>
  <c r="BC620" i="1" s="1"/>
  <c r="T620" i="1" a="1"/>
  <c r="T620" i="1" s="1"/>
  <c r="S620" i="1" a="1"/>
  <c r="S620" i="1" s="1"/>
  <c r="BD619" i="1" a="1"/>
  <c r="BD619" i="1" s="1"/>
  <c r="BC619" i="1" a="1"/>
  <c r="BC619" i="1" s="1"/>
  <c r="T619" i="1" a="1"/>
  <c r="T619" i="1" s="1"/>
  <c r="S619" i="1" a="1"/>
  <c r="S619" i="1" s="1"/>
  <c r="BD618" i="1" a="1"/>
  <c r="BD618" i="1" s="1"/>
  <c r="BC618" i="1" a="1"/>
  <c r="BC618" i="1" s="1"/>
  <c r="T618" i="1" a="1"/>
  <c r="T618" i="1" s="1"/>
  <c r="S618" i="1" a="1"/>
  <c r="S618" i="1" s="1"/>
  <c r="BD617" i="1" a="1"/>
  <c r="BD617" i="1" s="1"/>
  <c r="BC617" i="1" a="1"/>
  <c r="BC617" i="1" s="1"/>
  <c r="T617" i="1" a="1"/>
  <c r="T617" i="1" s="1"/>
  <c r="E616" i="12" s="1"/>
  <c r="S617" i="1" a="1"/>
  <c r="S617" i="1" s="1"/>
  <c r="D616" i="12" s="1"/>
  <c r="BD616" i="1" a="1"/>
  <c r="BD616" i="1" s="1"/>
  <c r="BC616" i="1" a="1"/>
  <c r="BC616" i="1" s="1"/>
  <c r="T616" i="1" a="1"/>
  <c r="T616" i="1" s="1"/>
  <c r="E615" i="12" s="1"/>
  <c r="S616" i="1" a="1"/>
  <c r="S616" i="1" s="1"/>
  <c r="D615" i="12" s="1"/>
  <c r="BD615" i="1" a="1"/>
  <c r="BD615" i="1" s="1"/>
  <c r="BC615" i="1" a="1"/>
  <c r="BC615" i="1" s="1"/>
  <c r="T615" i="1" a="1"/>
  <c r="T615" i="1" s="1"/>
  <c r="E614" i="12" s="1"/>
  <c r="S615" i="1" a="1"/>
  <c r="S615" i="1" s="1"/>
  <c r="D614" i="12" s="1"/>
  <c r="BD614" i="1" a="1"/>
  <c r="BD614" i="1" s="1"/>
  <c r="BC614" i="1" a="1"/>
  <c r="BC614" i="1" s="1"/>
  <c r="T614" i="1" a="1"/>
  <c r="T614" i="1" s="1"/>
  <c r="E613" i="12" s="1"/>
  <c r="S614" i="1" a="1"/>
  <c r="S614" i="1" s="1"/>
  <c r="D613" i="12" s="1"/>
  <c r="BD613" i="1" a="1"/>
  <c r="BD613" i="1" s="1"/>
  <c r="BC613" i="1" a="1"/>
  <c r="BC613" i="1" s="1"/>
  <c r="T613" i="1" a="1"/>
  <c r="T613" i="1" s="1"/>
  <c r="E612" i="12" s="1"/>
  <c r="S613" i="1" a="1"/>
  <c r="S613" i="1" s="1"/>
  <c r="D612" i="12" s="1"/>
  <c r="BD612" i="1" a="1"/>
  <c r="BD612" i="1" s="1"/>
  <c r="BC612" i="1" a="1"/>
  <c r="BC612" i="1" s="1"/>
  <c r="T612" i="1" a="1"/>
  <c r="T612" i="1" s="1"/>
  <c r="S612" i="1" a="1"/>
  <c r="S612" i="1" s="1"/>
  <c r="BD611" i="1" a="1"/>
  <c r="BD611" i="1" s="1"/>
  <c r="BC611" i="1" a="1"/>
  <c r="BC611" i="1" s="1"/>
  <c r="T611" i="1" a="1"/>
  <c r="T611" i="1" s="1"/>
  <c r="S611" i="1" a="1"/>
  <c r="S611" i="1" s="1"/>
  <c r="BD610" i="1" a="1"/>
  <c r="BD610" i="1" s="1"/>
  <c r="BC610" i="1" a="1"/>
  <c r="BC610" i="1" s="1"/>
  <c r="T610" i="1" a="1"/>
  <c r="T610" i="1" s="1"/>
  <c r="S610" i="1" a="1"/>
  <c r="S610" i="1" s="1"/>
  <c r="BD609" i="1" a="1"/>
  <c r="BD609" i="1" s="1"/>
  <c r="BC609" i="1" a="1"/>
  <c r="BC609" i="1" s="1"/>
  <c r="T609" i="1" a="1"/>
  <c r="T609" i="1" s="1"/>
  <c r="S609" i="1" a="1"/>
  <c r="S609" i="1" s="1"/>
  <c r="BD608" i="1" a="1"/>
  <c r="BD608" i="1" s="1"/>
  <c r="BC608" i="1" a="1"/>
  <c r="BC608" i="1" s="1"/>
  <c r="T608" i="1" a="1"/>
  <c r="T608" i="1" s="1"/>
  <c r="S608" i="1" a="1"/>
  <c r="S608" i="1" s="1"/>
  <c r="BD607" i="1" a="1"/>
  <c r="BD607" i="1" s="1"/>
  <c r="BC607" i="1" a="1"/>
  <c r="BC607" i="1" s="1"/>
  <c r="T607" i="1" a="1"/>
  <c r="T607" i="1" s="1"/>
  <c r="S607" i="1" a="1"/>
  <c r="S607" i="1" s="1"/>
  <c r="BD606" i="1" a="1"/>
  <c r="BD606" i="1" s="1"/>
  <c r="BC606" i="1" a="1"/>
  <c r="BC606" i="1" s="1"/>
  <c r="T606" i="1" a="1"/>
  <c r="T606" i="1" s="1"/>
  <c r="S606" i="1" a="1"/>
  <c r="S606" i="1" s="1"/>
  <c r="BD605" i="1" a="1"/>
  <c r="BD605" i="1" s="1"/>
  <c r="BC605" i="1" a="1"/>
  <c r="BC605" i="1" s="1"/>
  <c r="T605" i="1" a="1"/>
  <c r="T605" i="1" s="1"/>
  <c r="S605" i="1" a="1"/>
  <c r="S605" i="1" s="1"/>
  <c r="BD604" i="1" a="1"/>
  <c r="BD604" i="1" s="1"/>
  <c r="BC604" i="1" a="1"/>
  <c r="BC604" i="1" s="1"/>
  <c r="T604" i="1" a="1"/>
  <c r="T604" i="1" s="1"/>
  <c r="S604" i="1" a="1"/>
  <c r="S604" i="1" s="1"/>
  <c r="BD603" i="1" a="1"/>
  <c r="BD603" i="1" s="1"/>
  <c r="BC603" i="1" a="1"/>
  <c r="BC603" i="1" s="1"/>
  <c r="T603" i="1" a="1"/>
  <c r="T603" i="1" s="1"/>
  <c r="S603" i="1" a="1"/>
  <c r="S603" i="1" s="1"/>
  <c r="BD602" i="1" a="1"/>
  <c r="BD602" i="1" s="1"/>
  <c r="BC602" i="1" a="1"/>
  <c r="BC602" i="1" s="1"/>
  <c r="T602" i="1" a="1"/>
  <c r="T602" i="1" s="1"/>
  <c r="S602" i="1" a="1"/>
  <c r="S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F612" i="1"/>
  <c r="BR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B622" i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F632" i="1"/>
  <c r="A633" i="1"/>
  <c r="G633" i="1"/>
  <c r="AI633" i="1"/>
  <c r="AJ633" i="1" s="1"/>
  <c r="AY633" i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F637" i="1"/>
  <c r="A638" i="1"/>
  <c r="G638" i="1"/>
  <c r="AI638" i="1"/>
  <c r="AJ638" i="1" s="1"/>
  <c r="AY638" i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/>
  <c r="AY641" i="1"/>
  <c r="BB641" i="1"/>
  <c r="BF641" i="1"/>
  <c r="A642" i="1"/>
  <c r="G642" i="1"/>
  <c r="AI642" i="1"/>
  <c r="AJ642" i="1" s="1"/>
  <c r="AY642" i="1"/>
  <c r="BF642" i="1"/>
  <c r="A643" i="1"/>
  <c r="G643" i="1"/>
  <c r="AI643" i="1"/>
  <c r="AJ643" i="1" s="1"/>
  <c r="AY643" i="1"/>
  <c r="BF643" i="1"/>
  <c r="A644" i="1"/>
  <c r="G644" i="1"/>
  <c r="AI644" i="1"/>
  <c r="AJ644" i="1" s="1"/>
  <c r="AY644" i="1"/>
  <c r="BF644" i="1"/>
  <c r="A645" i="1"/>
  <c r="G645" i="1"/>
  <c r="AI645" i="1"/>
  <c r="AJ645" i="1" s="1"/>
  <c r="AY645" i="1"/>
  <c r="BF645" i="1"/>
  <c r="A646" i="1"/>
  <c r="G646" i="1"/>
  <c r="AI646" i="1"/>
  <c r="AJ646" i="1" s="1"/>
  <c r="AY646" i="1"/>
  <c r="BF646" i="1"/>
  <c r="A647" i="1"/>
  <c r="G647" i="1"/>
  <c r="AI647" i="1"/>
  <c r="AJ647" i="1" s="1"/>
  <c r="AY647" i="1"/>
  <c r="BF647" i="1"/>
  <c r="A648" i="1"/>
  <c r="G648" i="1"/>
  <c r="AI648" i="1"/>
  <c r="AJ648" i="1" s="1"/>
  <c r="AY648" i="1"/>
  <c r="BF648" i="1"/>
  <c r="A649" i="1"/>
  <c r="G649" i="1"/>
  <c r="AI649" i="1"/>
  <c r="AJ649" i="1" s="1"/>
  <c r="AY649" i="1"/>
  <c r="BF649" i="1"/>
  <c r="A650" i="1"/>
  <c r="G650" i="1"/>
  <c r="AI650" i="1"/>
  <c r="AJ650" i="1" s="1"/>
  <c r="AY650" i="1"/>
  <c r="BF650" i="1"/>
  <c r="A651" i="1"/>
  <c r="G651" i="1"/>
  <c r="AI651" i="1"/>
  <c r="AJ651" i="1" s="1"/>
  <c r="AY651" i="1"/>
  <c r="BF651" i="1"/>
  <c r="A652" i="1"/>
  <c r="G652" i="1"/>
  <c r="AI652" i="1"/>
  <c r="AJ652" i="1"/>
  <c r="AY652" i="1"/>
  <c r="BB652" i="1"/>
  <c r="BF652" i="1"/>
  <c r="A653" i="1"/>
  <c r="G653" i="1"/>
  <c r="AI653" i="1"/>
  <c r="AJ653" i="1"/>
  <c r="AY653" i="1"/>
  <c r="BB653" i="1"/>
  <c r="BF653" i="1"/>
  <c r="A654" i="1"/>
  <c r="G654" i="1"/>
  <c r="AI654" i="1"/>
  <c r="AJ654" i="1"/>
  <c r="AY654" i="1"/>
  <c r="BB654" i="1"/>
  <c r="BF654" i="1"/>
  <c r="A655" i="1"/>
  <c r="G655" i="1"/>
  <c r="AI655" i="1"/>
  <c r="AJ655" i="1"/>
  <c r="AY655" i="1"/>
  <c r="BB655" i="1"/>
  <c r="BF655" i="1"/>
  <c r="A656" i="1"/>
  <c r="G656" i="1"/>
  <c r="AI656" i="1"/>
  <c r="AJ656" i="1"/>
  <c r="AY656" i="1"/>
  <c r="BB656" i="1"/>
  <c r="BF656" i="1"/>
  <c r="A657" i="1"/>
  <c r="G657" i="1"/>
  <c r="AI657" i="1"/>
  <c r="AJ657" i="1"/>
  <c r="AY657" i="1"/>
  <c r="BB657" i="1"/>
  <c r="BF657" i="1"/>
  <c r="A658" i="1"/>
  <c r="G658" i="1"/>
  <c r="AI658" i="1"/>
  <c r="AJ658" i="1"/>
  <c r="AY658" i="1"/>
  <c r="BB658" i="1"/>
  <c r="BF658" i="1"/>
  <c r="A659" i="1"/>
  <c r="G659" i="1"/>
  <c r="AI659" i="1"/>
  <c r="AJ659" i="1"/>
  <c r="AY659" i="1"/>
  <c r="BB659" i="1"/>
  <c r="BF659" i="1"/>
  <c r="A660" i="1"/>
  <c r="G660" i="1"/>
  <c r="AI660" i="1"/>
  <c r="AJ660" i="1"/>
  <c r="AY660" i="1"/>
  <c r="BB660" i="1"/>
  <c r="BF660" i="1"/>
  <c r="A661" i="1"/>
  <c r="G661" i="1"/>
  <c r="AI661" i="1"/>
  <c r="AJ661" i="1"/>
  <c r="AY661" i="1"/>
  <c r="BB661" i="1"/>
  <c r="BF661" i="1"/>
  <c r="A662" i="1"/>
  <c r="G662" i="1"/>
  <c r="AI662" i="1"/>
  <c r="AJ662" i="1"/>
  <c r="AY662" i="1"/>
  <c r="BB662" i="1"/>
  <c r="BF662" i="1"/>
  <c r="A663" i="1"/>
  <c r="G663" i="1"/>
  <c r="AI663" i="1"/>
  <c r="AJ663" i="1"/>
  <c r="AY663" i="1"/>
  <c r="BB663" i="1"/>
  <c r="BF663" i="1"/>
  <c r="A664" i="1"/>
  <c r="G664" i="1"/>
  <c r="AI664" i="1"/>
  <c r="AJ664" i="1"/>
  <c r="AY664" i="1"/>
  <c r="BB664" i="1"/>
  <c r="BF664" i="1"/>
  <c r="A665" i="1"/>
  <c r="G665" i="1"/>
  <c r="AI665" i="1"/>
  <c r="AJ665" i="1"/>
  <c r="AY665" i="1"/>
  <c r="BB665" i="1"/>
  <c r="BF665" i="1"/>
  <c r="A666" i="1"/>
  <c r="G666" i="1"/>
  <c r="AI666" i="1"/>
  <c r="AJ666" i="1"/>
  <c r="AY666" i="1"/>
  <c r="BB666" i="1"/>
  <c r="BF666" i="1"/>
  <c r="A667" i="1"/>
  <c r="G667" i="1"/>
  <c r="AI667" i="1"/>
  <c r="AJ667" i="1"/>
  <c r="AY667" i="1"/>
  <c r="BB667" i="1"/>
  <c r="BF667" i="1"/>
  <c r="A668" i="1"/>
  <c r="G668" i="1"/>
  <c r="AI668" i="1"/>
  <c r="AJ668" i="1"/>
  <c r="AY668" i="1"/>
  <c r="BB668" i="1"/>
  <c r="BF668" i="1"/>
  <c r="A669" i="1"/>
  <c r="G669" i="1"/>
  <c r="AI669" i="1"/>
  <c r="AJ669" i="1"/>
  <c r="AY669" i="1"/>
  <c r="BB669" i="1"/>
  <c r="BF669" i="1"/>
  <c r="A670" i="1"/>
  <c r="G670" i="1"/>
  <c r="AI670" i="1"/>
  <c r="AJ670" i="1"/>
  <c r="AY670" i="1"/>
  <c r="BB670" i="1"/>
  <c r="BF670" i="1"/>
  <c r="A671" i="1"/>
  <c r="G671" i="1"/>
  <c r="AI671" i="1"/>
  <c r="AJ671" i="1"/>
  <c r="AY671" i="1"/>
  <c r="BB671" i="1"/>
  <c r="BF671" i="1"/>
  <c r="A672" i="1"/>
  <c r="G672" i="1"/>
  <c r="AI672" i="1"/>
  <c r="AJ672" i="1"/>
  <c r="AY672" i="1"/>
  <c r="BB672" i="1"/>
  <c r="BF672" i="1"/>
  <c r="A673" i="1"/>
  <c r="G673" i="1"/>
  <c r="AI673" i="1"/>
  <c r="AJ673" i="1"/>
  <c r="AY673" i="1"/>
  <c r="BB673" i="1"/>
  <c r="BF673" i="1"/>
  <c r="A674" i="1"/>
  <c r="G674" i="1"/>
  <c r="AI674" i="1"/>
  <c r="AJ674" i="1"/>
  <c r="AY674" i="1"/>
  <c r="BB674" i="1"/>
  <c r="BF674" i="1"/>
  <c r="A675" i="1"/>
  <c r="G675" i="1"/>
  <c r="AI675" i="1"/>
  <c r="AJ675" i="1"/>
  <c r="AY675" i="1"/>
  <c r="BB675" i="1"/>
  <c r="BF675" i="1"/>
  <c r="A676" i="1"/>
  <c r="G676" i="1"/>
  <c r="AI676" i="1"/>
  <c r="AJ676" i="1"/>
  <c r="AY676" i="1"/>
  <c r="BB676" i="1"/>
  <c r="BF676" i="1"/>
  <c r="A677" i="1"/>
  <c r="G677" i="1"/>
  <c r="AI677" i="1"/>
  <c r="AJ677" i="1"/>
  <c r="AY677" i="1"/>
  <c r="BB677" i="1"/>
  <c r="BF677" i="1"/>
  <c r="A678" i="1"/>
  <c r="G678" i="1"/>
  <c r="AI678" i="1"/>
  <c r="AJ678" i="1"/>
  <c r="AY678" i="1"/>
  <c r="BB678" i="1"/>
  <c r="BF678" i="1"/>
  <c r="A679" i="1"/>
  <c r="G679" i="1"/>
  <c r="AI679" i="1"/>
  <c r="AJ679" i="1"/>
  <c r="AY679" i="1"/>
  <c r="BB679" i="1"/>
  <c r="BF679" i="1"/>
  <c r="A680" i="1"/>
  <c r="G680" i="1"/>
  <c r="AI680" i="1"/>
  <c r="AJ680" i="1"/>
  <c r="AY680" i="1"/>
  <c r="BB680" i="1"/>
  <c r="BF680" i="1"/>
  <c r="A681" i="1"/>
  <c r="G681" i="1"/>
  <c r="AI681" i="1"/>
  <c r="AJ681" i="1"/>
  <c r="AY681" i="1"/>
  <c r="BB681" i="1"/>
  <c r="BF681" i="1"/>
  <c r="A682" i="1"/>
  <c r="G682" i="1"/>
  <c r="AI682" i="1"/>
  <c r="AJ682" i="1"/>
  <c r="AY682" i="1"/>
  <c r="BB682" i="1"/>
  <c r="BF682" i="1"/>
  <c r="A683" i="1"/>
  <c r="G683" i="1"/>
  <c r="AI683" i="1"/>
  <c r="AJ683" i="1"/>
  <c r="AY683" i="1"/>
  <c r="BB683" i="1"/>
  <c r="BF683" i="1"/>
  <c r="A684" i="1"/>
  <c r="G684" i="1"/>
  <c r="AI684" i="1"/>
  <c r="AJ684" i="1"/>
  <c r="AY684" i="1"/>
  <c r="BB684" i="1"/>
  <c r="BF684" i="1"/>
  <c r="A685" i="1"/>
  <c r="G685" i="1"/>
  <c r="AI685" i="1"/>
  <c r="AJ685" i="1"/>
  <c r="AY685" i="1"/>
  <c r="BB685" i="1"/>
  <c r="BF685" i="1"/>
  <c r="A686" i="1"/>
  <c r="G686" i="1"/>
  <c r="AI686" i="1"/>
  <c r="AJ686" i="1"/>
  <c r="AY686" i="1"/>
  <c r="BB686" i="1"/>
  <c r="BF686" i="1"/>
  <c r="A687" i="1"/>
  <c r="G687" i="1"/>
  <c r="AI687" i="1"/>
  <c r="AJ687" i="1"/>
  <c r="AY687" i="1"/>
  <c r="BB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G564" i="11" s="1"/>
  <c r="N589" i="1" a="1"/>
  <c r="N589" i="1" s="1"/>
  <c r="M589" i="1" a="1"/>
  <c r="M589" i="1" s="1"/>
  <c r="N588" i="1" a="1"/>
  <c r="N588" i="1" s="1"/>
  <c r="M588" i="1" a="1"/>
  <c r="M588" i="1" s="1"/>
  <c r="N587" i="1" a="1"/>
  <c r="N587" i="1" s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 s="1"/>
  <c r="M581" i="1" a="1"/>
  <c r="M581" i="1" s="1"/>
  <c r="G563" i="11" s="1"/>
  <c r="N580" i="1" a="1"/>
  <c r="N580" i="1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 s="1"/>
  <c r="N574" i="1" a="1"/>
  <c r="N574" i="1" s="1"/>
  <c r="L572" i="12" s="1"/>
  <c r="M574" i="1" a="1"/>
  <c r="M574" i="1" s="1"/>
  <c r="G556" i="11" s="1"/>
  <c r="N573" i="1" a="1"/>
  <c r="N573" i="1" s="1"/>
  <c r="L571" i="12" s="1"/>
  <c r="M573" i="1" a="1"/>
  <c r="M573" i="1" s="1"/>
  <c r="G555" i="11" s="1"/>
  <c r="N572" i="1" a="1"/>
  <c r="N572" i="1" s="1"/>
  <c r="L570" i="12" s="1"/>
  <c r="M572" i="1" a="1"/>
  <c r="M572" i="1" s="1"/>
  <c r="G554" i="11" s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T600" i="1" a="1"/>
  <c r="T600" i="1" s="1"/>
  <c r="S600" i="1" a="1"/>
  <c r="S600" i="1" s="1"/>
  <c r="T599" i="1" a="1"/>
  <c r="T599" i="1" s="1"/>
  <c r="S599" i="1" a="1"/>
  <c r="S599" i="1" s="1"/>
  <c r="T598" i="1" a="1"/>
  <c r="T598" i="1" s="1"/>
  <c r="S598" i="1" a="1"/>
  <c r="S598" i="1" s="1"/>
  <c r="T597" i="1" a="1"/>
  <c r="T597" i="1" s="1"/>
  <c r="S597" i="1" a="1"/>
  <c r="S597" i="1" s="1"/>
  <c r="T596" i="1" a="1"/>
  <c r="T596" i="1" s="1"/>
  <c r="S596" i="1" a="1"/>
  <c r="S596" i="1" s="1"/>
  <c r="T595" i="1" a="1"/>
  <c r="T595" i="1" s="1"/>
  <c r="S595" i="1" a="1"/>
  <c r="S595" i="1" s="1"/>
  <c r="T594" i="1" a="1"/>
  <c r="T594" i="1" s="1"/>
  <c r="S594" i="1" a="1"/>
  <c r="S594" i="1" s="1"/>
  <c r="T593" i="1" a="1"/>
  <c r="T593" i="1" s="1"/>
  <c r="S593" i="1" a="1"/>
  <c r="S593" i="1" s="1"/>
  <c r="T592" i="1" a="1"/>
  <c r="T592" i="1" s="1"/>
  <c r="S592" i="1" a="1"/>
  <c r="S592" i="1" s="1"/>
  <c r="T591" i="1" a="1"/>
  <c r="T591" i="1" s="1"/>
  <c r="S591" i="1" a="1"/>
  <c r="S591" i="1" s="1"/>
  <c r="T590" i="1" a="1"/>
  <c r="T590" i="1" s="1"/>
  <c r="S590" i="1" a="1"/>
  <c r="S590" i="1" s="1"/>
  <c r="T589" i="1" a="1"/>
  <c r="T589" i="1" s="1"/>
  <c r="S589" i="1" a="1"/>
  <c r="S589" i="1" s="1"/>
  <c r="T588" i="1" a="1"/>
  <c r="T588" i="1" s="1"/>
  <c r="S588" i="1" a="1"/>
  <c r="S588" i="1" s="1"/>
  <c r="T587" i="1" a="1"/>
  <c r="T587" i="1" s="1"/>
  <c r="S587" i="1" a="1"/>
  <c r="S587" i="1" s="1"/>
  <c r="T586" i="1" a="1"/>
  <c r="T586" i="1" s="1"/>
  <c r="S586" i="1" a="1"/>
  <c r="S586" i="1" s="1"/>
  <c r="T585" i="1" a="1"/>
  <c r="T585" i="1" s="1"/>
  <c r="S585" i="1" a="1"/>
  <c r="S585" i="1" s="1"/>
  <c r="T584" i="1" a="1"/>
  <c r="T584" i="1" s="1"/>
  <c r="S584" i="1" a="1"/>
  <c r="S584" i="1" s="1"/>
  <c r="T583" i="1" a="1"/>
  <c r="T583" i="1" s="1"/>
  <c r="S583" i="1" a="1"/>
  <c r="S583" i="1" s="1"/>
  <c r="T582" i="1" a="1"/>
  <c r="T582" i="1" s="1"/>
  <c r="S582" i="1" a="1"/>
  <c r="S582" i="1" s="1"/>
  <c r="T581" i="1" a="1"/>
  <c r="T581" i="1" s="1"/>
  <c r="S581" i="1" a="1"/>
  <c r="S581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M591" i="1" a="1"/>
  <c r="M591" i="1" s="1"/>
  <c r="F589" i="13" s="1"/>
  <c r="M590" i="1" a="1"/>
  <c r="M590" i="1" s="1"/>
  <c r="F588" i="13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T580" i="1" a="1"/>
  <c r="T580" i="1" s="1"/>
  <c r="S580" i="1" a="1"/>
  <c r="S580" i="1" s="1"/>
  <c r="T579" i="1" a="1"/>
  <c r="T579" i="1" s="1"/>
  <c r="S579" i="1" a="1"/>
  <c r="S579" i="1" s="1"/>
  <c r="T578" i="1" a="1"/>
  <c r="T578" i="1" s="1"/>
  <c r="S578" i="1" a="1"/>
  <c r="S578" i="1" s="1"/>
  <c r="T577" i="1" a="1"/>
  <c r="T577" i="1" s="1"/>
  <c r="S577" i="1" a="1"/>
  <c r="S577" i="1" s="1"/>
  <c r="T576" i="1" a="1"/>
  <c r="T576" i="1" s="1"/>
  <c r="S576" i="1" a="1"/>
  <c r="S576" i="1" s="1"/>
  <c r="T575" i="1" a="1"/>
  <c r="T575" i="1" s="1"/>
  <c r="S575" i="1" a="1"/>
  <c r="S575" i="1" s="1"/>
  <c r="T574" i="1" a="1"/>
  <c r="T574" i="1" s="1"/>
  <c r="S574" i="1" a="1"/>
  <c r="S574" i="1" s="1"/>
  <c r="T573" i="1" a="1"/>
  <c r="T573" i="1" s="1"/>
  <c r="S573" i="1" a="1"/>
  <c r="S573" i="1" s="1"/>
  <c r="D571" i="12" s="1"/>
  <c r="T572" i="1" a="1"/>
  <c r="T572" i="1" s="1"/>
  <c r="S572" i="1" a="1"/>
  <c r="S572" i="1" s="1"/>
  <c r="T571" i="1" a="1"/>
  <c r="T571" i="1" s="1"/>
  <c r="E569" i="12" s="1"/>
  <c r="S571" i="1" a="1"/>
  <c r="S571" i="1" s="1"/>
  <c r="T570" i="1" a="1"/>
  <c r="T570" i="1" s="1"/>
  <c r="S570" i="1" a="1"/>
  <c r="S570" i="1" s="1"/>
  <c r="D568" i="12" s="1"/>
  <c r="T569" i="1" a="1"/>
  <c r="T569" i="1" s="1"/>
  <c r="S569" i="1" a="1"/>
  <c r="S569" i="1" s="1"/>
  <c r="T568" i="1" a="1"/>
  <c r="T568" i="1" s="1"/>
  <c r="E566" i="12" s="1"/>
  <c r="S568" i="1" a="1"/>
  <c r="S568" i="1" s="1"/>
  <c r="T567" i="1" a="1"/>
  <c r="T567" i="1" s="1"/>
  <c r="S567" i="1" a="1"/>
  <c r="S567" i="1" s="1"/>
  <c r="D565" i="12" s="1"/>
  <c r="T566" i="1" a="1"/>
  <c r="T566" i="1" s="1"/>
  <c r="S566" i="1" a="1"/>
  <c r="S566" i="1" s="1"/>
  <c r="T565" i="1" a="1"/>
  <c r="T565" i="1" s="1"/>
  <c r="E563" i="12" s="1"/>
  <c r="S565" i="1" a="1"/>
  <c r="S565" i="1" s="1"/>
  <c r="T564" i="1" a="1"/>
  <c r="T564" i="1" s="1"/>
  <c r="S564" i="1" a="1"/>
  <c r="S564" i="1" s="1"/>
  <c r="D562" i="12" s="1"/>
  <c r="T563" i="1" a="1"/>
  <c r="T563" i="1" s="1"/>
  <c r="S563" i="1" a="1"/>
  <c r="S563" i="1" s="1"/>
  <c r="T562" i="1" a="1"/>
  <c r="T562" i="1" s="1"/>
  <c r="E560" i="12" s="1"/>
  <c r="S562" i="1" a="1"/>
  <c r="S562" i="1" s="1"/>
  <c r="T561" i="1" a="1"/>
  <c r="T561" i="1" s="1"/>
  <c r="S561" i="1" a="1"/>
  <c r="S561" i="1" s="1"/>
  <c r="T560" i="1" a="1"/>
  <c r="T560" i="1" s="1"/>
  <c r="S560" i="1" a="1"/>
  <c r="S560" i="1" s="1"/>
  <c r="T559" i="1" a="1"/>
  <c r="T559" i="1" s="1"/>
  <c r="S559" i="1" a="1"/>
  <c r="S559" i="1" s="1"/>
  <c r="T558" i="1" a="1"/>
  <c r="T558" i="1" s="1"/>
  <c r="S558" i="1" a="1"/>
  <c r="S558" i="1" s="1"/>
  <c r="T557" i="1" a="1"/>
  <c r="T557" i="1" s="1"/>
  <c r="S557" i="1" a="1"/>
  <c r="S557" i="1" s="1"/>
  <c r="T556" i="1" a="1"/>
  <c r="T556" i="1" s="1"/>
  <c r="S556" i="1" a="1"/>
  <c r="S556" i="1" s="1"/>
  <c r="T555" i="1" a="1"/>
  <c r="T555" i="1" s="1"/>
  <c r="S555" i="1" a="1"/>
  <c r="S555" i="1" s="1"/>
  <c r="T554" i="1" a="1"/>
  <c r="T554" i="1" s="1"/>
  <c r="S554" i="1" a="1"/>
  <c r="S554" i="1" s="1"/>
  <c r="D552" i="12" s="1"/>
  <c r="T553" i="1" a="1"/>
  <c r="T553" i="1" s="1"/>
  <c r="E551" i="12" s="1"/>
  <c r="S553" i="1" a="1"/>
  <c r="S553" i="1" s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C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C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M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M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M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M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M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M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M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M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M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M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M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M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M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M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M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M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D651" i="12" l="1"/>
  <c r="C635" i="11"/>
  <c r="D671" i="12"/>
  <c r="C655" i="11"/>
  <c r="K651" i="12"/>
  <c r="G635" i="11"/>
  <c r="D672" i="12"/>
  <c r="C656" i="11"/>
  <c r="D676" i="12"/>
  <c r="C660" i="11"/>
  <c r="E684" i="12"/>
  <c r="D668" i="11"/>
  <c r="G670" i="11"/>
  <c r="F665" i="13"/>
  <c r="D670" i="12"/>
  <c r="C654" i="11"/>
  <c r="D675" i="12"/>
  <c r="C659" i="11"/>
  <c r="F663" i="13"/>
  <c r="G668" i="11"/>
  <c r="E685" i="12"/>
  <c r="D669" i="11"/>
  <c r="G671" i="11"/>
  <c r="F666" i="13"/>
  <c r="D673" i="12"/>
  <c r="C657" i="11"/>
  <c r="D678" i="12"/>
  <c r="C662" i="11"/>
  <c r="G669" i="11"/>
  <c r="F664" i="13"/>
  <c r="E686" i="12"/>
  <c r="D670" i="11"/>
  <c r="BB643" i="1"/>
  <c r="BB651" i="1"/>
  <c r="BB650" i="1"/>
  <c r="BB649" i="1"/>
  <c r="BB648" i="1"/>
  <c r="BB647" i="1"/>
  <c r="BB646" i="1"/>
  <c r="BB642" i="1"/>
  <c r="K647" i="12"/>
  <c r="G631" i="11"/>
  <c r="E648" i="12"/>
  <c r="D632" i="11"/>
  <c r="D654" i="12"/>
  <c r="C638" i="11"/>
  <c r="E652" i="12"/>
  <c r="D636" i="11"/>
  <c r="K654" i="12"/>
  <c r="G638" i="11"/>
  <c r="BB645" i="1"/>
  <c r="BB644" i="1"/>
  <c r="BB639" i="1"/>
  <c r="BB638" i="1"/>
  <c r="D650" i="12"/>
  <c r="C634" i="11"/>
  <c r="D657" i="12"/>
  <c r="C641" i="11"/>
  <c r="D659" i="12"/>
  <c r="C643" i="11"/>
  <c r="E660" i="12"/>
  <c r="D644" i="11"/>
  <c r="D662" i="12"/>
  <c r="C646" i="11"/>
  <c r="E663" i="12"/>
  <c r="D647" i="11"/>
  <c r="D665" i="12"/>
  <c r="C649" i="11"/>
  <c r="E666" i="12"/>
  <c r="D650" i="11"/>
  <c r="D668" i="12"/>
  <c r="C652" i="11"/>
  <c r="E669" i="12"/>
  <c r="D653" i="11"/>
  <c r="D679" i="12"/>
  <c r="C663" i="11"/>
  <c r="D683" i="12"/>
  <c r="C667" i="11"/>
  <c r="D653" i="12"/>
  <c r="C637" i="11"/>
  <c r="K657" i="12"/>
  <c r="G641" i="11"/>
  <c r="D661" i="12"/>
  <c r="C645" i="11"/>
  <c r="E662" i="12"/>
  <c r="D646" i="11"/>
  <c r="D664" i="12"/>
  <c r="C648" i="11"/>
  <c r="E665" i="12"/>
  <c r="D649" i="11"/>
  <c r="D667" i="12"/>
  <c r="C651" i="11"/>
  <c r="E668" i="12"/>
  <c r="D652" i="11"/>
  <c r="E671" i="12"/>
  <c r="D655" i="11"/>
  <c r="E674" i="12"/>
  <c r="D658" i="11"/>
  <c r="E677" i="12"/>
  <c r="D661" i="11"/>
  <c r="G665" i="11"/>
  <c r="F660" i="13"/>
  <c r="E672" i="12"/>
  <c r="D656" i="11"/>
  <c r="E675" i="12"/>
  <c r="D659" i="11"/>
  <c r="E678" i="12"/>
  <c r="D662" i="11"/>
  <c r="D680" i="12"/>
  <c r="C664" i="11"/>
  <c r="E681" i="12"/>
  <c r="D665" i="11"/>
  <c r="BB637" i="1"/>
  <c r="E647" i="12"/>
  <c r="D631" i="11"/>
  <c r="K652" i="12"/>
  <c r="G636" i="11"/>
  <c r="E653" i="12"/>
  <c r="D637" i="11"/>
  <c r="D656" i="12"/>
  <c r="C640" i="11"/>
  <c r="E657" i="12"/>
  <c r="D641" i="11"/>
  <c r="K658" i="12"/>
  <c r="G642" i="11"/>
  <c r="D658" i="12"/>
  <c r="C642" i="11"/>
  <c r="K659" i="12"/>
  <c r="G643" i="11"/>
  <c r="E645" i="12"/>
  <c r="D629" i="11"/>
  <c r="D655" i="12"/>
  <c r="C639" i="11"/>
  <c r="K656" i="12"/>
  <c r="G640" i="11"/>
  <c r="E656" i="12"/>
  <c r="D640" i="11"/>
  <c r="E658" i="12"/>
  <c r="D642" i="11"/>
  <c r="E651" i="12"/>
  <c r="D635" i="11"/>
  <c r="D652" i="12"/>
  <c r="C636" i="11"/>
  <c r="K653" i="12"/>
  <c r="G637" i="11"/>
  <c r="E654" i="12"/>
  <c r="D638" i="11"/>
  <c r="K655" i="12"/>
  <c r="G639" i="11"/>
  <c r="BB635" i="1"/>
  <c r="BB616" i="1"/>
  <c r="BB634" i="1"/>
  <c r="BB628" i="1"/>
  <c r="BB608" i="1"/>
  <c r="BB633" i="1"/>
  <c r="BB612" i="1"/>
  <c r="BB631" i="1"/>
  <c r="BB63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17" i="12"/>
  <c r="D601" i="11"/>
  <c r="E617" i="12"/>
  <c r="C602" i="11"/>
  <c r="D618" i="12"/>
  <c r="D602" i="11"/>
  <c r="E618" i="12"/>
  <c r="C603" i="11"/>
  <c r="D619" i="12"/>
  <c r="D603" i="11"/>
  <c r="E619" i="12"/>
  <c r="C604" i="11"/>
  <c r="D620" i="12"/>
  <c r="D604" i="11"/>
  <c r="E620" i="12"/>
  <c r="G605" i="11"/>
  <c r="K621" i="12"/>
  <c r="AN622" i="1"/>
  <c r="L621" i="12"/>
  <c r="C605" i="11"/>
  <c r="D621" i="12"/>
  <c r="D605" i="11"/>
  <c r="E621" i="12"/>
  <c r="C606" i="11"/>
  <c r="D622" i="12"/>
  <c r="D606" i="11"/>
  <c r="E622" i="12"/>
  <c r="G607" i="11"/>
  <c r="K623" i="12"/>
  <c r="AN624" i="1"/>
  <c r="L623" i="12"/>
  <c r="C607" i="11"/>
  <c r="D623" i="12"/>
  <c r="D607" i="11"/>
  <c r="E623" i="12"/>
  <c r="G608" i="11"/>
  <c r="K624" i="12"/>
  <c r="AN625" i="1"/>
  <c r="L624" i="12"/>
  <c r="C608" i="11"/>
  <c r="D624" i="12"/>
  <c r="D608" i="11"/>
  <c r="E624" i="12"/>
  <c r="G609" i="11"/>
  <c r="K625" i="12"/>
  <c r="AN626" i="1"/>
  <c r="L625" i="12"/>
  <c r="C609" i="11"/>
  <c r="D625" i="12"/>
  <c r="D609" i="11"/>
  <c r="E625" i="12"/>
  <c r="G610" i="11"/>
  <c r="K626" i="12"/>
  <c r="AN627" i="1"/>
  <c r="L626" i="12"/>
  <c r="C610" i="11"/>
  <c r="D626" i="12"/>
  <c r="D610" i="11"/>
  <c r="E626" i="12"/>
  <c r="C611" i="11"/>
  <c r="D627" i="12"/>
  <c r="D611" i="11"/>
  <c r="E627" i="12"/>
  <c r="C612" i="11"/>
  <c r="D628" i="12"/>
  <c r="D612" i="11"/>
  <c r="E628" i="12"/>
  <c r="C613" i="11"/>
  <c r="D629" i="12"/>
  <c r="D613" i="11"/>
  <c r="E629" i="12"/>
  <c r="C614" i="11"/>
  <c r="D630" i="12"/>
  <c r="D614" i="11"/>
  <c r="E630" i="12"/>
  <c r="G615" i="11"/>
  <c r="K631" i="12"/>
  <c r="AN632" i="1"/>
  <c r="L631" i="12"/>
  <c r="C615" i="11"/>
  <c r="D631" i="12"/>
  <c r="D615" i="11"/>
  <c r="E631" i="12"/>
  <c r="C616" i="11"/>
  <c r="D632" i="12"/>
  <c r="D616" i="11"/>
  <c r="E632" i="12"/>
  <c r="G617" i="11"/>
  <c r="K633" i="12"/>
  <c r="AN634" i="1"/>
  <c r="L633" i="12"/>
  <c r="C617" i="11"/>
  <c r="D633" i="12"/>
  <c r="D617" i="11"/>
  <c r="E633" i="12"/>
  <c r="G618" i="11"/>
  <c r="K634" i="12"/>
  <c r="AN635" i="1"/>
  <c r="L634" i="12"/>
  <c r="C618" i="11"/>
  <c r="D634" i="12"/>
  <c r="D618" i="11"/>
  <c r="E634" i="12"/>
  <c r="G619" i="11"/>
  <c r="K635" i="12"/>
  <c r="AN636" i="1"/>
  <c r="L635" i="12"/>
  <c r="C619" i="11"/>
  <c r="D635" i="12"/>
  <c r="D619" i="11"/>
  <c r="E635" i="12"/>
  <c r="G620" i="11"/>
  <c r="K636" i="12"/>
  <c r="AN637" i="1"/>
  <c r="L636" i="12"/>
  <c r="C620" i="11"/>
  <c r="D636" i="12"/>
  <c r="D620" i="11"/>
  <c r="E636" i="12"/>
  <c r="AN640" i="1"/>
  <c r="L639" i="12"/>
  <c r="AN643" i="1"/>
  <c r="L642" i="12"/>
  <c r="AN659" i="1"/>
  <c r="L658" i="12"/>
  <c r="AN660" i="1"/>
  <c r="L659" i="12"/>
  <c r="AM661" i="1"/>
  <c r="K660" i="12"/>
  <c r="AN661" i="1"/>
  <c r="L660" i="12"/>
  <c r="AM662" i="1"/>
  <c r="K661" i="12"/>
  <c r="AN662" i="1"/>
  <c r="L661" i="12"/>
  <c r="AM663" i="1"/>
  <c r="K662" i="12"/>
  <c r="AN663" i="1"/>
  <c r="L662" i="12"/>
  <c r="AM664" i="1"/>
  <c r="K663" i="12"/>
  <c r="AN664" i="1"/>
  <c r="L663" i="12"/>
  <c r="AM665" i="1"/>
  <c r="K664" i="12"/>
  <c r="AN665" i="1"/>
  <c r="L664" i="12"/>
  <c r="AM666" i="1"/>
  <c r="K665" i="12"/>
  <c r="AN666" i="1"/>
  <c r="L665" i="12"/>
  <c r="AM667" i="1"/>
  <c r="K666" i="12"/>
  <c r="AN667" i="1"/>
  <c r="L666" i="12"/>
  <c r="AM668" i="1"/>
  <c r="K667" i="12"/>
  <c r="AN668" i="1"/>
  <c r="L667" i="12"/>
  <c r="AM669" i="1"/>
  <c r="K668" i="12"/>
  <c r="AN669" i="1"/>
  <c r="L668" i="12"/>
  <c r="AM670" i="1"/>
  <c r="K669" i="12"/>
  <c r="AN670" i="1"/>
  <c r="L669" i="12"/>
  <c r="AM671" i="1"/>
  <c r="K670" i="12"/>
  <c r="AN671" i="1"/>
  <c r="L670" i="12"/>
  <c r="AM672" i="1"/>
  <c r="K671" i="12"/>
  <c r="AN672" i="1"/>
  <c r="L671" i="12"/>
  <c r="AM673" i="1"/>
  <c r="K672" i="12"/>
  <c r="AN673" i="1"/>
  <c r="L672" i="12"/>
  <c r="AM674" i="1"/>
  <c r="K673" i="12"/>
  <c r="AN674" i="1"/>
  <c r="L673" i="12"/>
  <c r="AM675" i="1"/>
  <c r="K674" i="12"/>
  <c r="AN675" i="1"/>
  <c r="L674" i="12"/>
  <c r="AM676" i="1"/>
  <c r="K675" i="12"/>
  <c r="AN676" i="1"/>
  <c r="L675" i="12"/>
  <c r="AM677" i="1"/>
  <c r="K676" i="12"/>
  <c r="AN677" i="1"/>
  <c r="L676" i="12"/>
  <c r="AM678" i="1"/>
  <c r="K677" i="12"/>
  <c r="AN678" i="1"/>
  <c r="L677" i="12"/>
  <c r="AM679" i="1"/>
  <c r="K678" i="12"/>
  <c r="AN679" i="1"/>
  <c r="L678" i="12"/>
  <c r="AM680" i="1"/>
  <c r="K679" i="12"/>
  <c r="AN680" i="1"/>
  <c r="L679" i="12"/>
  <c r="AM681" i="1"/>
  <c r="K680" i="12"/>
  <c r="AN681" i="1"/>
  <c r="L680" i="12"/>
  <c r="AM682" i="1"/>
  <c r="K681" i="12"/>
  <c r="AN682" i="1"/>
  <c r="L681" i="12"/>
  <c r="AM683" i="1"/>
  <c r="K682" i="12"/>
  <c r="AN683" i="1"/>
  <c r="L682" i="12"/>
  <c r="AM684" i="1"/>
  <c r="K683" i="12"/>
  <c r="AN684" i="1"/>
  <c r="L683" i="12"/>
  <c r="AM685" i="1"/>
  <c r="K684" i="12"/>
  <c r="AN685" i="1"/>
  <c r="L684" i="12"/>
  <c r="AM686" i="1"/>
  <c r="K685" i="12"/>
  <c r="AN686" i="1"/>
  <c r="L685" i="12"/>
  <c r="AM687" i="1"/>
  <c r="K686" i="12"/>
  <c r="AN687" i="1"/>
  <c r="L686" i="12"/>
  <c r="AM688" i="1"/>
  <c r="K687" i="12"/>
  <c r="AN688" i="1"/>
  <c r="L687" i="12"/>
  <c r="AM689" i="1"/>
  <c r="K688" i="12"/>
  <c r="AN689" i="1"/>
  <c r="L688" i="12"/>
  <c r="AM690" i="1"/>
  <c r="K689" i="12"/>
  <c r="AN690" i="1"/>
  <c r="L689" i="12"/>
  <c r="AM691" i="1"/>
  <c r="K690" i="12"/>
  <c r="AN691" i="1"/>
  <c r="L690" i="12"/>
  <c r="AM692" i="1"/>
  <c r="K691" i="12"/>
  <c r="AN692" i="1"/>
  <c r="L691" i="12"/>
  <c r="AM693" i="1"/>
  <c r="K692" i="12"/>
  <c r="AN693" i="1"/>
  <c r="L692" i="12"/>
  <c r="AM694" i="1"/>
  <c r="K693" i="12"/>
  <c r="AN694" i="1"/>
  <c r="L693" i="12"/>
  <c r="AM695" i="1"/>
  <c r="K694" i="12"/>
  <c r="AN695" i="1"/>
  <c r="L694" i="12"/>
  <c r="AM696" i="1"/>
  <c r="K695" i="12"/>
  <c r="AN696" i="1"/>
  <c r="L695" i="12"/>
  <c r="AM697" i="1"/>
  <c r="K696" i="12"/>
  <c r="AN697" i="1"/>
  <c r="L696" i="12"/>
  <c r="AM698" i="1"/>
  <c r="K697" i="12"/>
  <c r="AN698" i="1"/>
  <c r="L697" i="12"/>
  <c r="AM699" i="1"/>
  <c r="K698" i="12"/>
  <c r="AN699" i="1"/>
  <c r="L698" i="12"/>
  <c r="AM700" i="1"/>
  <c r="K699" i="12"/>
  <c r="AN700" i="1"/>
  <c r="L699" i="12"/>
  <c r="AM701" i="1"/>
  <c r="K700" i="12"/>
  <c r="AN701" i="1"/>
  <c r="L700" i="12"/>
  <c r="AM702" i="1"/>
  <c r="K701" i="12"/>
  <c r="AN702" i="1"/>
  <c r="L701" i="12"/>
  <c r="AM703" i="1"/>
  <c r="K702" i="12"/>
  <c r="AN703" i="1"/>
  <c r="L702" i="12"/>
  <c r="AM704" i="1"/>
  <c r="K703" i="12"/>
  <c r="AN704" i="1"/>
  <c r="L703" i="12"/>
  <c r="AM705" i="1"/>
  <c r="K704" i="12"/>
  <c r="AN705" i="1"/>
  <c r="L704" i="12"/>
  <c r="AM706" i="1"/>
  <c r="K705" i="12"/>
  <c r="AN706" i="1"/>
  <c r="L705" i="12"/>
  <c r="AM707" i="1"/>
  <c r="K706" i="12"/>
  <c r="AN707" i="1"/>
  <c r="L706" i="12"/>
  <c r="AM708" i="1"/>
  <c r="K707" i="12"/>
  <c r="AN708" i="1"/>
  <c r="L707" i="12"/>
  <c r="AM709" i="1"/>
  <c r="K708" i="12"/>
  <c r="AN709" i="1"/>
  <c r="L708" i="12"/>
  <c r="AM710" i="1"/>
  <c r="K709" i="12"/>
  <c r="AN710" i="1"/>
  <c r="L709" i="12"/>
  <c r="AM711" i="1"/>
  <c r="K710" i="12"/>
  <c r="AN711" i="1"/>
  <c r="L710" i="12"/>
  <c r="AM712" i="1"/>
  <c r="K711" i="12"/>
  <c r="AN712" i="1"/>
  <c r="L711" i="12"/>
  <c r="AM713" i="1"/>
  <c r="K712" i="12"/>
  <c r="AN713" i="1"/>
  <c r="L712" i="12"/>
  <c r="AM714" i="1"/>
  <c r="K713" i="12"/>
  <c r="AN714" i="1"/>
  <c r="L713" i="12"/>
  <c r="AM715" i="1"/>
  <c r="K714" i="12"/>
  <c r="AN715" i="1"/>
  <c r="L714" i="12"/>
  <c r="AM716" i="1"/>
  <c r="K715" i="12"/>
  <c r="AN716" i="1"/>
  <c r="L715" i="12"/>
  <c r="AM717" i="1"/>
  <c r="K716" i="12"/>
  <c r="AN717" i="1"/>
  <c r="L716" i="12"/>
  <c r="AM718" i="1"/>
  <c r="K717" i="12"/>
  <c r="AN718" i="1"/>
  <c r="L717" i="12"/>
  <c r="AM719" i="1"/>
  <c r="K718" i="12"/>
  <c r="AN719" i="1"/>
  <c r="L718" i="12"/>
  <c r="AM720" i="1"/>
  <c r="K719" i="12"/>
  <c r="AN720" i="1"/>
  <c r="L719" i="12"/>
  <c r="AM721" i="1"/>
  <c r="K720" i="12"/>
  <c r="AN721" i="1"/>
  <c r="L720" i="12"/>
  <c r="AM722" i="1"/>
  <c r="K721" i="12"/>
  <c r="AN722" i="1"/>
  <c r="L721" i="12"/>
  <c r="AM723" i="1"/>
  <c r="K722" i="12"/>
  <c r="AN723" i="1"/>
  <c r="L722" i="12"/>
  <c r="AM724" i="1"/>
  <c r="K723" i="12"/>
  <c r="AN724" i="1"/>
  <c r="L723" i="12"/>
  <c r="AM725" i="1"/>
  <c r="K724" i="12"/>
  <c r="AN725" i="1"/>
  <c r="L724" i="12"/>
  <c r="AN614" i="1"/>
  <c r="L613" i="12"/>
  <c r="AN617" i="1"/>
  <c r="L616" i="12"/>
  <c r="AN618" i="1"/>
  <c r="L617" i="12"/>
  <c r="AN620" i="1"/>
  <c r="L619" i="12"/>
  <c r="AN621" i="1"/>
  <c r="L620" i="12"/>
  <c r="F611" i="13"/>
  <c r="K612" i="12"/>
  <c r="F613" i="13"/>
  <c r="K614" i="12"/>
  <c r="F617" i="13"/>
  <c r="K618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598" i="11"/>
  <c r="C599" i="11"/>
  <c r="BB582" i="1"/>
  <c r="BB575" i="1"/>
  <c r="BB621" i="1"/>
  <c r="BB619" i="1"/>
  <c r="BB610" i="1"/>
  <c r="BB606" i="1"/>
  <c r="D611" i="12"/>
  <c r="C595" i="11"/>
  <c r="D597" i="11"/>
  <c r="C600" i="11"/>
  <c r="D608" i="12"/>
  <c r="C592" i="11"/>
  <c r="D596" i="11"/>
  <c r="C598" i="11"/>
  <c r="D600" i="11"/>
  <c r="D602" i="12"/>
  <c r="C586" i="11"/>
  <c r="E610" i="12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F594" i="13"/>
  <c r="AM622" i="1"/>
  <c r="F620" i="13"/>
  <c r="AM624" i="1"/>
  <c r="F622" i="13"/>
  <c r="AM625" i="1"/>
  <c r="F623" i="13"/>
  <c r="AM626" i="1"/>
  <c r="F624" i="13"/>
  <c r="AM627" i="1"/>
  <c r="F625" i="13"/>
  <c r="AM628" i="1"/>
  <c r="F626" i="13"/>
  <c r="AM629" i="1"/>
  <c r="F627" i="13"/>
  <c r="AM630" i="1"/>
  <c r="F628" i="13"/>
  <c r="AM631" i="1"/>
  <c r="F629" i="13"/>
  <c r="AM632" i="1"/>
  <c r="F630" i="13"/>
  <c r="AM633" i="1"/>
  <c r="F631" i="13"/>
  <c r="AM634" i="1"/>
  <c r="F632" i="13"/>
  <c r="AM635" i="1"/>
  <c r="F633" i="13"/>
  <c r="AM636" i="1"/>
  <c r="F634" i="13"/>
  <c r="AM637" i="1"/>
  <c r="F635" i="13"/>
  <c r="AM638" i="1"/>
  <c r="F636" i="13"/>
  <c r="AM639" i="1"/>
  <c r="F637" i="13"/>
  <c r="AM640" i="1"/>
  <c r="F638" i="13"/>
  <c r="AM641" i="1"/>
  <c r="F639" i="13"/>
  <c r="AM642" i="1"/>
  <c r="F640" i="13"/>
  <c r="AM643" i="1"/>
  <c r="F641" i="13"/>
  <c r="AM644" i="1"/>
  <c r="F642" i="13"/>
  <c r="AM645" i="1"/>
  <c r="F643" i="13"/>
  <c r="AM646" i="1"/>
  <c r="F644" i="13"/>
  <c r="AM647" i="1"/>
  <c r="F645" i="13"/>
  <c r="AM648" i="1"/>
  <c r="F646" i="13"/>
  <c r="AM649" i="1"/>
  <c r="F647" i="13"/>
  <c r="AM650" i="1"/>
  <c r="F648" i="13"/>
  <c r="AM651" i="1"/>
  <c r="F649" i="13"/>
  <c r="AM652" i="1"/>
  <c r="F650" i="13"/>
  <c r="AM653" i="1"/>
  <c r="F651" i="13"/>
  <c r="AM654" i="1"/>
  <c r="F652" i="13"/>
  <c r="AM655" i="1"/>
  <c r="F653" i="13"/>
  <c r="AM656" i="1"/>
  <c r="F654" i="13"/>
  <c r="AM657" i="1"/>
  <c r="F655" i="13"/>
  <c r="AM658" i="1"/>
  <c r="F656" i="13"/>
  <c r="AM659" i="1"/>
  <c r="F657" i="13"/>
  <c r="AM660" i="1"/>
  <c r="F658" i="13"/>
  <c r="AM602" i="1"/>
  <c r="F600" i="13"/>
  <c r="AM607" i="1"/>
  <c r="F605" i="13"/>
  <c r="AM608" i="1"/>
  <c r="F606" i="13"/>
  <c r="AM611" i="1"/>
  <c r="F609" i="13"/>
  <c r="AM612" i="1"/>
  <c r="F610" i="13"/>
  <c r="AM614" i="1"/>
  <c r="F612" i="13"/>
  <c r="AM616" i="1"/>
  <c r="F614" i="13"/>
  <c r="AM617" i="1"/>
  <c r="F615" i="13"/>
  <c r="AM618" i="1"/>
  <c r="F616" i="13"/>
  <c r="AM620" i="1"/>
  <c r="F618" i="13"/>
  <c r="AM621" i="1"/>
  <c r="F619" i="13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K589" i="12"/>
  <c r="K590" i="12"/>
  <c r="K591" i="12"/>
  <c r="K592" i="12"/>
  <c r="K593" i="12"/>
  <c r="K594" i="12"/>
  <c r="K595" i="12"/>
  <c r="K596" i="12"/>
  <c r="K597" i="12"/>
  <c r="K598" i="12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07" i="11" l="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<sst xmlns="http://schemas.openxmlformats.org/spreadsheetml/2006/main" count="13835" uniqueCount="1953">
  <si>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</si>
  <si>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</si>
  <si>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</si>
  <si>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</si>
  <si>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</si>
  <si>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</si>
  <si>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</si>
  <si>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</si>
  <si>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</si>
  <si>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</si>
  <si>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</si>
  <si>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</si>
  <si>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</si>
  <si>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</si>
  <si>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</si>
  <si>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</si>
  <si>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</si>
  <si>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</si>
  <si>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</si>
  <si>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</si>
  <si>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</si>
  <si>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</si>
  <si>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</si>
  <si>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</si>
  <si>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</si>
  <si>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</si>
  <si>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</si>
  <si>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</si>
  <si>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</si>
  <si>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</si>
  <si>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</si>
  <si>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</si>
  <si>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</si>
  <si>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</si>
  <si>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</si>
  <si>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</si>
  <si>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</si>
  <si>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</si>
  <si>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</si>
  <si>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</si>
  <si>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</si>
  <si>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</si>
  <si>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</si>
  <si>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</si>
  <si>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</si>
  <si>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</si>
  <si>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</si>
  <si>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</si>
  <si>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</si>
  <si>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</si>
  <si>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</si>
  <si>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</si>
  <si>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</si>
  <si>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</si>
  <si>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</si>
  <si>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</si>
  <si>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</si>
  <si>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</si>
  <si>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</si>
  <si>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</si>
  <si>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</si>
  <si>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</si>
  <si>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</si>
  <si>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</si>
  <si>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</si>
  <si>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</si>
  <si>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</si>
  <si>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</si>
  <si>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</si>
  <si>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</si>
  <si>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</si>
  <si>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</si>
  <si>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</si>
  <si>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</si>
  <si>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</si>
  <si>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</si>
  <si>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</si>
  <si>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</si>
  <si>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</si>
  <si>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</si>
  <si>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</si>
  <si>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</si>
  <si>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</si>
  <si>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</si>
  <si>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</si>
  <si>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</si>
  <si>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</si>
  <si>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</si>
  <si>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</si>
  <si>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</si>
  <si>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</si>
  <si>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</si>
  <si>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</si>
  <si>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</si>
  <si>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</si>
  <si>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</si>
  <si>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</si>
  <si>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</si>
  <si>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</si>
  <si>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</si>
  <si>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</si>
  <si>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</si>
  <si>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</si>
  <si>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</si>
  <si>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</si>
  <si>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</si>
  <si>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</si>
  <si>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</si>
  <si>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</si>
  <si>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</si>
  <si>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</si>
  <si>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</si>
  <si>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</si>
  <si>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</si>
  <si>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</si>
  <si>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</si>
  <si>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</si>
  <si>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</si>
  <si>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</si>
  <si>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</si>
  <si>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</si>
  <si>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</si>
  <si>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</si>
  <si>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</si>
  <si>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</si>
  <si>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</si>
  <si>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</si>
  <si>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</si>
  <si>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</si>
  <si>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</si>
  <si>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</si>
  <si>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</si>
  <si>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</si>
  <si>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</si>
  <si>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</si>
  <si>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</si>
  <si>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</si>
  <si>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</si>
  <si>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</si>
  <si>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</si>
  <si>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</si>
  <si>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</si>
  <si>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</si>
  <si>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</si>
  <si>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</si>
  <si>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</si>
  <si>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</si>
  <si>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</si>
  <si>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</si>
  <si>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</si>
  <si>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</si>
  <si>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</si>
  <si>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</si>
  <si>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</si>
  <si>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</si>
  <si>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</si>
  <si>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</si>
  <si>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</si>
  <si>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</si>
  <si>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</si>
  <si>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</si>
  <si>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</si>
  <si>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</si>
  <si>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</si>
  <si>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</si>
  <si>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</si>
  <si>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</si>
  <si>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</si>
  <si>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</si>
  <si>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</si>
  <si>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</si>
  <si>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</si>
  <si>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</si>
  <si>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</si>
  <si>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</si>
  <si>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</si>
  <si>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</si>
  <si>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</si>
  <si>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</si>
  <si>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</si>
  <si>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</si>
  <si>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</si>
  <si>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</si>
  <si>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</si>
  <si>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</si>
  <si>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</si>
  <si>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</si>
  <si>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</si>
  <si>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</si>
  <si>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</si>
  <si>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</si>
  <si>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</si>
  <si>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</si>
  <si>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</si>
  <si>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</si>
  <si>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</si>
  <si>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</si>
  <si>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</si>
  <si>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</si>
  <si>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</si>
  <si>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</si>
  <si>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</si>
  <si>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</si>
  <si>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</si>
  <si>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</si>
  <si>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</si>
  <si>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</si>
  <si>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</si>
  <si>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</si>
  <si>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</si>
  <si>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</si>
  <si>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</si>
  <si>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</si>
  <si>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</si>
  <si>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</si>
  <si>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</si>
  <si>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</si>
  <si>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</si>
  <si>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</si>
  <si>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</si>
  <si>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</si>
  <si>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</si>
  <si>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</si>
  <si>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</si>
  <si>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</si>
  <si>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</si>
  <si>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</si>
  <si>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</si>
  <si>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</si>
  <si>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</si>
  <si>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</si>
  <si>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</si>
  <si>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</si>
  <si>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</si>
  <si>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</si>
  <si>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</si>
  <si>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</si>
  <si>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</si>
  <si>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</si>
  <si>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</si>
  <si>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</si>
  <si>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</si>
  <si>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</si>
  <si>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</si>
  <si>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</si>
  <si>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</si>
  <si>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</si>
  <si>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</si>
  <si>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</si>
  <si>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</si>
  <si>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</si>
  <si>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</si>
  <si>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</si>
  <si>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</si>
  <si>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</si>
  <si>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</si>
  <si>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</si>
  <si>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</si>
  <si>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</si>
  <si>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</si>
  <si>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</si>
  <si>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</si>
  <si>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</si>
  <si>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</si>
  <si>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</si>
  <si>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</si>
  <si>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</si>
  <si>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</si>
  <si>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</si>
  <si>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</si>
  <si>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</si>
  <si>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</si>
  <si>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</si>
  <si>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</si>
  <si>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</si>
  <si>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</si>
  <si>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</si>
  <si>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</si>
  <si>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</si>
  <si>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</si>
  <si>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</si>
  <si>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</si>
  <si>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</si>
  <si>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</si>
  <si>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</si>
  <si>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</si>
  <si>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</si>
  <si>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</si>
  <si>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</si>
  <si>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</si>
  <si>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</si>
  <si>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</si>
  <si>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</si>
  <si>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</si>
  <si>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</si>
  <si>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</si>
  <si>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</si>
  <si>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</si>
  <si>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</si>
  <si>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</si>
  <si>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</si>
  <si>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</si>
  <si>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</si>
  <si>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</si>
  <si>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</si>
  <si>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</si>
  <si>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</si>
  <si>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</si>
  <si>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</si>
  <si>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</si>
  <si>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</si>
  <si>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</si>
  <si>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</si>
  <si>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</si>
  <si>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</si>
  <si>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</si>
  <si>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</si>
  <si>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</si>
  <si>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</si>
  <si>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</si>
  <si>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</si>
  <si>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</si>
  <si>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</si>
  <si>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</si>
  <si>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</si>
  <si>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</si>
  <si>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</si>
  <si>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</si>
  <si>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</si>
  <si>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</si>
  <si>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</si>
  <si>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</si>
  <si>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</si>
  <si>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</si>
  <si>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</si>
  <si>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</si>
  <si>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</si>
  <si>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</si>
  <si>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</si>
  <si>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</si>
  <si>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</si>
  <si>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</si>
  <si>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</si>
  <si>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</si>
  <si>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</si>
  <si>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</si>
  <si>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</si>
  <si>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</si>
  <si>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</si>
  <si>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</si>
  <si>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</si>
  <si>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</si>
  <si>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</si>
  <si>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</si>
  <si>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</si>
  <si>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</si>
  <si>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</si>
  <si>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</si>
  <si>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</si>
  <si>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</si>
  <si>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</si>
  <si>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</si>
  <si>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</si>
  <si>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</si>
  <si>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</si>
  <si>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</si>
  <si>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</si>
  <si>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</si>
  <si>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</si>
  <si>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</si>
  <si>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</si>
  <si>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</si>
  <si>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</si>
  <si>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</si>
  <si>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</si>
  <si>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</si>
  <si>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</si>
  <si>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</si>
  <si>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</si>
  <si>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</si>
  <si>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</si>
  <si>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</si>
  <si>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</si>
  <si>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</si>
  <si>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</si>
  <si>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</si>
  <si>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</si>
  <si>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</si>
  <si>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</si>
  <si>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</si>
  <si>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</si>
  <si>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</si>
  <si>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</si>
  <si>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</si>
  <si>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</si>
  <si>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</si>
  <si>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</si>
  <si>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</si>
  <si>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</si>
  <si>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</si>
  <si>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</si>
  <si>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</si>
  <si>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</si>
  <si>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</si>
  <si>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</si>
  <si>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</si>
  <si>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</si>
  <si>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</si>
  <si>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</si>
  <si>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</si>
  <si>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</si>
  <si>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</si>
  <si>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</si>
  <si>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</si>
  <si>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</si>
  <si>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</si>
  <si>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</si>
  <si>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</si>
  <si>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</si>
  <si>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</si>
  <si>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</si>
  <si>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</si>
  <si>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</si>
  <si>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</si>
  <si>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</si>
  <si>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</si>
  <si>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</si>
  <si>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</si>
  <si>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</si>
  <si>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</si>
  <si>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</si>
  <si>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</si>
  <si>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</si>
  <si>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</si>
  <si>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</si>
  <si>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</si>
  <si>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</si>
  <si>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</si>
  <si>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</si>
  <si>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</si>
  <si>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</si>
  <si>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</si>
  <si>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</si>
  <si>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</si>
  <si>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</si>
  <si>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</si>
  <si>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</si>
  <si>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</si>
  <si>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</si>
  <si>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</si>
  <si>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</si>
  <si>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</si>
  <si>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</si>
  <si>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</si>
  <si>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</si>
  <si>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</si>
  <si>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</si>
  <si>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</si>
  <si>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</si>
  <si>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</si>
  <si>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</si>
  <si>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</si>
  <si>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</si>
  <si>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</si>
  <si>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</si>
  <si>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</si>
  <si>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</si>
  <si>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</si>
  <si>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</si>
  <si>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</si>
  <si>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</si>
  <si>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</si>
  <si>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</si>
  <si>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</si>
  <si>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</si>
  <si>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</si>
  <si>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</si>
  <si>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</si>
  <si>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</si>
  <si>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</si>
  <si>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</si>
  <si>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</si>
  <si>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</si>
  <si>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</si>
  <si>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</si>
  <si>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</si>
  <si>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</si>
  <si>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</si>
  <si>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</si>
  <si>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</si>
  <si>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</si>
  <si>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</si>
  <si>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</si>
  <si>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</si>
  <si>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</si>
  <si>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</si>
  <si>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</si>
  <si>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</si>
  <si>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</si>
  <si>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</si>
  <si>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</si>
  <si>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</si>
  <si>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</si>
  <si>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</si>
  <si>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</si>
  <si>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</si>
  <si>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</si>
  <si>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</si>
  <si>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</si>
  <si>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</si>
  <si>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</si>
  <si>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</si>
  <si>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</si>
  <si>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</si>
  <si>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</si>
  <si>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</si>
  <si>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</si>
  <si>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</si>
  <si>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</si>
  <si>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</si>
  <si>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</si>
  <si>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</si>
  <si>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</si>
  <si>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</si>
  <si>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</si>
  <si>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</si>
  <si>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</si>
  <si>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</si>
  <si>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</si>
  <si>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</si>
  <si>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</si>
  <si>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</si>
  <si>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</si>
  <si>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</si>
  <si>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</si>
  <si>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</si>
  <si>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</si>
  <si>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</si>
  <si>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</si>
  <si>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</si>
  <si>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</si>
  <si>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</si>
  <si>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</si>
  <si>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</si>
  <si>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</si>
  <si>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</si>
  <si>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</si>
  <si>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</si>
  <si>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</si>
  <si>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</si>
  <si>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</si>
  <si>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</si>
  <si>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</si>
  <si>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</si>
  <si>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</si>
  <si>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</si>
  <si>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</si>
  <si>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</si>
  <si>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</si>
  <si>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</si>
  <si>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</si>
  <si>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</si>
  <si>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</si>
  <si>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</si>
  <si>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</si>
  <si>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</si>
  <si>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</si>
  <si>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</si>
  <si>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</si>
  <si>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</si>
  <si>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</si>
  <si>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</si>
  <si>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</si>
  <si>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</si>
  <si>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</si>
  <si>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</si>
  <si>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</si>
  <si>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</si>
  <si>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</si>
  <si>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</si>
  <si>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</si>
  <si>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</si>
  <si>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</si>
  <si>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</si>
  <si>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</si>
  <si>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</si>
  <si>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</si>
  <si>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</si>
  <si>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</si>
  <si>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</si>
  <si>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</si>
  <si>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</si>
  <si>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</si>
  <si>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</si>
  <si>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</si>
  <si>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</si>
  <si>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</si>
  <si>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</si>
  <si>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</si>
  <si>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</si>
  <si>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</si>
  <si>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</si>
  <si>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</si>
  <si>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</si>
  <si>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</si>
  <si>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</si>
  <si>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</si>
  <si>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</si>
  <si>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</si>
  <si>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</si>
  <si>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</si>
  <si>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</si>
  <si>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</si>
  <si>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</si>
  <si>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</si>
  <si>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</si>
  <si>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</si>
  <si>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</si>
  <si>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</si>
  <si>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</si>
  <si>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</si>
  <si>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</si>
  <si>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</si>
  <si>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</si>
  <si>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</si>
  <si>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</si>
  <si>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</si>
  <si>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</si>
  <si>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</si>
  <si>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</si>
  <si>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</si>
  <si>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</si>
  <si>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</si>
  <si>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</si>
  <si>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</si>
  <si>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</si>
  <si>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</si>
  <si>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</si>
  <si>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</si>
  <si>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</si>
  <si>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</si>
  <si>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</si>
  <si>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</si>
  <si>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</si>
  <si>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</si>
  <si>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</si>
  <si>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</si>
  <si>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</si>
  <si>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</si>
  <si>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</si>
  <si>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</si>
  <si>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</si>
  <si>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</si>
  <si>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</si>
  <si>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</si>
  <si>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</si>
  <si>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</si>
  <si>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</si>
  <si>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</si>
  <si>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</si>
  <si>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</si>
  <si>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</si>
  <si>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</si>
  <si>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</si>
  <si>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</si>
  <si>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</si>
  <si>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</si>
  <si>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</si>
  <si>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</si>
  <si>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</si>
  <si>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</si>
  <si>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</si>
  <si>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</si>
  <si>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</si>
  <si>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</si>
  <si>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</si>
  <si>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</si>
  <si>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</si>
  <si>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</si>
  <si>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</si>
  <si>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</si>
  <si>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</si>
  <si>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</si>
  <si>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</si>
  <si>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</si>
  <si>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</si>
  <si>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</si>
  <si>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</si>
  <si>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</si>
  <si>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</si>
  <si>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</si>
  <si>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</si>
  <si>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</si>
  <si>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</si>
  <si>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</si>
  <si>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</si>
  <si>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</si>
  <si>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</si>
  <si>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</si>
  <si>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</si>
  <si>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</si>
  <si>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</si>
  <si>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</si>
  <si>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</si>
  <si>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</si>
  <si>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</si>
  <si>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</si>
  <si>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</si>
  <si>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</si>
  <si>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</si>
  <si>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</si>
  <si>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</si>
  <si>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</si>
  <si>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</si>
  <si>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</si>
  <si>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</si>
  <si>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</si>
  <si>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</si>
  <si>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</si>
  <si>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</si>
  <si>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</si>
  <si>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</si>
  <si>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</si>
  <si>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</si>
  <si>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</si>
  <si>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</si>
  <si>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</si>
  <si>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</si>
  <si>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</si>
  <si>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</si>
  <si>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</si>
  <si>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</si>
  <si>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</si>
  <si>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</si>
  <si>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</si>
  <si>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</si>
  <si>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</si>
  <si>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</si>
  <si>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</si>
  <si>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</si>
  <si>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</si>
  <si>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</si>
  <si>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</si>
  <si>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</si>
  <si>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</si>
  <si>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</si>
  <si>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</si>
  <si>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</si>
  <si>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</si>
  <si>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</si>
  <si>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</si>
  <si>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</si>
  <si>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</si>
  <si>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</si>
  <si>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</si>
  <si>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</si>
  <si>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</si>
  <si>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</si>
  <si>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</si>
  <si>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</si>
  <si>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</si>
  <si>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</si>
  <si>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</si>
  <si>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</si>
  <si>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</si>
  <si>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</si>
  <si>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</si>
  <si>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</si>
  <si>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</si>
  <si>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</si>
  <si>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</si>
  <si>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</si>
  <si>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</si>
  <si>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</si>
  <si>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</si>
  <si>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</si>
  <si>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</si>
  <si>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</si>
  <si>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</si>
  <si>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</si>
  <si>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</si>
  <si>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</si>
  <si>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</si>
  <si>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</si>
  <si>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</si>
  <si>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</si>
  <si>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</si>
  <si>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</si>
  <si>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</si>
  <si>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</si>
  <si>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</si>
  <si>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</si>
  <si>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</si>
  <si>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</si>
  <si>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</si>
  <si>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</si>
  <si>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</si>
  <si>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</si>
  <si>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</si>
  <si>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</si>
  <si>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</si>
  <si>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</si>
  <si>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</si>
  <si>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</si>
  <si>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</si>
  <si>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</si>
  <si>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</si>
  <si>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</si>
  <si>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</si>
  <si>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</si>
  <si>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</si>
  <si>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</si>
  <si>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</si>
  <si>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</si>
  <si>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</si>
  <si>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</si>
  <si>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</si>
  <si>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</si>
  <si>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</si>
  <si>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</si>
  <si>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</si>
  <si>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</si>
  <si>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</si>
  <si>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</si>
  <si>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</si>
  <si>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</si>
  <si>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</si>
  <si>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</si>
  <si>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</si>
  <si>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</si>
  <si>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</si>
  <si>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</si>
  <si>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</si>
  <si>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</si>
  <si>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</si>
  <si>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</si>
  <si>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</si>
  <si>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</si>
  <si>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</si>
  <si>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</si>
  <si>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</si>
  <si>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</si>
  <si>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</si>
  <si>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</si>
  <si>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</si>
  <si>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</si>
  <si>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</si>
  <si>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</si>
  <si>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</si>
  <si>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</si>
  <si>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</si>
  <si>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</si>
  <si>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</si>
  <si>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</si>
  <si>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</si>
  <si>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</si>
  <si>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</si>
  <si>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</si>
  <si>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</si>
  <si>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</si>
  <si>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</si>
  <si>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</si>
  <si>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</si>
  <si>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</si>
  <si>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</si>
  <si>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</si>
  <si>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</si>
  <si>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</si>
  <si>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</si>
  <si>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</si>
  <si>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</si>
  <si>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</si>
  <si>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</si>
  <si>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</si>
  <si>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</si>
  <si>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</si>
  <si>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</si>
  <si>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</si>
  <si>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</si>
  <si>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</si>
  <si>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</si>
  <si>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</si>
  <si>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</si>
  <si>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</si>
  <si>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</si>
  <si>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</si>
  <si>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</si>
  <si>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</si>
  <si>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</si>
  <si>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</si>
  <si>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</si>
  <si>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</si>
  <si>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</si>
  <si>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</si>
  <si>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</si>
  <si>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</si>
  <si>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</si>
  <si>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</si>
  <si>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</si>
  <si>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</si>
  <si>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</si>
  <si>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</si>
  <si>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</si>
  <si>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</si>
  <si>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</si>
  <si>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</si>
  <si>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</si>
  <si>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</si>
  <si>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</si>
  <si>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</si>
  <si>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</si>
  <si>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</si>
  <si>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</si>
  <si>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</si>
  <si>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</si>
  <si>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</si>
  <si>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</si>
  <si>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</si>
  <si>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</si>
  <si>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</si>
  <si>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</si>
  <si>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</si>
  <si>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</si>
  <si>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</si>
  <si>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</si>
  <si>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</si>
  <si>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</si>
  <si>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</si>
  <si>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</si>
  <si>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</si>
  <si>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</si>
  <si>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</si>
  <si>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</si>
  <si>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</si>
  <si>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</si>
  <si>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</si>
  <si>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</si>
  <si>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</si>
  <si>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</si>
  <si>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</si>
  <si>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</si>
  <si>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</si>
  <si>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</si>
  <si>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</si>
  <si>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</si>
  <si>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</si>
  <si>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</si>
  <si>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</si>
  <si>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</si>
  <si>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</si>
  <si>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</si>
  <si>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</si>
  <si>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</si>
  <si>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</si>
  <si>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</si>
  <si>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</si>
  <si>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</si>
  <si>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</si>
  <si>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</si>
  <si>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</si>
  <si>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</si>
  <si>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</si>
  <si>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</si>
  <si>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</si>
  <si>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</si>
  <si>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</si>
  <si>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</si>
  <si>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</si>
  <si>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</si>
  <si>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</si>
  <si>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</si>
  <si>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</si>
  <si>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</si>
  <si>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</si>
  <si>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</si>
  <si>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</si>
  <si>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</si>
  <si>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</si>
  <si>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</si>
  <si>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</si>
  <si>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</si>
  <si>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</si>
  <si>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</si>
  <si>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</si>
  <si>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</si>
  <si>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</si>
  <si>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</si>
  <si>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</si>
  <si>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</si>
  <si>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</si>
  <si>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</si>
  <si>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</si>
  <si>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</si>
  <si>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</si>
  <si>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</si>
  <si>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</si>
  <si>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</si>
  <si>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</si>
  <si>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</si>
  <si>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</si>
  <si>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</si>
  <si>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</si>
  <si>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</si>
  <si>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</si>
  <si>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</si>
  <si>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</si>
  <si>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</si>
  <si>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</si>
  <si>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</si>
  <si>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</si>
  <si>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</si>
  <si>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</si>
  <si>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</si>
  <si>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</si>
  <si>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</si>
  <si>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</si>
  <si>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</si>
  <si>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</si>
  <si>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</si>
  <si>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</si>
  <si>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</si>
  <si>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</si>
  <si>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</si>
  <si>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</si>
  <si>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</si>
  <si>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</si>
  <si>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</si>
  <si>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</si>
  <si>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</si>
  <si>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</si>
  <si>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</si>
  <si>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</si>
  <si>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</si>
  <si>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</si>
  <si>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</si>
  <si>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</si>
  <si>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</si>
  <si>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</si>
  <si>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</si>
  <si>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</si>
  <si>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</si>
  <si>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</si>
  <si>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</si>
  <si>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</si>
  <si>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</si>
  <si>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</si>
  <si>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</si>
  <si>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</si>
  <si>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</si>
  <si>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</si>
  <si>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</si>
  <si>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</si>
  <si>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</si>
  <si>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</si>
  <si>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</si>
  <si>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</si>
  <si>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</si>
  <si>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</si>
  <si>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</si>
  <si>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</si>
  <si>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</si>
  <si>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</si>
  <si>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</si>
  <si>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</si>
  <si>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</si>
  <si>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</si>
  <si>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</si>
  <si>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</si>
  <si>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</si>
  <si>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</si>
  <si>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</si>
  <si>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</si>
  <si>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</si>
  <si>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</si>
  <si>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</si>
  <si>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</si>
  <si>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</si>
  <si>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</si>
  <si>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</si>
  <si>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</si>
  <si>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</si>
  <si>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</si>
  <si>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</si>
  <si>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</si>
  <si>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</si>
  <si>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</si>
  <si>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</si>
  <si>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</si>
  <si>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</si>
  <si>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</si>
  <si>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</si>
  <si>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</si>
  <si>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</si>
  <si>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</si>
  <si>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</si>
  <si>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</si>
  <si>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</si>
  <si>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</si>
  <si>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</si>
  <si>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</si>
  <si>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</si>
  <si>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</si>
  <si>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</si>
  <si>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</si>
  <si>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</si>
  <si>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</si>
  <si>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</si>
  <si>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</si>
  <si>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</si>
  <si>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</si>
  <si>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</si>
  <si>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</si>
  <si>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</si>
  <si>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</si>
  <si>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</si>
  <si>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</si>
  <si>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</si>
  <si>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</si>
  <si>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</si>
  <si>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</si>
  <si>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</si>
  <si>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</si>
  <si>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</si>
  <si>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</si>
  <si>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</si>
  <si>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</si>
  <si>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</si>
  <si>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</si>
  <si>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</si>
  <si>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</si>
  <si>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</si>
  <si>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</si>
  <si>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</si>
  <si>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</si>
  <si>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</si>
  <si>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</si>
  <si>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</si>
  <si>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</si>
  <si>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</si>
  <si>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</si>
  <si>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</si>
  <si>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</si>
  <si>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</si>
  <si>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</si>
  <si>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</si>
  <si>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</si>
  <si>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</si>
  <si>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</si>
  <si>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</si>
  <si>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</si>
  <si>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</si>
  <si>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</si>
  <si>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</si>
  <si>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</si>
  <si>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</si>
  <si>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</si>
  <si>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</si>
  <si>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</si>
  <si>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</si>
  <si>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</si>
  <si>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</si>
  <si>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</si>
  <si>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</si>
  <si>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</si>
  <si>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</si>
  <si>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</si>
  <si>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</si>
  <si>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</si>
  <si>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</si>
  <si>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</si>
  <si>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</si>
  <si>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</si>
  <si>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</si>
  <si>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</si>
  <si>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</si>
  <si>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</si>
  <si>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</si>
  <si>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</si>
  <si>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</si>
  <si>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</si>
  <si>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</si>
  <si>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</si>
  <si>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</si>
  <si>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</si>
  <si>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</si>
  <si>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</si>
  <si>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</si>
  <si>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</si>
  <si>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</si>
  <si>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</si>
  <si>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</si>
  <si>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</si>
  <si>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</si>
  <si>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</si>
  <si>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</si>
  <si>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</si>
  <si>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</si>
  <si>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</si>
  <si>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</si>
  <si>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</si>
  <si>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</si>
  <si>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</si>
  <si>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</si>
  <si>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</si>
  <si>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</si>
  <si>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</si>
  <si>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</si>
  <si>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</si>
  <si>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</si>
  <si>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</si>
  <si>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</si>
  <si>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</si>
  <si>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</si>
  <si>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</si>
  <si>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</si>
  <si>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</si>
  <si>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</si>
  <si>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</si>
  <si>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</si>
  <si>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</si>
  <si>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</si>
  <si>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</si>
  <si>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</si>
  <si>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</si>
  <si>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</si>
  <si>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</si>
  <si>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</si>
  <si>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</si>
  <si>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</si>
  <si>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</si>
  <si>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</si>
  <si>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</si>
  <si>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</si>
  <si>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</si>
  <si>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</si>
  <si>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</si>
  <si>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</si>
  <si>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</si>
  <si>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</si>
  <si>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</si>
  <si>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</si>
  <si>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</si>
  <si>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</si>
  <si>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</si>
  <si>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</si>
  <si>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</si>
  <si>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</si>
  <si>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</si>
  <si>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</si>
  <si>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</si>
  <si>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</si>
  <si>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</si>
  <si>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</si>
  <si>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</si>
  <si>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</si>
  <si>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</si>
  <si>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</si>
  <si>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</si>
  <si>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</si>
  <si>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</si>
  <si>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</si>
  <si>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</si>
  <si>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</si>
  <si>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</si>
  <si>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</si>
  <si>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</si>
  <si>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</si>
  <si>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</si>
  <si>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</si>
  <si>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</si>
  <si>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</si>
  <si>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</si>
  <si>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</si>
  <si>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</si>
  <si>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</si>
  <si>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</si>
  <si>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</si>
  <si>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</si>
  <si>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</si>
  <si>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</si>
  <si>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</si>
  <si>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</si>
  <si>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</si>
  <si>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</si>
  <si>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</si>
  <si>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</si>
  <si>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</si>
  <si>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</si>
  <si>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</si>
  <si>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</si>
  <si>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</si>
  <si>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</si>
  <si>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</si>
  <si>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</si>
  <si>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</si>
  <si>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</si>
  <si>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</si>
  <si>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</si>
  <si>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</si>
  <si>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</si>
  <si>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</si>
  <si>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</si>
  <si>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</si>
  <si>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</si>
  <si>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</si>
  <si>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</si>
  <si>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</si>
  <si>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</si>
  <si>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</si>
  <si>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</si>
  <si>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</si>
  <si>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</si>
  <si>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</si>
  <si>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</si>
  <si>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</si>
  <si>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</si>
  <si>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</si>
  <si>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</si>
  <si>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</si>
  <si>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</si>
  <si>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</si>
  <si>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</si>
  <si>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</si>
  <si>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</si>
  <si>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</si>
  <si>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</si>
  <si>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</si>
  <si>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</si>
  <si>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</si>
  <si>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</si>
  <si>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</si>
  <si>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</si>
  <si>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</si>
  <si>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</si>
  <si>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</si>
  <si>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</si>
  <si>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</si>
  <si>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</si>
  <si>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</si>
  <si>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</si>
  <si>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</si>
  <si>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</si>
  <si>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</si>
  <si>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</si>
  <si>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</si>
  <si>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</si>
  <si>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</si>
  <si>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</si>
  <si>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</si>
  <si>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</si>
  <si>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</si>
  <si>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</si>
  <si>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</si>
  <si>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</si>
  <si>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</si>
  <si>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</si>
  <si>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</si>
  <si>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</si>
  <si>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</si>
  <si>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</si>
  <si>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</si>
  <si>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</si>
  <si>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</si>
  <si>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</si>
  <si>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</si>
  <si>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</si>
  <si>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</si>
  <si>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</si>
  <si>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</si>
  <si>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</si>
  <si>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</si>
  <si>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</si>
  <si>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</si>
  <si>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</si>
  <si>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</si>
  <si>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</si>
  <si>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</si>
  <si>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</si>
  <si>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</si>
  <si>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</si>
  <si>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</si>
  <si>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</si>
  <si>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</si>
  <si>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</si>
  <si>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</si>
  <si>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</si>
  <si>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</si>
  <si>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</si>
  <si>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</si>
  <si>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</si>
  <si>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</si>
  <si>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</si>
  <si>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</si>
  <si>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</si>
  <si>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</si>
  <si>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</si>
  <si>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</si>
  <si>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</si>
  <si>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</si>
  <si>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</si>
  <si>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</si>
  <si>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</si>
  <si>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</si>
  <si>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</si>
  <si>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</si>
  <si>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</si>
  <si>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</si>
  <si>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</si>
  <si>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</si>
  <si>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</si>
  <si>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</si>
  <si>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</si>
  <si>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</si>
  <si>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</si>
  <si>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</si>
  <si>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</si>
  <si>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</si>
  <si>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</si>
  <si>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</si>
  <si>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</si>
  <si>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</si>
  <si>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</si>
  <si>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</si>
  <si>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</si>
  <si>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</si>
  <si>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</si>
  <si>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</si>
  <si>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</si>
  <si>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</si>
  <si>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</si>
  <si>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</si>
  <si>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</si>
  <si>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</si>
  <si>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</si>
  <si>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</si>
  <si>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</si>
  <si>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</si>
  <si>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</si>
  <si>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</si>
  <si>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</si>
  <si>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</si>
  <si>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</si>
  <si>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</si>
  <si>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</si>
  <si>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</si>
  <si>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</si>
  <si>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</si>
  <si>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</si>
  <si>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</si>
  <si>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</si>
  <si>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</si>
  <si>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</si>
  <si>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</si>
  <si>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</si>
  <si>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</si>
  <si>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</si>
  <si>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</si>
  <si>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</si>
  <si>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</si>
  <si>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</si>
  <si>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</si>
  <si>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</si>
  <si>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</si>
  <si>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</si>
  <si>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</si>
  <si>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</si>
  <si>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</si>
  <si>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</si>
  <si>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</si>
  <si>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</si>
  <si>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</si>
  <si>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</si>
  <si>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</si>
  <si>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</si>
  <si>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</si>
  <si>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</si>
  <si>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</si>
  <si>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</si>
  <si>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</si>
  <si>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</si>
  <si>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</si>
  <si>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</si>
  <si>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</si>
  <si>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</si>
  <si>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</si>
  <si>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</si>
  <si>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</si>
  <si>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</si>
  <si>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</si>
  <si>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</si>
  <si>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</si>
  <si>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</si>
  <si>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</si>
  <si>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</si>
  <si>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</si>
  <si>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</si>
  <si>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</si>
  <si>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</si>
  <si>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</si>
  <si>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</si>
  <si>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</si>
  <si>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</si>
  <si>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</si>
  <si>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</si>
  <si>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</si>
  <si>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</si>
  <si>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</si>
  <si>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</si>
  <si>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</si>
  <si>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</si>
  <si>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</si>
  <si>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</si>
  <si>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</si>
  <si>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</si>
  <si>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</si>
  <si>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</si>
  <si>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</si>
  <si>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</si>
  <si>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</si>
  <si>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</si>
  <si>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</si>
  <si>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</si>
  <si>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</si>
  <si>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</si>
  <si>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</si>
  <si>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</si>
  <si>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</si>
  <si>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</si>
  <si>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</si>
  <si>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</si>
  <si>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</si>
  <si>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</si>
  <si>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</si>
  <si>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</si>
  <si>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</si>
  <si>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</si>
  <si>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</si>
  <si>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</si>
  <si>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</si>
  <si>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</si>
  <si>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</si>
  <si>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</si>
  <si>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</si>
  <si>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</si>
  <si>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</si>
  <si>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</si>
  <si>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</si>
  <si>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</si>
  <si>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</si>
  <si>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</si>
  <si>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</si>
  <si>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</si>
  <si>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</si>
  <si>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</si>
  <si>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</si>
  <si>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</si>
  <si>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</si>
  <si>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</si>
  <si>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</si>
  <si>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</si>
  <si>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</si>
  <si>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</si>
  <si>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</si>
  <si>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</si>
  <si>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</si>
  <si>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</si>
  <si>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</si>
  <si>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</si>
  <si>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</si>
  <si>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</si>
  <si>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</si>
  <si>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</si>
  <si>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</si>
  <si>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</si>
  <si>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</si>
  <si>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</si>
  <si>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</si>
  <si>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</si>
  <si>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</si>
  <si>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</si>
  <si>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</si>
  <si>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</si>
  <si>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</si>
  <si>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</si>
  <si>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</si>
  <si>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</si>
  <si>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</si>
  <si>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</si>
  <si>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</si>
  <si>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</si>
  <si>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</si>
  <si>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</si>
  <si>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</si>
  <si>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</si>
  <si>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</si>
  <si>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</si>
  <si>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</si>
  <si>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</si>
  <si>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</si>
  <si>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</si>
  <si>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</si>
  <si>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</si>
  <si>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</si>
  <si>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</si>
  <si>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</si>
  <si>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</si>
  <si>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</si>
  <si>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</si>
  <si>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</si>
  <si>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</si>
  <si>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</si>
  <si>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</si>
  <si>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</si>
  <si>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</si>
  <si>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</si>
  <si>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</si>
  <si>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</si>
  <si>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</si>
  <si>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</si>
  <si>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</si>
  <si>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</si>
  <si>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</si>
  <si>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</si>
  <si>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</si>
  <si>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</si>
  <si>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</si>
  <si>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</si>
  <si>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</si>
  <si>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</si>
  <si>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</si>
  <si>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</si>
  <si>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</si>
  <si>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</si>
  <si>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</si>
  <si>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</si>
  <si>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</si>
  <si>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</si>
  <si>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</si>
  <si>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</si>
  <si>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</si>
  <si>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</si>
  <si>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</si>
  <si>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</si>
  <si>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</si>
  <si>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</si>
  <si>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</si>
  <si>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</si>
  <si>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</si>
  <si>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</si>
  <si>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</si>
  <si>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</si>
  <si>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</si>
  <si>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</si>
  <si>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</si>
  <si>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</si>
  <si>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</si>
  <si>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</si>
  <si>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</si>
  <si>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</si>
  <si>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</si>
  <si>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</si>
  <si>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</si>
  <si>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</si>
  <si>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</si>
  <si>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</si>
  <si>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</si>
  <si>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</si>
  <si>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</si>
  <si>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</si>
  <si>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</si>
  <si>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</si>
  <si>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</si>
  <si>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</si>
  <si>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</si>
  <si>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</si>
  <si>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</si>
  <si>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</si>
  <si>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</si>
  <si>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</si>
  <si>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</si>
  <si>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</si>
  <si>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</si>
  <si>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</si>
  <si>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</si>
  <si>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</si>
  <si>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</si>
  <si>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</si>
  <si>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</si>
  <si>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</si>
  <si>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</si>
  <si>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</si>
  <si>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</si>
  <si>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</si>
  <si>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</si>
  <si>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</si>
  <si>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</si>
  <si>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</si>
  <si>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</si>
  <si>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</si>
  <si>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</si>
  <si>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</si>
  <si>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</si>
  <si>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</si>
  <si>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</si>
  <si>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</si>
  <si>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</si>
  <si>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</si>
  <si>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</si>
  <si>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</si>
  <si>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</si>
  <si>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</si>
  <si>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</si>
  <si>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</si>
  <si>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</si>
  <si>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</si>
  <si>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</si>
  <si>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</si>
  <si>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</si>
  <si>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</si>
  <si>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</si>
  <si>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</si>
  <si>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</si>
  <si>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</si>
  <si>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</si>
  <si>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</si>
  <si>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</si>
  <si>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</si>
  <si>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</si>
  <si>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</si>
  <si>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</si>
  <si>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</si>
  <si>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</si>
  <si>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</si>
  <si>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</si>
  <si>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</si>
  <si>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</si>
  <si>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</si>
  <si>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</si>
  <si>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</si>
  <si>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</si>
  <si>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</si>
  <si>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</si>
  <si>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</si>
  <si>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</si>
  <si>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</si>
  <si>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</si>
  <si>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</si>
  <si>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</si>
  <si>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</si>
  <si>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</si>
  <si>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</si>
  <si>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</si>
  <si>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</si>
  <si>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</si>
  <si>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</si>
  <si>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</si>
  <si>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</si>
  <si>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</si>
  <si>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</si>
  <si>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</si>
  <si>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</si>
  <si>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</si>
  <si>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</si>
  <si>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</si>
  <si>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</si>
  <si>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</si>
  <si>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</si>
  <si>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</si>
  <si>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</si>
  <si>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</si>
  <si>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</si>
  <si>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</si>
  <si>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</si>
  <si>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</si>
  <si>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</si>
  <si>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</si>
  <si>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</si>
  <si>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</si>
  <si>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</si>
  <si>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</si>
  <si>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</si>
  <si>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</si>
  <si>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</si>
  <si>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</si>
  <si>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</si>
  <si>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</si>
  <si>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</si>
  <si>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</si>
  <si>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</si>
  <si>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</si>
  <si>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</si>
  <si>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</si>
  <si>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</si>
  <si>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</si>
  <si>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</si>
  <si>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</si>
  <si>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</si>
  <si>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</si>
  <si>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</si>
  <si>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</si>
  <si>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</si>
  <si>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</si>
  <si>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</si>
  <si>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</si>
  <si>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</si>
  <si>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</si>
  <si>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</si>
  <si>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</si>
  <si>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</si>
  <si>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</si>
  <si>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</si>
  <si>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</si>
  <si>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</si>
  <si>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</si>
  <si>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</si>
  <si>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</si>
  <si>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</si>
  <si>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</si>
  <si>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</si>
  <si>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</si>
  <si>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</si>
  <si>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</si>
  <si>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</si>
  <si>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</si>
  <si>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</si>
  <si>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</si>
  <si>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</si>
  <si>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</si>
  <si>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</si>
  <si>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</si>
  <si>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</si>
  <si>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</si>
  <si>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</si>
  <si>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</si>
  <si>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</si>
  <si>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</si>
  <si>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</si>
  <si>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</si>
  <si>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</si>
  <si>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</si>
  <si>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n 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</si>
  <si>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</si>
  <si>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</si>
  <si>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</si>
  <si>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</si>
  <si>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12:41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</si>
  <si>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</si>
  <si>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</si>
  <si>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</si>
  <si>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</si>
  <si>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</si>
  <si>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</si>
  <si>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</si>
  <si>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</si>
  <si>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</si>
  <si>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</si>
  <si>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</si>
  <si>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</si>
  <si>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</si>
  <si>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</si>
  <si>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</si>
  <si>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 xml:space="preserve">Sem oportunidade para deslocamento </t>
  </si>
  <si>
    <t>Alterada programação para SUB 53 km 114-115, sem topografia km 100,130</t>
  </si>
  <si>
    <t xml:space="preserve">MC1 08:33, autorizado as 13:12, em deslocamento para intervalo 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</si>
  <si>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</si>
  <si>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</si>
  <si>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</si>
  <si>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</si>
  <si>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</si>
  <si>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</si>
  <si>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</si>
  <si>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</si>
  <si>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Equipe pronta as 10h</t>
  </si>
  <si>
    <t>Em intervalo as 12:35</t>
  </si>
  <si>
    <t>ZXI2/216ZXI2/ZST2162</t>
  </si>
  <si>
    <t>Socaria mecanizada</t>
  </si>
  <si>
    <t xml:space="preserve">Descarga de dormentes </t>
  </si>
  <si>
    <t>José</t>
  </si>
  <si>
    <t>Substituição de dormentes em ponte</t>
  </si>
  <si>
    <t xml:space="preserve">Edson </t>
  </si>
  <si>
    <t>Bloco modernização</t>
  </si>
  <si>
    <t>Caique</t>
  </si>
  <si>
    <t>Execução de solda -  condicionado a temperatura</t>
  </si>
  <si>
    <t>Adenilson</t>
  </si>
  <si>
    <t>Danilo</t>
  </si>
  <si>
    <t>Ismael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</si>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</sst>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64" tableBorderDxfId="26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2"/>
    <tableColumn id="8" xr3:uid="{69D5AC3B-4F64-4F8F-AD2A-0AD158918DDD}" name="CORRELATO" dataDxfId="2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/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9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9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9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9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9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209" t="s">
        <v>537</v>
      </c>
    </row>
    <row r="83" spans="1:1">
      <c r="A83" s="67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561</v>
      </c>
    </row>
    <row r="107" spans="1:1">
      <c r="A107" s="209" t="s">
        <v>459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s="209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s="209" t="s">
        <v>608</v>
      </c>
    </row>
    <row r="155" spans="1:1">
      <c r="A155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s="209" t="s">
        <v>627</v>
      </c>
    </row>
    <row r="174" spans="1:1">
      <c r="A174" t="s">
        <v>628</v>
      </c>
    </row>
    <row r="175" spans="1:1">
      <c r="A175" s="209" t="s">
        <v>629</v>
      </c>
    </row>
    <row r="176" spans="1:1">
      <c r="A176" s="209" t="s">
        <v>630</v>
      </c>
    </row>
    <row r="177" spans="1:1">
      <c r="A177" t="s">
        <v>631</v>
      </c>
    </row>
    <row r="178" spans="1:1">
      <c r="A178" s="209" t="s">
        <v>632</v>
      </c>
    </row>
    <row r="179" spans="1:1">
      <c r="A179" s="209" t="s">
        <v>633</v>
      </c>
    </row>
    <row r="180" spans="1:1">
      <c r="A180" t="s">
        <v>634</v>
      </c>
    </row>
    <row r="181" spans="1:1">
      <c r="A181" s="209" t="s">
        <v>635</v>
      </c>
    </row>
    <row r="182" spans="1:1">
      <c r="A182" s="67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 t="s">
        <v>653</v>
      </c>
    </row>
    <row r="200" spans="1:1">
      <c r="A200" s="209"/>
    </row>
    <row r="201" spans="1:1">
      <c r="A201" s="209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640" activePane="bottomRight" state="frozen"/>
      <selection pane="bottomRight" activeCell="Q650" sqref="Q65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0" t="s">
        <v>835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836</v>
      </c>
      <c r="BI1" s="375"/>
      <c r="BJ1" s="376"/>
      <c r="BK1" s="377"/>
      <c r="BL1" s="50"/>
      <c r="BM1" s="367" t="s">
        <v>837</v>
      </c>
      <c r="BN1" s="368"/>
      <c r="BO1" s="368"/>
      <c r="BP1" s="368"/>
      <c r="BQ1" s="368"/>
      <c r="BR1" s="368"/>
      <c r="BS1" s="369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5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0" t="s">
        <v>838</v>
      </c>
      <c r="AJ2" s="371"/>
      <c r="AK2" s="371"/>
      <c r="AL2" s="371"/>
      <c r="AM2" s="371"/>
      <c r="AN2" s="371"/>
      <c r="AO2" s="371"/>
      <c r="AP2" s="371"/>
      <c r="AQ2" s="373"/>
      <c r="AR2" s="226"/>
      <c r="AS2" s="385" t="s">
        <v>841</v>
      </c>
      <c r="AT2" s="372"/>
      <c r="AU2" s="372"/>
      <c r="AV2" s="372"/>
      <c r="AW2" s="372"/>
      <c r="AX2" s="371"/>
      <c r="AY2" s="373"/>
      <c r="AZ2" s="4"/>
      <c r="BA2" s="364" t="s">
        <v>842</v>
      </c>
      <c r="BB2" s="366"/>
      <c r="BC2" s="370" t="s">
        <v>839</v>
      </c>
      <c r="BD2" s="371"/>
      <c r="BE2" s="371"/>
      <c r="BF2" s="373"/>
      <c r="BG2" s="3"/>
      <c r="BH2" s="378"/>
      <c r="BI2" s="379"/>
      <c r="BJ2" s="380"/>
      <c r="BK2" s="381"/>
      <c r="BL2" s="50"/>
      <c r="BM2" s="382"/>
      <c r="BN2" s="383"/>
      <c r="BO2" s="383"/>
      <c r="BP2" s="383"/>
      <c r="BQ2" s="383"/>
      <c r="BR2" s="383"/>
      <c r="BS2" s="384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6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4" t="s">
        <v>843</v>
      </c>
      <c r="AJ3" s="366"/>
      <c r="AK3" s="364" t="s">
        <v>844</v>
      </c>
      <c r="AL3" s="365"/>
      <c r="AM3" s="365"/>
      <c r="AN3" s="365"/>
      <c r="AO3" s="365"/>
      <c r="AP3" s="365"/>
      <c r="AQ3" s="366"/>
      <c r="AR3" s="227"/>
      <c r="AS3" s="388" t="s">
        <v>850</v>
      </c>
      <c r="AT3" s="389"/>
      <c r="AU3" s="388" t="s">
        <v>851</v>
      </c>
      <c r="AV3" s="389"/>
      <c r="AW3" s="388" t="s">
        <v>852</v>
      </c>
      <c r="AX3" s="390"/>
      <c r="AY3" s="64" t="s">
        <v>853</v>
      </c>
      <c r="AZ3" s="64"/>
      <c r="BA3" s="386"/>
      <c r="BB3" s="387"/>
      <c r="BC3" s="364" t="s">
        <v>846</v>
      </c>
      <c r="BD3" s="365"/>
      <c r="BE3" s="365"/>
      <c r="BF3" s="366"/>
      <c r="BG3" s="63"/>
      <c r="BH3" s="378"/>
      <c r="BI3" s="379"/>
      <c r="BJ3" s="380"/>
      <c r="BK3" s="381"/>
      <c r="BL3" s="50"/>
      <c r="BM3" s="367" t="s">
        <v>854</v>
      </c>
      <c r="BN3" s="368"/>
      <c r="BO3" s="368"/>
      <c r="BP3" s="369"/>
      <c r="BQ3" s="367" t="s">
        <v>465</v>
      </c>
      <c r="BR3" s="368"/>
      <c r="BS3" s="369"/>
      <c r="BT3" s="218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7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8" t="s">
        <v>856</v>
      </c>
      <c r="AS4" s="228" t="s">
        <v>856</v>
      </c>
      <c r="AT4" s="228" t="s">
        <v>856</v>
      </c>
      <c r="AU4" s="228" t="s">
        <v>856</v>
      </c>
      <c r="AV4" s="228" t="s">
        <v>856</v>
      </c>
      <c r="AW4" s="228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7" customFormat="1" ht="14.25" customHeight="1">
      <c r="A5" s="214" t="s">
        <v>859</v>
      </c>
      <c r="B5" s="214" t="s">
        <v>860</v>
      </c>
      <c r="C5" s="236" t="s">
        <v>861</v>
      </c>
      <c r="D5" s="215" t="s">
        <v>862</v>
      </c>
      <c r="E5" s="215" t="s">
        <v>863</v>
      </c>
      <c r="F5" s="215" t="s">
        <v>864</v>
      </c>
      <c r="G5" s="215" t="s">
        <v>865</v>
      </c>
      <c r="H5" s="215" t="s">
        <v>866</v>
      </c>
      <c r="I5" s="215" t="s">
        <v>867</v>
      </c>
      <c r="J5" s="215" t="s">
        <v>3</v>
      </c>
      <c r="K5" s="215" t="s">
        <v>868</v>
      </c>
      <c r="L5" s="215" t="s">
        <v>869</v>
      </c>
      <c r="M5" s="215" t="s">
        <v>870</v>
      </c>
      <c r="N5" s="249" t="s">
        <v>7</v>
      </c>
      <c r="O5" s="215" t="s">
        <v>871</v>
      </c>
      <c r="P5" s="215" t="s">
        <v>872</v>
      </c>
      <c r="Q5" s="236" t="s">
        <v>873</v>
      </c>
      <c r="R5" s="215" t="s">
        <v>874</v>
      </c>
      <c r="S5" s="215" t="s">
        <v>875</v>
      </c>
      <c r="T5" s="215" t="s">
        <v>876</v>
      </c>
      <c r="U5" s="237" t="s">
        <v>8</v>
      </c>
      <c r="V5" s="215" t="s">
        <v>877</v>
      </c>
      <c r="W5" s="215" t="s">
        <v>878</v>
      </c>
      <c r="X5" s="215" t="s">
        <v>879</v>
      </c>
      <c r="Y5" s="215" t="s">
        <v>880</v>
      </c>
      <c r="Z5" s="215" t="s">
        <v>313</v>
      </c>
      <c r="AA5" s="236" t="s">
        <v>881</v>
      </c>
      <c r="AB5" s="215" t="s">
        <v>882</v>
      </c>
      <c r="AC5" s="215" t="s">
        <v>883</v>
      </c>
      <c r="AD5" s="215" t="s">
        <v>884</v>
      </c>
      <c r="AE5" s="236" t="s">
        <v>885</v>
      </c>
      <c r="AF5" s="236" t="s">
        <v>886</v>
      </c>
      <c r="AG5" s="236" t="s">
        <v>887</v>
      </c>
      <c r="AH5" s="215" t="s">
        <v>888</v>
      </c>
      <c r="AI5" s="215" t="s">
        <v>889</v>
      </c>
      <c r="AJ5" s="215" t="s">
        <v>890</v>
      </c>
      <c r="AK5" s="237" t="s">
        <v>891</v>
      </c>
      <c r="AL5" s="237" t="s">
        <v>892</v>
      </c>
      <c r="AM5" s="237" t="s">
        <v>893</v>
      </c>
      <c r="AN5" s="237" t="s">
        <v>894</v>
      </c>
      <c r="AO5" s="215" t="s">
        <v>895</v>
      </c>
      <c r="AP5" s="215" t="s">
        <v>896</v>
      </c>
      <c r="AQ5" s="215" t="s">
        <v>897</v>
      </c>
      <c r="AR5" s="238" t="s">
        <v>898</v>
      </c>
      <c r="AS5" s="238" t="s">
        <v>899</v>
      </c>
      <c r="AT5" s="238" t="s">
        <v>900</v>
      </c>
      <c r="AU5" s="238" t="s">
        <v>901</v>
      </c>
      <c r="AV5" s="238" t="s">
        <v>902</v>
      </c>
      <c r="AW5" s="238" t="s">
        <v>903</v>
      </c>
      <c r="AX5" s="215" t="s">
        <v>904</v>
      </c>
      <c r="AY5" s="215" t="s">
        <v>853</v>
      </c>
      <c r="AZ5" s="215" t="s">
        <v>905</v>
      </c>
      <c r="BA5" s="215" t="s">
        <v>906</v>
      </c>
      <c r="BB5" s="215" t="s">
        <v>907</v>
      </c>
      <c r="BC5" s="215" t="s">
        <v>908</v>
      </c>
      <c r="BD5" s="215" t="s">
        <v>909</v>
      </c>
      <c r="BE5" s="215" t="s">
        <v>910</v>
      </c>
      <c r="BF5" s="215" t="s">
        <v>911</v>
      </c>
      <c r="BG5" s="215" t="s">
        <v>912</v>
      </c>
      <c r="BH5" s="215" t="s">
        <v>913</v>
      </c>
      <c r="BI5" s="215" t="s">
        <v>914</v>
      </c>
      <c r="BJ5" s="215" t="s">
        <v>915</v>
      </c>
      <c r="BK5" s="215" t="s">
        <v>916</v>
      </c>
      <c r="BL5" s="215" t="s">
        <v>917</v>
      </c>
      <c r="BM5" s="215" t="s">
        <v>918</v>
      </c>
      <c r="BN5" s="215" t="s">
        <v>919</v>
      </c>
      <c r="BO5" s="215" t="s">
        <v>920</v>
      </c>
      <c r="BP5" s="215" t="s">
        <v>921</v>
      </c>
      <c r="BQ5" s="215" t="s">
        <v>922</v>
      </c>
      <c r="BR5" s="215" t="s">
        <v>923</v>
      </c>
      <c r="BS5" s="215" t="s">
        <v>924</v>
      </c>
      <c r="BT5" s="168" t="s">
        <v>925</v>
      </c>
      <c r="BX5" s="216"/>
    </row>
    <row r="6" spans="1:76" ht="23.25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542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926</v>
      </c>
      <c r="W6" s="248" t="s">
        <v>927</v>
      </c>
      <c r="X6" s="212" t="s">
        <v>668</v>
      </c>
      <c r="Y6" s="158"/>
      <c r="Z6" s="158"/>
      <c r="AA6" s="211" t="s">
        <v>928</v>
      </c>
      <c r="AB6" s="71" t="s">
        <v>660</v>
      </c>
      <c r="AC6" s="71" t="s">
        <v>655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 t="str">
        <f>IF(D6="","*",IFERROR(IF(ISODD(COUNT(AS6:AX800)),"ERRO",SUM((AT6-AS6),(AV6-AU6),(AX6-AW6))),"ERRO"))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524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930</v>
      </c>
      <c r="W7" s="248" t="s">
        <v>931</v>
      </c>
      <c r="X7" s="212" t="s">
        <v>668</v>
      </c>
      <c r="Y7" s="158"/>
      <c r="Z7" s="158"/>
      <c r="AA7" s="211">
        <v>1</v>
      </c>
      <c r="AB7" s="71" t="s">
        <v>660</v>
      </c>
      <c r="AC7" s="71" t="s">
        <v>655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933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926</v>
      </c>
      <c r="W8" s="248" t="s">
        <v>934</v>
      </c>
      <c r="X8" s="212" t="s">
        <v>668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640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926</v>
      </c>
      <c r="W9" s="248" t="s">
        <v>937</v>
      </c>
      <c r="X9" s="212" t="s">
        <v>668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591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926</v>
      </c>
      <c r="W10" s="248" t="s">
        <v>937</v>
      </c>
      <c r="X10" s="212" t="s">
        <v>668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939</v>
      </c>
      <c r="W13" s="248" t="s">
        <v>940</v>
      </c>
      <c r="X13" s="212" t="s">
        <v>668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942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939</v>
      </c>
      <c r="W14" s="248" t="s">
        <v>943</v>
      </c>
      <c r="X14" s="212" t="s">
        <v>663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8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939</v>
      </c>
      <c r="W15" s="248" t="s">
        <v>946</v>
      </c>
      <c r="X15" s="212" t="s">
        <v>663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8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939</v>
      </c>
      <c r="W16" s="248" t="s">
        <v>946</v>
      </c>
      <c r="X16" s="212" t="s">
        <v>663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8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939</v>
      </c>
      <c r="W17" s="248" t="s">
        <v>946</v>
      </c>
      <c r="X17" s="212" t="s">
        <v>663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8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948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949</v>
      </c>
      <c r="N18" s="211" t="s">
        <v>950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951</v>
      </c>
      <c r="W18" s="248" t="s">
        <v>952</v>
      </c>
      <c r="X18" s="212" t="s">
        <v>668</v>
      </c>
      <c r="Y18" s="158"/>
      <c r="Z18" s="158"/>
      <c r="AA18" s="211" t="s">
        <v>953</v>
      </c>
      <c r="AB18" s="71" t="s">
        <v>665</v>
      </c>
      <c r="AC18" s="71" t="s">
        <v>655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1">
        <v>92</v>
      </c>
      <c r="K19" s="211">
        <v>66</v>
      </c>
      <c r="L19" s="211" t="s">
        <v>317</v>
      </c>
      <c r="M19" s="211" t="s">
        <v>958</v>
      </c>
      <c r="N19" s="211" t="s">
        <v>958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959</v>
      </c>
      <c r="W19" s="248" t="s">
        <v>960</v>
      </c>
      <c r="X19" s="212" t="s">
        <v>668</v>
      </c>
      <c r="Y19" s="158"/>
      <c r="Z19" s="158"/>
      <c r="AA19" s="211">
        <v>1</v>
      </c>
      <c r="AB19" s="71" t="s">
        <v>660</v>
      </c>
      <c r="AC19" s="71" t="s">
        <v>655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544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963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964</v>
      </c>
      <c r="W20" s="248" t="s">
        <v>965</v>
      </c>
      <c r="X20" s="212" t="s">
        <v>663</v>
      </c>
      <c r="Y20" s="158"/>
      <c r="Z20" s="158"/>
      <c r="AA20" s="211" t="s">
        <v>966</v>
      </c>
      <c r="AB20" s="71" t="s">
        <v>660</v>
      </c>
      <c r="AC20" s="71" t="s">
        <v>655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969</v>
      </c>
      <c r="W21" s="248" t="s">
        <v>970</v>
      </c>
      <c r="X21" s="212" t="s">
        <v>668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969</v>
      </c>
      <c r="W22" s="248" t="s">
        <v>973</v>
      </c>
      <c r="X22" s="212" t="s">
        <v>668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974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602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964</v>
      </c>
      <c r="W23" s="248" t="s">
        <v>946</v>
      </c>
      <c r="X23" s="212" t="s">
        <v>668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964</v>
      </c>
      <c r="W24" s="248" t="s">
        <v>970</v>
      </c>
      <c r="X24" s="212" t="s">
        <v>668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1">
        <v>54</v>
      </c>
      <c r="K25" s="211">
        <v>83.7</v>
      </c>
      <c r="L25" s="211" t="s">
        <v>317</v>
      </c>
      <c r="M25" s="211" t="s">
        <v>982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964</v>
      </c>
      <c r="W25" s="248" t="s">
        <v>983</v>
      </c>
      <c r="X25" s="212" t="s">
        <v>663</v>
      </c>
      <c r="Y25" s="158"/>
      <c r="Z25" s="158"/>
      <c r="AA25" s="211">
        <v>1</v>
      </c>
      <c r="AB25" s="171" t="s">
        <v>660</v>
      </c>
      <c r="AC25" s="171" t="s">
        <v>655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 t="str">
        <f>IF(D25="","*",IFERROR(IF(ISODD(COUNT(AS25:AX619)),"ERRO",SUM((AT25-AS25),(AV25-AU25),(AX25-AW25))),"ERRO"))</f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e">
        <f t="shared" si="2"/>
        <v>#VALUE!</v>
      </c>
      <c r="BR25" s="19" t="e">
        <f t="shared" si="3"/>
        <v>#VALUE!</v>
      </c>
      <c r="BS25" s="19">
        <f t="shared" si="4"/>
        <v>1</v>
      </c>
      <c r="BT25" s="219" t="str">
        <f t="shared" si="5"/>
        <v>OKOK</v>
      </c>
    </row>
    <row r="26" spans="1:72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985</v>
      </c>
      <c r="W26" s="248" t="s">
        <v>986</v>
      </c>
      <c r="X26" s="212" t="s">
        <v>668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 t="str">
        <f>IF(D26="","*",IFERROR(IF(ISODD(COUNT(AS26:AX620)),"ERRO",SUM((AT26-AS26),(AV26-AU26),(AX26-AW26))),"ERRO"))</f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e">
        <f t="shared" si="2"/>
        <v>#VALUE!</v>
      </c>
      <c r="BR26" s="19" t="e">
        <f t="shared" si="3"/>
        <v>#VALUE!</v>
      </c>
      <c r="BS26" s="19">
        <f t="shared" si="4"/>
        <v>1</v>
      </c>
      <c r="BT26" s="219" t="str">
        <f t="shared" si="5"/>
        <v>ExpansãoExecução</v>
      </c>
    </row>
    <row r="27" spans="1:72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930</v>
      </c>
      <c r="W27" s="248" t="s">
        <v>931</v>
      </c>
      <c r="X27" s="212" t="s">
        <v>668</v>
      </c>
      <c r="Y27" s="158"/>
      <c r="Z27" s="158"/>
      <c r="AA27" s="211">
        <v>1</v>
      </c>
      <c r="AB27" s="171" t="s">
        <v>660</v>
      </c>
      <c r="AC27" s="171" t="s">
        <v>655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 t="str">
        <f>IF(D27="","*",IFERROR(IF(ISODD(COUNT(AS27:AX621)),"ERRO",SUM((AT27-AS27),(AV27-AU27),(AX27-AW27))),"ERRO"))</f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e">
        <f t="shared" si="2"/>
        <v>#VALUE!</v>
      </c>
      <c r="BR27" s="19" t="e">
        <f t="shared" si="3"/>
        <v>#VALUE!</v>
      </c>
      <c r="BS27" s="19">
        <f t="shared" si="4"/>
        <v>0</v>
      </c>
      <c r="BT27" s="219" t="str">
        <f t="shared" si="5"/>
        <v>MecanizaçãoAtivos</v>
      </c>
    </row>
    <row r="28" spans="1:72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939</v>
      </c>
      <c r="W28" s="248" t="s">
        <v>946</v>
      </c>
      <c r="X28" s="212" t="s">
        <v>663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 t="str">
        <f>IF(D28="","*",IFERROR(IF(ISODD(COUNT(AS28:AX622)),"ERRO",SUM((AT28-AS28),(AV28-AU28),(AX28-AW28))),"ERRO"))</f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8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e">
        <f t="shared" si="2"/>
        <v>#VALUE!</v>
      </c>
      <c r="BR28" s="19" t="e">
        <f t="shared" si="3"/>
        <v>#VALUE!</v>
      </c>
      <c r="BS28" s="19">
        <f t="shared" si="4"/>
        <v>1</v>
      </c>
      <c r="BT28" s="219" t="str">
        <f t="shared" si="5"/>
        <v>OKOK</v>
      </c>
    </row>
    <row r="29" spans="1:72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542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926</v>
      </c>
      <c r="W31" s="248" t="s">
        <v>927</v>
      </c>
      <c r="X31" s="212" t="s">
        <v>668</v>
      </c>
      <c r="Y31" s="158" t="s">
        <v>671</v>
      </c>
      <c r="Z31" s="158"/>
      <c r="AA31" s="211" t="s">
        <v>991</v>
      </c>
      <c r="AB31" s="71" t="s">
        <v>660</v>
      </c>
      <c r="AC31" s="71" t="s">
        <v>655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 t="str">
        <f>IF(D31="","*",IFERROR(IF(ISODD(COUNT(AS31:AX625)),"ERRO",SUM((AT31-AS31),(AV31-AU31),(AX31-AW31))),"ERRO"))</f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e">
        <f t="shared" si="2"/>
        <v>#VALUE!</v>
      </c>
      <c r="BR31" s="19" t="e">
        <f t="shared" si="3"/>
        <v>#VALUE!</v>
      </c>
      <c r="BS31" s="19">
        <f t="shared" si="4"/>
        <v>0</v>
      </c>
      <c r="BT31" s="219" t="str">
        <f t="shared" si="5"/>
        <v>MecânicaLocomotiva</v>
      </c>
    </row>
    <row r="32" spans="1:72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524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930</v>
      </c>
      <c r="W32" s="248" t="s">
        <v>931</v>
      </c>
      <c r="X32" s="212" t="s">
        <v>663</v>
      </c>
      <c r="Y32" s="158" t="s">
        <v>662</v>
      </c>
      <c r="Z32" s="158"/>
      <c r="AA32" s="211">
        <v>1</v>
      </c>
      <c r="AB32" s="71" t="s">
        <v>660</v>
      </c>
      <c r="AC32" s="71" t="s">
        <v>655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 t="str">
        <f>IF(D32="","*",IFERROR(IF(ISODD(COUNT(AS32:AX626)),"ERRO",SUM((AT32-AS32),(AV32-AU32),(AX32-AW32))),"ERRO"))</f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e">
        <f t="shared" si="2"/>
        <v>#VALUE!</v>
      </c>
      <c r="BR32" s="19" t="e">
        <f t="shared" si="3"/>
        <v>#VALUE!</v>
      </c>
      <c r="BS32" s="19">
        <f t="shared" si="4"/>
        <v>0</v>
      </c>
      <c r="BT32" s="219" t="str">
        <f t="shared" si="5"/>
        <v>MecanizaçãoAtivos</v>
      </c>
    </row>
    <row r="33" spans="1:72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933</v>
      </c>
      <c r="E33" s="293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926</v>
      </c>
      <c r="W33" s="248" t="s">
        <v>934</v>
      </c>
      <c r="X33" s="212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 t="str">
        <f>IF(D33="","*",IFERROR(IF(ISODD(COUNT(AS33:AX627)),"ERRO",SUM((AT33-AS33),(AV33-AU33),(AX33-AW33))),"ERRO"))</f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e">
        <f t="shared" si="2"/>
        <v>#VALUE!</v>
      </c>
      <c r="BR33" s="19" t="e">
        <f t="shared" si="3"/>
        <v>#VALUE!</v>
      </c>
      <c r="BS33" s="19">
        <f t="shared" si="4"/>
        <v>0</v>
      </c>
      <c r="BT33" s="219" t="str">
        <f t="shared" si="5"/>
        <v>SuperExecução</v>
      </c>
    </row>
    <row r="34" spans="1:72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640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926</v>
      </c>
      <c r="W34" s="248" t="s">
        <v>937</v>
      </c>
      <c r="X34" s="212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 t="str">
        <f>IF(D34="","*",IFERROR(IF(ISODD(COUNT(AS34:AX628)),"ERRO",SUM((AT34-AS34),(AV34-AU34),(AX34-AW34))),"ERRO"))</f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e">
        <f t="shared" si="2"/>
        <v>#VALUE!</v>
      </c>
      <c r="BR34" s="19" t="e">
        <f t="shared" si="3"/>
        <v>#VALUE!</v>
      </c>
      <c r="BS34" s="19">
        <f t="shared" si="4"/>
        <v>0</v>
      </c>
      <c r="BT34" s="219" t="str">
        <f t="shared" si="5"/>
        <v>SemOportunidadeSemOportunidade</v>
      </c>
    </row>
    <row r="35" spans="1:72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591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926</v>
      </c>
      <c r="W35" s="248" t="s">
        <v>937</v>
      </c>
      <c r="X35" s="212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 t="str">
        <f>IF(D35="","*",IFERROR(IF(ISODD(COUNT(AS35:AX629)),"ERRO",SUM((AT35-AS35),(AV35-AU35),(AX35-AW35))),"ERRO"))</f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e">
        <f t="shared" si="2"/>
        <v>#VALUE!</v>
      </c>
      <c r="BR35" s="19" t="e">
        <f t="shared" si="3"/>
        <v>#VALUE!</v>
      </c>
      <c r="BS35" s="19">
        <f t="shared" si="4"/>
        <v>0</v>
      </c>
      <c r="BT35" s="219" t="str">
        <f t="shared" si="5"/>
        <v>SemOportunidadeSemOportunidade</v>
      </c>
    </row>
    <row r="36" spans="1:72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926</v>
      </c>
      <c r="W36" s="172" t="s">
        <v>1001</v>
      </c>
      <c r="X36" s="212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 t="str">
        <f>IF(D36="","*",IFERROR(IF(ISODD(COUNT(AS36:AX630)),"ERRO",SUM((AT36-AS36),(AV36-AU36),(AX36-AW36))),"ERRO"))</f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e">
        <f t="shared" si="2"/>
        <v>#VALUE!</v>
      </c>
      <c r="BR36" s="19" t="e">
        <f t="shared" si="3"/>
        <v>#VALUE!</v>
      </c>
      <c r="BS36" s="19">
        <f t="shared" si="4"/>
        <v>0</v>
      </c>
      <c r="BT36" s="219" t="str">
        <f t="shared" si="5"/>
        <v>NãoControláveisAcidente</v>
      </c>
    </row>
    <row r="37" spans="1:72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939</v>
      </c>
      <c r="W37" s="172" t="s">
        <v>1003</v>
      </c>
      <c r="X37" s="212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 t="str">
        <f>IF(D37="","*",IFERROR(IF(ISODD(COUNT(AS37:AX631)),"ERRO",SUM((AT37-AS37),(AV37-AU37),(AX37-AW37))),"ERRO"))</f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e">
        <f t="shared" si="2"/>
        <v>#VALUE!</v>
      </c>
      <c r="BR37" s="19" t="e">
        <f t="shared" si="3"/>
        <v>#VALUE!</v>
      </c>
      <c r="BS37" s="19">
        <f t="shared" si="4"/>
        <v>1</v>
      </c>
      <c r="BT37" s="219" t="str">
        <f t="shared" si="5"/>
        <v>OKOK</v>
      </c>
    </row>
    <row r="38" spans="1:72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1">
        <v>48</v>
      </c>
      <c r="K38" s="211">
        <v>134</v>
      </c>
      <c r="L38" s="84" t="s">
        <v>317</v>
      </c>
      <c r="M38" s="200" t="s">
        <v>1007</v>
      </c>
      <c r="N38" s="200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951</v>
      </c>
      <c r="W38" s="172" t="s">
        <v>952</v>
      </c>
      <c r="X38" s="212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1009</v>
      </c>
      <c r="AN38" s="245" t="s">
        <v>1010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 t="str">
        <f>IF(D38="","*",IFERROR(IF(ISODD(COUNT(AS38:AX632)),"ERRO",SUM((AT38-AS38),(AV38-AU38),(AX38-AW38))),"ERRO"))</f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e">
        <f t="shared" si="2"/>
        <v>#VALUE!</v>
      </c>
      <c r="BR38" s="19" t="e">
        <f t="shared" si="3"/>
        <v>#VALUE!</v>
      </c>
      <c r="BS38" s="19">
        <f t="shared" si="4"/>
        <v>1</v>
      </c>
      <c r="BT38" s="219" t="str">
        <f t="shared" si="5"/>
        <v>OKOK</v>
      </c>
    </row>
    <row r="39" spans="1:72" ht="43.5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1013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1014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1015</v>
      </c>
      <c r="W39" s="303" t="s">
        <v>1016</v>
      </c>
      <c r="X39" s="212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 t="str">
        <f>IF(D39="","*",IFERROR(IF(ISODD(COUNT(AS39:AX633)),"ERRO",SUM((AT39-AS39),(AV39-AU39),(AX39-AW39))),"ERRO"))</f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e">
        <f t="shared" si="2"/>
        <v>#VALUE!</v>
      </c>
      <c r="BR39" s="19" t="e">
        <f t="shared" si="3"/>
        <v>#VALUE!</v>
      </c>
      <c r="BS39" s="19">
        <f t="shared" si="4"/>
        <v>1</v>
      </c>
      <c r="BT39" s="219" t="str">
        <f t="shared" si="5"/>
        <v>OKOK</v>
      </c>
    </row>
    <row r="40" spans="1:72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534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1015</v>
      </c>
      <c r="W40" s="172" t="s">
        <v>1019</v>
      </c>
      <c r="X40" s="212" t="s">
        <v>663</v>
      </c>
      <c r="Y40" s="158" t="s">
        <v>662</v>
      </c>
      <c r="Z40" s="158"/>
      <c r="AA40" s="211">
        <v>1</v>
      </c>
      <c r="AB40" s="71" t="s">
        <v>660</v>
      </c>
      <c r="AC40" s="71" t="s">
        <v>655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 t="str">
        <f>IF(D40="","*",IFERROR(IF(ISODD(COUNT(AS40:AX634)),"ERRO",SUM((AT40-AS40),(AV40-AU40),(AX40-AW40))),"ERRO"))</f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e">
        <f t="shared" si="2"/>
        <v>#VALUE!</v>
      </c>
      <c r="BR40" s="19" t="e">
        <f t="shared" si="3"/>
        <v>#VALUE!</v>
      </c>
      <c r="BS40" s="19">
        <f t="shared" si="4"/>
        <v>1</v>
      </c>
      <c r="BT40" s="219" t="str">
        <f t="shared" si="5"/>
        <v>OKOK</v>
      </c>
    </row>
    <row r="41" spans="1:72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558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1015</v>
      </c>
      <c r="W41" s="172" t="s">
        <v>1021</v>
      </c>
      <c r="X41" s="212" t="s">
        <v>663</v>
      </c>
      <c r="Y41" s="158" t="s">
        <v>662</v>
      </c>
      <c r="Z41" s="158"/>
      <c r="AA41" s="211">
        <v>2</v>
      </c>
      <c r="AB41" s="71" t="s">
        <v>660</v>
      </c>
      <c r="AC41" s="71" t="s">
        <v>655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 t="str">
        <f>IF(D41="","*",IFERROR(IF(ISODD(COUNT(AS41:AX635)),"ERRO",SUM((AT41-AS41),(AV41-AU41),(AX41-AW41))),"ERRO"))</f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e">
        <f t="shared" si="2"/>
        <v>#VALUE!</v>
      </c>
      <c r="BR41" s="19" t="e">
        <f t="shared" si="3"/>
        <v>#VALUE!</v>
      </c>
      <c r="BS41" s="19">
        <f t="shared" si="4"/>
        <v>0.95833333333333337</v>
      </c>
      <c r="BT41" s="219" t="str">
        <f t="shared" si="5"/>
        <v>OKOK</v>
      </c>
    </row>
    <row r="42" spans="1:72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557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1015</v>
      </c>
      <c r="W42" s="172" t="s">
        <v>1023</v>
      </c>
      <c r="X42" s="212" t="s">
        <v>663</v>
      </c>
      <c r="Y42" s="158" t="s">
        <v>662</v>
      </c>
      <c r="Z42" s="158"/>
      <c r="AA42" s="211">
        <v>2</v>
      </c>
      <c r="AB42" s="71" t="s">
        <v>660</v>
      </c>
      <c r="AC42" s="71" t="s">
        <v>655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 t="str">
        <f>IF(D42="","*",IFERROR(IF(ISODD(COUNT(AS42:AX636)),"ERRO",SUM((AT42-AS42),(AV42-AU42),(AX42-AW42))),"ERRO"))</f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e">
        <f t="shared" si="2"/>
        <v>#VALUE!</v>
      </c>
      <c r="BR42" s="19" t="e">
        <f t="shared" si="3"/>
        <v>#VALUE!</v>
      </c>
      <c r="BS42" s="19">
        <f t="shared" si="4"/>
        <v>1</v>
      </c>
      <c r="BT42" s="219" t="str">
        <f t="shared" si="5"/>
        <v>OKOK</v>
      </c>
    </row>
    <row r="43" spans="1:72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1025</v>
      </c>
      <c r="W43" s="172" t="s">
        <v>1026</v>
      </c>
      <c r="X43" s="212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 t="str">
        <f>IF(D43="","*",IFERROR(IF(ISODD(COUNT(AS43:AX637)),"ERRO",SUM((AT43-AS43),(AV43-AU43),(AX43-AW43))),"ERRO"))</f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e">
        <f t="shared" si="2"/>
        <v>#VALUE!</v>
      </c>
      <c r="BR43" s="19" t="e">
        <f t="shared" si="3"/>
        <v>#VALUE!</v>
      </c>
      <c r="BS43" s="19">
        <f t="shared" si="4"/>
        <v>1</v>
      </c>
      <c r="BT43" s="219" t="str">
        <f t="shared" si="5"/>
        <v>OKOK</v>
      </c>
    </row>
    <row r="44" spans="1:72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969</v>
      </c>
      <c r="W45" s="172" t="s">
        <v>1028</v>
      </c>
      <c r="X45" s="212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 t="str">
        <f>IF(D45="","*",IFERROR(IF(ISODD(COUNT(AS45:AX639)),"ERRO",SUM((AT45-AS45),(AV45-AU45),(AX45-AW45))),"ERRO"))</f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e">
        <f t="shared" si="2"/>
        <v>#VALUE!</v>
      </c>
      <c r="BR45" s="19" t="e">
        <f t="shared" si="3"/>
        <v>#VALUE!</v>
      </c>
      <c r="BS45" s="19">
        <f t="shared" si="4"/>
        <v>0</v>
      </c>
      <c r="BT45" s="219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1031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1032</v>
      </c>
      <c r="W46" s="303" t="s">
        <v>1033</v>
      </c>
      <c r="X46" s="212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 t="str">
        <f>IF(D46="","*",IFERROR(IF(ISODD(COUNT(AS46:AX640)),"ERRO",SUM((AT46-AS46),(AV46-AU46),(AX46-AW46))),"ERRO"))</f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e">
        <f t="shared" si="2"/>
        <v>#VALUE!</v>
      </c>
      <c r="BR46" s="19" t="e">
        <f t="shared" si="3"/>
        <v>#VALUE!</v>
      </c>
      <c r="BS46" s="19">
        <f t="shared" si="4"/>
        <v>1</v>
      </c>
      <c r="BT46" s="219" t="str">
        <f t="shared" si="5"/>
        <v>OKOK</v>
      </c>
    </row>
    <row r="47" spans="1:72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1032</v>
      </c>
      <c r="W47" s="248" t="s">
        <v>1036</v>
      </c>
      <c r="X47" s="212" t="s">
        <v>663</v>
      </c>
      <c r="Y47" s="158" t="s">
        <v>662</v>
      </c>
      <c r="Z47" s="158"/>
      <c r="AA47" s="211">
        <v>1</v>
      </c>
      <c r="AB47" s="171" t="s">
        <v>660</v>
      </c>
      <c r="AC47" s="171" t="s">
        <v>655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 t="str">
        <f>IF(D47="","*",IFERROR(IF(ISODD(COUNT(AS47:AX641)),"ERRO",SUM((AT47-AS47),(AV47-AU47),(AX47-AW47))),"ERRO"))</f>
        <v>ERRO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e">
        <f t="shared" si="2"/>
        <v>#VALUE!</v>
      </c>
      <c r="BR47" s="19" t="e">
        <f t="shared" si="3"/>
        <v>#VALUE!</v>
      </c>
      <c r="BS47" s="19">
        <f t="shared" si="4"/>
        <v>0.4</v>
      </c>
      <c r="BT47" s="219" t="str">
        <f t="shared" si="5"/>
        <v>MecanizaçãoAtivos</v>
      </c>
    </row>
    <row r="48" spans="1:72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1032</v>
      </c>
      <c r="W48" s="248" t="s">
        <v>1036</v>
      </c>
      <c r="X48" s="212" t="s">
        <v>663</v>
      </c>
      <c r="Y48" s="158" t="s">
        <v>662</v>
      </c>
      <c r="Z48" s="158"/>
      <c r="AA48" s="211" t="s">
        <v>1039</v>
      </c>
      <c r="AB48" s="171" t="s">
        <v>660</v>
      </c>
      <c r="AC48" s="171" t="s">
        <v>655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 t="str">
        <f>IF(D48="","*",IFERROR(IF(ISODD(COUNT(AS48:AX642)),"ERRO",SUM((AT48-AS48),(AV48-AU48),(AX48-AW48))),"ERRO"))</f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4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e">
        <f t="shared" si="2"/>
        <v>#VALUE!</v>
      </c>
      <c r="BR48" s="19" t="e">
        <f t="shared" si="3"/>
        <v>#VALUE!</v>
      </c>
      <c r="BS48" s="19">
        <f t="shared" si="4"/>
        <v>1</v>
      </c>
      <c r="BT48" s="219" t="str">
        <f t="shared" si="5"/>
        <v>OKOK</v>
      </c>
    </row>
    <row r="49" spans="1:72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602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969</v>
      </c>
      <c r="W49" s="172" t="s">
        <v>1041</v>
      </c>
      <c r="X49" s="212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 t="str">
        <f>IF(D49="","*",IFERROR(IF(ISODD(COUNT(AS49:AX643)),"ERRO",SUM((AT49-AS49),(AV49-AU49),(AX49-AW49))),"ERRO"))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19" t="str">
        <f t="shared" si="5"/>
        <v>OKOK</v>
      </c>
    </row>
    <row r="50" spans="1:72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1">
        <v>54</v>
      </c>
      <c r="K50" s="211">
        <v>105</v>
      </c>
      <c r="L50" s="84" t="s">
        <v>317</v>
      </c>
      <c r="M50" s="200" t="s">
        <v>1044</v>
      </c>
      <c r="N50" s="200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969</v>
      </c>
      <c r="W50" s="172" t="s">
        <v>1046</v>
      </c>
      <c r="X50" s="212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 t="str">
        <f>IF(D50="","*",IFERROR(IF(ISODD(COUNT(AS50:AX644)),"ERRO",SUM((AT50-AS50),(AV50-AU50),(AX50-AW50))),"ERRO"))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19" t="str">
        <f t="shared" si="5"/>
        <v>OKOK</v>
      </c>
    </row>
    <row r="51" spans="1:72" ht="23.25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959</v>
      </c>
      <c r="W51" s="248" t="s">
        <v>960</v>
      </c>
      <c r="X51" s="212" t="s">
        <v>668</v>
      </c>
      <c r="Y51" s="158" t="s">
        <v>671</v>
      </c>
      <c r="Z51" s="158"/>
      <c r="AA51" s="211">
        <v>1</v>
      </c>
      <c r="AB51" s="71" t="s">
        <v>660</v>
      </c>
      <c r="AC51" s="71" t="s">
        <v>655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 t="str">
        <f>IF(D51="","*",IFERROR(IF(ISODD(COUNT(AS51:AX645)),"ERRO",SUM((AT51-AS51),(AV51-AU51),(AX51-AW51))),"ERRO"))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19" t="str">
        <f t="shared" si="5"/>
        <v>SemOportunidadeSemOportunidade</v>
      </c>
    </row>
    <row r="52" spans="1:72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3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969</v>
      </c>
      <c r="W52" s="172" t="s">
        <v>934</v>
      </c>
      <c r="X52" s="212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 t="str">
        <f>IF(D52="","*",IFERROR(IF(ISODD(COUNT(AS52:AX646)),"ERRO",SUM((AT52-AS52),(AV52-AU52),(AX52-AW52))),"ERRO"))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19" t="str">
        <f t="shared" si="5"/>
        <v>SemOportunidadeSemOportunidade</v>
      </c>
    </row>
    <row r="53" spans="1:72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1056</v>
      </c>
      <c r="N55" s="200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959</v>
      </c>
      <c r="W55" s="172" t="s">
        <v>1058</v>
      </c>
      <c r="X55" s="212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 t="str">
        <f>IF(D55="","*",IFERROR(IF(ISODD(COUNT(AS55:AX649)),"ERRO",SUM((AT55-AS55),(AV55-AU55),(AX55-AW55))),"ERRO"))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19" t="str">
        <f t="shared" si="5"/>
        <v>OKOK</v>
      </c>
    </row>
    <row r="56" spans="1:72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542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926</v>
      </c>
      <c r="W56" s="248" t="s">
        <v>927</v>
      </c>
      <c r="X56" s="212" t="s">
        <v>668</v>
      </c>
      <c r="Y56" s="158" t="s">
        <v>671</v>
      </c>
      <c r="Z56" s="158"/>
      <c r="AA56" s="211" t="s">
        <v>991</v>
      </c>
      <c r="AB56" s="71" t="s">
        <v>660</v>
      </c>
      <c r="AC56" s="71" t="s">
        <v>655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 t="str">
        <f>IF(D56="","*",IFERROR(IF(ISODD(COUNT(AS56:AX650)),"ERRO",SUM((AT56-AS56),(AV56-AU56),(AX56-AW56))),"ERRO"))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19" t="str">
        <f t="shared" si="5"/>
        <v>MecânicaLocomotiva</v>
      </c>
    </row>
    <row r="57" spans="1:72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524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930</v>
      </c>
      <c r="W57" s="248" t="s">
        <v>931</v>
      </c>
      <c r="X57" s="212" t="s">
        <v>668</v>
      </c>
      <c r="Y57" s="158" t="s">
        <v>671</v>
      </c>
      <c r="Z57" s="158"/>
      <c r="AA57" s="211">
        <v>1</v>
      </c>
      <c r="AB57" s="71" t="s">
        <v>660</v>
      </c>
      <c r="AC57" s="71" t="s">
        <v>655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 t="str">
        <f>IF(D57="","*",IFERROR(IF(ISODD(COUNT(AS57:AX651)),"ERRO",SUM((AT57-AS57),(AV57-AU57),(AX57-AW57))),"ERRO"))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19" t="str">
        <f t="shared" si="5"/>
        <v>SemOportunidadeSemOportunidade</v>
      </c>
    </row>
    <row r="58" spans="1:72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933</v>
      </c>
      <c r="E58" s="293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926</v>
      </c>
      <c r="W58" s="248" t="s">
        <v>934</v>
      </c>
      <c r="X58" s="212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 t="str">
        <f>IF(D58="","*",IFERROR(IF(ISODD(COUNT(AS58:AX652)),"ERRO",SUM((AT58-AS58),(AV58-AU58),(AX58-AW58))),"ERRO"))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19" t="str">
        <f t="shared" si="5"/>
        <v>OKOK</v>
      </c>
    </row>
    <row r="59" spans="1:72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640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926</v>
      </c>
      <c r="W59" s="248" t="s">
        <v>937</v>
      </c>
      <c r="X59" s="212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 t="str">
        <f>IF(D59="","*",IFERROR(IF(ISODD(COUNT(AS59:AX653)),"ERRO",SUM((AT59-AS59),(AV59-AU59),(AX59-AW59))),"ERRO"))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19" t="str">
        <f t="shared" si="5"/>
        <v>OKOK</v>
      </c>
    </row>
    <row r="60" spans="1:72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591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926</v>
      </c>
      <c r="W60" s="248" t="s">
        <v>937</v>
      </c>
      <c r="X60" s="212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 t="str">
        <f>IF(D60="","*",IFERROR(IF(ISODD(COUNT(AS60:AX654)),"ERRO",SUM((AT60-AS60),(AV60-AU60),(AX60-AW60))),"ERRO"))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19" t="str">
        <f t="shared" si="5"/>
        <v>OKOK</v>
      </c>
    </row>
    <row r="61" spans="1:72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926</v>
      </c>
      <c r="W61" s="172" t="s">
        <v>1001</v>
      </c>
      <c r="X61" s="212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 t="str">
        <f>IF(D61="","*",IFERROR(IF(ISODD(COUNT(AS61:AX655)),"ERRO",SUM((AT61-AS61),(AV61-AU61),(AX61-AW61))),"ERRO"))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19" t="str">
        <f t="shared" si="5"/>
        <v>SuperEquipamento</v>
      </c>
    </row>
    <row r="62" spans="1:72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1">
        <v>49</v>
      </c>
      <c r="K62" s="211">
        <v>185</v>
      </c>
      <c r="L62" s="84"/>
      <c r="M62" s="200" t="s">
        <v>1073</v>
      </c>
      <c r="N62" s="200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951</v>
      </c>
      <c r="W62" s="172" t="s">
        <v>952</v>
      </c>
      <c r="X62" s="212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 t="str">
        <f>IF(D62="","*",IFERROR(IF(ISODD(COUNT(AS62:AX656)),"ERRO",SUM((AT62-AS62),(AV62-AU62),(AX62-AW62))),"ERRO"))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939</v>
      </c>
      <c r="W64" s="172" t="s">
        <v>1001</v>
      </c>
      <c r="X64" s="212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 t="str">
        <f>IF(D64="","*",IFERROR(IF(ISODD(COUNT(AS64:AX658)),"ERRO",SUM((AT64-AS64),(AV64-AU64),(AX64-AW64))),"ERRO"))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19" t="str">
        <f t="shared" si="5"/>
        <v>CondiçõesClimáticaTemperatura</v>
      </c>
    </row>
    <row r="65" spans="1:72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3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939</v>
      </c>
      <c r="W65" s="172" t="s">
        <v>934</v>
      </c>
      <c r="X65" s="212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 t="str">
        <f>IF(D65="","*",IFERROR(IF(ISODD(COUNT(AS65:AX659)),"ERRO",SUM((AT65-AS65),(AV65-AU65),(AX65-AW65))),"ERRO"))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19" t="str">
        <f t="shared" si="5"/>
        <v>AnomaliaVia</v>
      </c>
    </row>
    <row r="66" spans="1:72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1">
        <v>92</v>
      </c>
      <c r="K66" s="211">
        <v>66.5</v>
      </c>
      <c r="L66" s="84" t="s">
        <v>317</v>
      </c>
      <c r="M66" s="200" t="s">
        <v>1079</v>
      </c>
      <c r="N66" s="200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939</v>
      </c>
      <c r="W66" s="172" t="s">
        <v>1046</v>
      </c>
      <c r="X66" s="212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 t="str">
        <f>IF(D66="","*",IFERROR(IF(ISODD(COUNT(AS66:AX660)),"ERRO",SUM((AT66-AS66),(AV66-AU66),(AX66-AW66))),"ERRO"))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19" t="str">
        <f t="shared" si="5"/>
        <v>OKOK</v>
      </c>
    </row>
    <row r="67" spans="1:72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1015</v>
      </c>
      <c r="W68" s="248" t="s">
        <v>946</v>
      </c>
      <c r="X68" s="212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 t="str">
        <f>IF(D68="","*",IFERROR(IF(ISODD(COUNT(AS68:AX662)),"ERRO",SUM((AT68-AS68),(AV68-AU68),(AX68-AW68))),"ERRO"))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19" t="str">
        <f t="shared" si="5"/>
        <v>CondiçõesClimáticaTemperatura</v>
      </c>
    </row>
    <row r="69" spans="1:72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1015</v>
      </c>
      <c r="W69" s="248" t="s">
        <v>946</v>
      </c>
      <c r="X69" s="212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 t="str">
        <f>IF(D69="","*",IFERROR(IF(ISODD(COUNT(AS69:AX663)),"ERRO",SUM((AT69-AS69),(AV69-AU69),(AX69-AW69))),"ERRO"))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19" t="str">
        <f t="shared" si="5"/>
        <v>CondiçõesClimáticaTemperatura</v>
      </c>
    </row>
    <row r="70" spans="1:72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1015</v>
      </c>
      <c r="W70" s="248" t="s">
        <v>946</v>
      </c>
      <c r="X70" s="212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 t="str">
        <f>IF(D70="","*",IFERROR(IF(ISODD(COUNT(AS70:AX664)),"ERRO",SUM((AT70-AS70),(AV70-AU70),(AX70-AW70))),"ERRO"))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19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963</v>
      </c>
      <c r="N72" s="200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969</v>
      </c>
      <c r="W72" s="172" t="s">
        <v>952</v>
      </c>
      <c r="X72" s="212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 t="str">
        <f>IF(D72="","*",IFERROR(IF(ISODD(COUNT(AS72:AX666)),"ERRO",SUM((AT72-AS72),(AV72-AU72),(AX72-AW72))),"ERRO"))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19" t="str">
        <f t="shared" si="10"/>
        <v>OKOK</v>
      </c>
    </row>
    <row r="73" spans="1:72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969</v>
      </c>
      <c r="W73" s="172" t="s">
        <v>1028</v>
      </c>
      <c r="X73" s="212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 t="str">
        <f>IF(D73="","*",IFERROR(IF(ISODD(COUNT(AS73:AX667)),"ERRO",SUM((AT73-AS73),(AV73-AU73),(AX73-AW73))),"ERRO"))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19" t="str">
        <f t="shared" si="10"/>
        <v>OKOK</v>
      </c>
    </row>
    <row r="74" spans="1:72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602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969</v>
      </c>
      <c r="W74" s="248" t="s">
        <v>946</v>
      </c>
      <c r="X74" s="212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 t="str">
        <f>IF(D74="","*",IFERROR(IF(ISODD(COUNT(AS74:AX668)),"ERRO",SUM((AT74-AS74),(AV74-AU74),(AX74-AW74))),"ERRO"))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19" t="str">
        <f t="shared" si="10"/>
        <v>CondiçõesClimáticaTemperatura</v>
      </c>
    </row>
    <row r="75" spans="1:72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930</v>
      </c>
      <c r="W75" s="248" t="s">
        <v>931</v>
      </c>
      <c r="X75" s="212" t="s">
        <v>668</v>
      </c>
      <c r="Y75" s="158" t="s">
        <v>671</v>
      </c>
      <c r="Z75" s="158"/>
      <c r="AA75" s="211">
        <v>1</v>
      </c>
      <c r="AB75" s="171" t="s">
        <v>660</v>
      </c>
      <c r="AC75" s="171" t="s">
        <v>655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 t="str">
        <f>IF(D75="","*",IFERROR(IF(ISODD(COUNT(AS75:AX669)),"ERRO",SUM((AT75-AS75),(AV75-AU75),(AX75-AW75))),"ERRO"))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19" t="str">
        <f t="shared" si="10"/>
        <v>SemOportunidadeSemOportunidade</v>
      </c>
    </row>
    <row r="76" spans="1:72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3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969</v>
      </c>
      <c r="W76" s="172" t="s">
        <v>934</v>
      </c>
      <c r="X76" s="212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 t="str">
        <f>IF(D76="","*",IFERROR(IF(ISODD(COUNT(AS76:AX670)),"ERRO",SUM((AT76-AS76),(AV76-AU76),(AX76-AW76))),"ERRO"))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19" t="str">
        <f t="shared" si="10"/>
        <v>PCMVIARecursosInternos</v>
      </c>
    </row>
    <row r="77" spans="1:72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959</v>
      </c>
      <c r="W77" s="248" t="s">
        <v>960</v>
      </c>
      <c r="X77" s="212" t="s">
        <v>668</v>
      </c>
      <c r="Y77" s="158" t="s">
        <v>671</v>
      </c>
      <c r="Z77" s="158"/>
      <c r="AA77" s="211">
        <v>1</v>
      </c>
      <c r="AB77" s="71" t="s">
        <v>660</v>
      </c>
      <c r="AC77" s="71" t="s">
        <v>655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 t="str">
        <f>IF(D77="","*",IFERROR(IF(ISODD(COUNT(AS77:AX671)),"ERRO",SUM((AT77-AS77),(AV77-AU77),(AX77-AW77))),"ERRO"))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19" t="str">
        <f t="shared" si="10"/>
        <v>TISistema</v>
      </c>
    </row>
    <row r="78" spans="1:72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542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926</v>
      </c>
      <c r="W80" s="248" t="s">
        <v>1098</v>
      </c>
      <c r="X80" s="212" t="s">
        <v>668</v>
      </c>
      <c r="Y80" s="158" t="s">
        <v>671</v>
      </c>
      <c r="Z80" s="158" t="s">
        <v>675</v>
      </c>
      <c r="AA80" s="211">
        <v>1</v>
      </c>
      <c r="AB80" s="71" t="s">
        <v>660</v>
      </c>
      <c r="AC80" s="71" t="s">
        <v>655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 t="str">
        <f>IF(D80="","*",IFERROR(IF(ISODD(COUNT(AS80:AX674)),"ERRO",SUM((AT80-AS80),(AV80-AU80),(AX80-AW80))),"ERRO"))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19" t="str">
        <f t="shared" si="10"/>
        <v>MecânicaLocomotiva</v>
      </c>
    </row>
    <row r="81" spans="1:72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524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930</v>
      </c>
      <c r="W81" s="248" t="s">
        <v>1099</v>
      </c>
      <c r="X81" s="212" t="s">
        <v>663</v>
      </c>
      <c r="Y81" s="158" t="s">
        <v>662</v>
      </c>
      <c r="Z81" s="158" t="s">
        <v>664</v>
      </c>
      <c r="AA81" s="211">
        <v>1</v>
      </c>
      <c r="AB81" s="71" t="s">
        <v>660</v>
      </c>
      <c r="AC81" s="71" t="s">
        <v>655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 t="str">
        <f>IF(D81="","*",IFERROR(IF(ISODD(COUNT(AS81:AX675)),"ERRO",SUM((AT81-AS81),(AV81-AU81),(AX81-AW81))),"ERRO"))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19" t="str">
        <f t="shared" si="10"/>
        <v>TISistema</v>
      </c>
    </row>
    <row r="82" spans="1:72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1102</v>
      </c>
      <c r="W82" s="172" t="s">
        <v>937</v>
      </c>
      <c r="X82" s="212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1103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 t="str">
        <f>IF(D82="","*",IFERROR(IF(ISODD(COUNT(AS82:AX676)),"ERRO",SUM((AT82-AS82),(AV82-AU82),(AX82-AW82))),"ERRO"))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19" t="str">
        <f t="shared" si="10"/>
        <v>OKOK</v>
      </c>
    </row>
    <row r="83" spans="1:72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1105</v>
      </c>
      <c r="W83" s="172" t="s">
        <v>937</v>
      </c>
      <c r="X83" s="212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 t="str">
        <f>IF(D83="","*",IFERROR(IF(ISODD(COUNT(AS83:AX677)),"ERRO",SUM((AT83-AS83),(AV83-AU83),(AX83-AW83))),"ERRO"))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19" t="str">
        <f t="shared" si="10"/>
        <v>SuperExecução</v>
      </c>
    </row>
    <row r="84" spans="1:72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3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1107</v>
      </c>
      <c r="W84" s="172" t="s">
        <v>934</v>
      </c>
      <c r="X84" s="212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 t="str">
        <f>IF(D84="","*",IFERROR(IF(ISODD(COUNT(AS84:AX678)),"ERRO",SUM((AT84-AS84),(AV84-AU84),(AX84-AW84))),"ERRO"))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19" t="str">
        <f t="shared" si="10"/>
        <v>SuperExecução</v>
      </c>
    </row>
    <row r="85" spans="1:72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926</v>
      </c>
      <c r="W85" s="172" t="s">
        <v>1109</v>
      </c>
      <c r="X85" s="212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 t="str">
        <f>IF(D85="","*",IFERROR(IF(ISODD(COUNT(AS85:AX679)),"ERRO",SUM((AT85-AS85),(AV85-AU85),(AX85-AW85))),"ERRO"))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19" t="str">
        <f t="shared" si="10"/>
        <v>SuperExecução</v>
      </c>
    </row>
    <row r="86" spans="1:72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1111</v>
      </c>
      <c r="W87" s="172" t="s">
        <v>1112</v>
      </c>
      <c r="X87" s="212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 t="str">
        <f>IF(D87="","*",IFERROR(IF(ISODD(COUNT(AS87:AX681)),"ERRO",SUM((AT87-AS87),(AV87-AU87),(AX87-AW87))),"ERRO"))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5" t="s">
        <v>1110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19" t="str">
        <f t="shared" si="10"/>
        <v>SuperExecução</v>
      </c>
    </row>
    <row r="88" spans="1:72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1015</v>
      </c>
      <c r="W89" s="172" t="s">
        <v>1113</v>
      </c>
      <c r="X89" s="212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 t="str">
        <f>IF(D89="","*",IFERROR(IF(ISODD(COUNT(AS89:AX683)),"ERRO",SUM((AT89-AS89),(AV89-AU89),(AX89-AW89))),"ERRO"))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19" t="str">
        <f t="shared" si="10"/>
        <v>CondiçõesClimáticaTemperatura</v>
      </c>
    </row>
    <row r="90" spans="1:72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1015</v>
      </c>
      <c r="W90" s="172" t="s">
        <v>1113</v>
      </c>
      <c r="X90" s="212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 t="str">
        <f>IF(D90="","*",IFERROR(IF(ISODD(COUNT(AS90:AX684)),"ERRO",SUM((AT90-AS90),(AV90-AU90),(AX90-AW90))),"ERRO"))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19" t="str">
        <f t="shared" si="10"/>
        <v>CondiçõesClimáticaTemperatura</v>
      </c>
    </row>
    <row r="91" spans="1:72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1015</v>
      </c>
      <c r="W91" s="172" t="s">
        <v>1113</v>
      </c>
      <c r="X91" s="212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 t="str">
        <f>IF(D91="","*",IFERROR(IF(ISODD(COUNT(AS91:AX685)),"ERRO",SUM((AT91-AS91),(AV91-AU91),(AX91-AW91))),"ERRO"))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19" t="str">
        <f t="shared" si="10"/>
        <v>CondiçõesClimáticaTemperatura</v>
      </c>
    </row>
    <row r="92" spans="1:72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1118</v>
      </c>
      <c r="N93" s="200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951</v>
      </c>
      <c r="W93" s="172" t="s">
        <v>1120</v>
      </c>
      <c r="X93" s="212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 t="str">
        <f>IF(D93="","*",IFERROR(IF(ISODD(COUNT(AS93:AX687)),"ERRO",SUM((AT93-AS93),(AV93-AU93),(AX93-AW93))),"ERRO"))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19" t="str">
        <f t="shared" si="10"/>
        <v>OKOK</v>
      </c>
    </row>
    <row r="94" spans="1:72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1124</v>
      </c>
      <c r="W94" s="172" t="s">
        <v>1109</v>
      </c>
      <c r="X94" s="212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 t="str">
        <f>IF(D94="","*",IFERROR(IF(ISODD(COUNT(AS94:AX688)),"ERRO",SUM((AT94-AS94),(AV94-AU94),(AX94-AW94))),"ERRO"))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19" t="str">
        <f t="shared" si="10"/>
        <v>SuperExecução</v>
      </c>
    </row>
    <row r="95" spans="1:72" ht="16.5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1125</v>
      </c>
      <c r="W96" s="172" t="s">
        <v>1113</v>
      </c>
      <c r="X96" s="212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 t="str">
        <f>IF(D96="","*",IFERROR(IF(ISODD(COUNT(AS96:AX690)),"ERRO",SUM((AT96-AS96),(AV96-AU96),(AX96-AW96))),"ERRO"))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19" t="str">
        <f t="shared" si="10"/>
        <v>OKOK</v>
      </c>
    </row>
    <row r="97" spans="1:72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963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964</v>
      </c>
      <c r="W97" s="248" t="s">
        <v>1127</v>
      </c>
      <c r="X97" s="212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 t="str">
        <f>IF(D97="","*",IFERROR(IF(ISODD(COUNT(AS97:AX691)),"ERRO",SUM((AT97-AS97),(AV97-AU97),(AX97-AW97))),"ERRO"))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19" t="str">
        <f t="shared" si="10"/>
        <v>OKOK</v>
      </c>
    </row>
    <row r="98" spans="1:72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964</v>
      </c>
      <c r="W98" s="172" t="s">
        <v>1131</v>
      </c>
      <c r="X98" s="212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1132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 t="str">
        <f>IF(D98="","*",IFERROR(IF(ISODD(COUNT(AS98:AX692)),"ERRO",SUM((AT98-AS98),(AV98-AU98),(AX98-AW98))),"ERRO"))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19" t="str">
        <f t="shared" si="10"/>
        <v>OKOK</v>
      </c>
    </row>
    <row r="99" spans="1:72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964</v>
      </c>
      <c r="W99" s="172" t="s">
        <v>1135</v>
      </c>
      <c r="X99" s="212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 t="str">
        <f>IF(D99="","*",IFERROR(IF(ISODD(COUNT(AS99:AX693)),"ERRO",SUM((AT99-AS99),(AV99-AU99),(AX99-AW99))),"ERRO"))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5" t="s">
        <v>1136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19" t="str">
        <f t="shared" si="10"/>
        <v>SuperExecução</v>
      </c>
    </row>
    <row r="100" spans="1:72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1137</v>
      </c>
      <c r="N101" s="200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1139</v>
      </c>
      <c r="W101" s="172" t="s">
        <v>1140</v>
      </c>
      <c r="X101" s="212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 t="str">
        <f>IF(D101="","*",IFERROR(IF(ISODD(COUNT(AS101:AX695)),"ERRO",SUM((AT101-AS101),(AV101-AU101),(AX101-AW101))),"ERRO"))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e">
        <f t="shared" si="7"/>
        <v>#VALUE!</v>
      </c>
      <c r="BR101" s="19" t="e">
        <f t="shared" si="8"/>
        <v>#VALUE!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930</v>
      </c>
      <c r="W103" s="248" t="s">
        <v>1099</v>
      </c>
      <c r="X103" s="212" t="s">
        <v>668</v>
      </c>
      <c r="Y103" s="158" t="s">
        <v>671</v>
      </c>
      <c r="Z103" s="158" t="s">
        <v>674</v>
      </c>
      <c r="AA103" s="211">
        <v>1</v>
      </c>
      <c r="AB103" s="171" t="s">
        <v>660</v>
      </c>
      <c r="AC103" s="171" t="s">
        <v>655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 t="str">
        <f>IF(D103="","*",IFERROR(IF(ISODD(COUNT(AS103:AX697)),"ERRO",SUM((AT103-AS103),(AV103-AU103),(AX103-AW103))),"ERRO"))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e">
        <f t="shared" si="7"/>
        <v>#VALUE!</v>
      </c>
      <c r="BR103" s="19" t="e">
        <f t="shared" si="8"/>
        <v>#VALUE!</v>
      </c>
      <c r="BS103" s="19">
        <f t="shared" si="9"/>
        <v>0</v>
      </c>
      <c r="BT103" s="219" t="str">
        <f t="shared" si="12"/>
        <v>SemOportunidadeSemOportunidade</v>
      </c>
    </row>
    <row r="104" spans="1:72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3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964</v>
      </c>
      <c r="W104" s="172" t="s">
        <v>934</v>
      </c>
      <c r="X104" s="212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 t="str">
        <f>IF(D104="","*",IFERROR(IF(ISODD(COUNT(AS104:AX698)),"ERRO",SUM((AT104-AS104),(AV104-AU104),(AX104-AW104))),"ERRO"))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e">
        <f t="shared" si="7"/>
        <v>#VALUE!</v>
      </c>
      <c r="BR104" s="19" t="e">
        <f t="shared" si="8"/>
        <v>#VALUE!</v>
      </c>
      <c r="BS104" s="19">
        <f t="shared" si="9"/>
        <v>0</v>
      </c>
      <c r="BT104" s="219" t="str">
        <f t="shared" si="12"/>
        <v>SemOportunidadeSemOportunidade</v>
      </c>
    </row>
    <row r="105" spans="1:72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3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1107</v>
      </c>
      <c r="W105" s="172" t="s">
        <v>934</v>
      </c>
      <c r="X105" s="212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 t="str">
        <f>IF(D105="","*",IFERROR(IF(ISODD(COUNT(AS105:AX699)),"ERRO",SUM((AT105-AS105),(AV105-AU105),(AX105-AW105))),"ERRO"))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e">
        <f t="shared" si="7"/>
        <v>#VALUE!</v>
      </c>
      <c r="BR105" s="19" t="e">
        <f t="shared" si="8"/>
        <v>#VALUE!</v>
      </c>
      <c r="BS105" s="19">
        <f t="shared" si="9"/>
        <v>1.1333333333333333</v>
      </c>
      <c r="BT105" s="219" t="str">
        <f t="shared" si="12"/>
        <v>OKOK</v>
      </c>
    </row>
    <row r="106" spans="1:72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1">
        <v>56</v>
      </c>
      <c r="K106" s="211">
        <v>256</v>
      </c>
      <c r="L106" s="84" t="s">
        <v>317</v>
      </c>
      <c r="M106" s="200" t="s">
        <v>1152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951</v>
      </c>
      <c r="W106" s="172" t="s">
        <v>1153</v>
      </c>
      <c r="X106" s="212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 t="str">
        <f>IF(D106="","*",IFERROR(IF(ISODD(COUNT(AS106:AX700)),"ERRO",SUM((AT106-AS106),(AV106-AU106),(AX106-AW106))),"ERRO"))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e">
        <f t="shared" si="7"/>
        <v>#VALUE!</v>
      </c>
      <c r="BR106" s="19" t="e">
        <f t="shared" si="8"/>
        <v>#VALUE!</v>
      </c>
      <c r="BS106" s="19">
        <f t="shared" si="9"/>
        <v>0</v>
      </c>
      <c r="BT106" s="219" t="str">
        <f t="shared" si="12"/>
        <v>MecânicaLocomotiva</v>
      </c>
    </row>
    <row r="107" spans="1:72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542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926</v>
      </c>
      <c r="W107" s="248" t="s">
        <v>1098</v>
      </c>
      <c r="X107" s="212" t="s">
        <v>668</v>
      </c>
      <c r="Y107" s="158" t="s">
        <v>671</v>
      </c>
      <c r="Z107" s="158"/>
      <c r="AA107" s="211">
        <v>1</v>
      </c>
      <c r="AB107" s="71" t="s">
        <v>660</v>
      </c>
      <c r="AC107" s="71" t="s">
        <v>655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 t="str">
        <f>IF(D107="","*",IFERROR(IF(ISODD(COUNT(AS107:AX701)),"ERRO",SUM((AT107-AS107),(AV107-AU107),(AX107-AW107))),"ERRO"))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e">
        <f t="shared" si="7"/>
        <v>#VALUE!</v>
      </c>
      <c r="BR107" s="19" t="e">
        <f t="shared" si="8"/>
        <v>#VALUE!</v>
      </c>
      <c r="BS107" s="19">
        <f t="shared" si="9"/>
        <v>0</v>
      </c>
      <c r="BT107" s="219" t="str">
        <f t="shared" si="12"/>
        <v>MecânicaLocomotiva</v>
      </c>
    </row>
    <row r="108" spans="1:72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524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930</v>
      </c>
      <c r="W108" s="248" t="s">
        <v>1099</v>
      </c>
      <c r="X108" s="212" t="s">
        <v>668</v>
      </c>
      <c r="Y108" s="158" t="s">
        <v>671</v>
      </c>
      <c r="Z108" s="158"/>
      <c r="AA108" s="211">
        <v>1</v>
      </c>
      <c r="AB108" s="71" t="s">
        <v>660</v>
      </c>
      <c r="AC108" s="71" t="s">
        <v>655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 t="str">
        <f>IF(D108="","*",IFERROR(IF(ISODD(COUNT(AS108:AX702)),"ERRO",SUM((AT108-AS108),(AV108-AU108),(AX108-AW108))),"ERRO"))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5" t="s">
        <v>1156</v>
      </c>
      <c r="BQ108" s="13" t="e">
        <f t="shared" si="7"/>
        <v>#VALUE!</v>
      </c>
      <c r="BR108" s="19" t="e">
        <f t="shared" si="8"/>
        <v>#VALUE!</v>
      </c>
      <c r="BS108" s="19">
        <f t="shared" si="9"/>
        <v>0</v>
      </c>
      <c r="BT108" s="219" t="str">
        <f t="shared" si="12"/>
        <v>MecanizaçãoAtivos</v>
      </c>
    </row>
    <row r="109" spans="1:72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591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926</v>
      </c>
      <c r="W109" s="248" t="s">
        <v>937</v>
      </c>
      <c r="X109" s="212" t="s">
        <v>668</v>
      </c>
      <c r="Y109" s="158" t="s">
        <v>671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 t="str">
        <f>IF(D109="","*",IFERROR(IF(ISODD(COUNT(AS109:AX703)),"ERRO",SUM((AT109-AS109),(AV109-AU109),(AX109-AW109))),"ERRO"))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e">
        <f t="shared" si="7"/>
        <v>#VALUE!</v>
      </c>
      <c r="BR109" s="19" t="e">
        <f t="shared" si="8"/>
        <v>#VALUE!</v>
      </c>
      <c r="BS109" s="19">
        <f t="shared" si="9"/>
        <v>0</v>
      </c>
      <c r="BT109" s="219" t="str">
        <f t="shared" si="12"/>
        <v>PCMVIARecursosInternos</v>
      </c>
    </row>
    <row r="110" spans="1:72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640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926</v>
      </c>
      <c r="W110" s="248" t="s">
        <v>937</v>
      </c>
      <c r="X110" s="212" t="s">
        <v>668</v>
      </c>
      <c r="Y110" s="158" t="s">
        <v>671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 t="str">
        <f>IF(D110="","*",IFERROR(IF(ISODD(COUNT(AS110:AX704)),"ERRO",SUM((AT110-AS110),(AV110-AU110),(AX110-AW110))),"ERRO"))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e">
        <f t="shared" si="7"/>
        <v>#VALUE!</v>
      </c>
      <c r="BR110" s="19" t="e">
        <f t="shared" si="8"/>
        <v>#VALUE!</v>
      </c>
      <c r="BS110" s="19">
        <f t="shared" si="9"/>
        <v>0</v>
      </c>
      <c r="BT110" s="219" t="str">
        <f t="shared" si="12"/>
        <v>PCMVIARecursosInternos</v>
      </c>
    </row>
    <row r="111" spans="1:72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562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926</v>
      </c>
      <c r="W111" s="172" t="s">
        <v>1160</v>
      </c>
      <c r="X111" s="212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 t="str">
        <f>IF(D111="","*",IFERROR(IF(ISODD(COUNT(AS111:AX705)),"ERRO",SUM((AT111-AS111),(AV111-AU111),(AX111-AW111))),"ERRO"))</f>
        <v>ERRO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e">
        <f t="shared" si="7"/>
        <v>#VALUE!</v>
      </c>
      <c r="BR111" s="19" t="e">
        <f t="shared" si="8"/>
        <v>#VALUE!</v>
      </c>
      <c r="BS111" s="19">
        <f t="shared" si="9"/>
        <v>1</v>
      </c>
      <c r="BT111" s="219" t="str">
        <f t="shared" si="12"/>
        <v>OKOK</v>
      </c>
    </row>
    <row r="112" spans="1:72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926</v>
      </c>
      <c r="W112" s="172" t="s">
        <v>1109</v>
      </c>
      <c r="X112" s="212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 t="str">
        <f>IF(D112="","*",IFERROR(IF(ISODD(COUNT(AS112:AX706)),"ERRO",SUM((AT112-AS112),(AV112-AU112),(AX112-AW112))),"ERRO"))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e">
        <f t="shared" si="7"/>
        <v>#VALUE!</v>
      </c>
      <c r="BR112" s="19" t="e">
        <f t="shared" si="8"/>
        <v>#VALUE!</v>
      </c>
      <c r="BS112" s="19">
        <f t="shared" si="9"/>
        <v>0</v>
      </c>
      <c r="BT112" s="219" t="str">
        <f t="shared" si="12"/>
        <v>SuperExecução</v>
      </c>
    </row>
    <row r="113" spans="1:75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942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939</v>
      </c>
      <c r="W113" s="248" t="s">
        <v>943</v>
      </c>
      <c r="X113" s="212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 t="str">
        <f>IF(D113="","*",IFERROR(IF(ISODD(COUNT(AS113:AX707)),"ERRO",SUM((AT113-AS113),(AV113-AU113),(AX113-AW113))),"ERRO"))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e">
        <f t="shared" si="7"/>
        <v>#VALUE!</v>
      </c>
      <c r="BR113" s="19" t="e">
        <f t="shared" si="8"/>
        <v>#VALUE!</v>
      </c>
      <c r="BS113" s="19">
        <f t="shared" si="9"/>
        <v>1</v>
      </c>
      <c r="BT113" s="219" t="str">
        <f t="shared" si="12"/>
        <v>OKOK</v>
      </c>
    </row>
    <row r="114" spans="1:75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939</v>
      </c>
      <c r="W114" s="172" t="s">
        <v>1113</v>
      </c>
      <c r="X114" s="212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 t="str">
        <f>IF(D114="","*",IFERROR(IF(ISODD(COUNT(AS114:AX708)),"ERRO",SUM((AT114-AS114),(AV114-AU114),(AX114-AW114))),"ERRO"))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e">
        <f t="shared" si="7"/>
        <v>#VALUE!</v>
      </c>
      <c r="BR114" s="19" t="e">
        <f t="shared" si="8"/>
        <v>#VALUE!</v>
      </c>
      <c r="BS114" s="19">
        <f t="shared" si="9"/>
        <v>0.5</v>
      </c>
      <c r="BT114" s="219" t="str">
        <f t="shared" si="12"/>
        <v>CondiçõesClimáticaTemperatura</v>
      </c>
    </row>
    <row r="115" spans="1:75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939</v>
      </c>
      <c r="W115" s="172" t="s">
        <v>1113</v>
      </c>
      <c r="X115" s="212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 t="str">
        <f>IF(D115="","*",IFERROR(IF(ISODD(COUNT(AS115:AX709)),"ERRO",SUM((AT115-AS115),(AV115-AU115),(AX115-AW115))),"ERRO"))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e">
        <f t="shared" si="7"/>
        <v>#VALUE!</v>
      </c>
      <c r="BR115" s="19" t="e">
        <f t="shared" si="8"/>
        <v>#VALUE!</v>
      </c>
      <c r="BS115" s="19">
        <f t="shared" si="9"/>
        <v>0.5</v>
      </c>
      <c r="BT115" s="219" t="str">
        <f t="shared" si="12"/>
        <v>CondiçõesClimáticaTemperatura</v>
      </c>
    </row>
    <row r="116" spans="1:75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939</v>
      </c>
      <c r="W116" s="172" t="s">
        <v>1113</v>
      </c>
      <c r="X116" s="212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 t="str">
        <f>IF(D116="","*",IFERROR(IF(ISODD(COUNT(AS116:AX710)),"ERRO",SUM((AT116-AS116),(AV116-AU116),(AX116-AW116))),"ERRO"))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e">
        <f t="shared" si="7"/>
        <v>#VALUE!</v>
      </c>
      <c r="BR116" s="19" t="e">
        <f t="shared" si="8"/>
        <v>#VALUE!</v>
      </c>
      <c r="BS116" s="19">
        <f t="shared" si="9"/>
        <v>0.5</v>
      </c>
      <c r="BT116" s="219" t="str">
        <f t="shared" si="12"/>
        <v>CondiçõesClimáticaTemperatura</v>
      </c>
    </row>
    <row r="117" spans="1:75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939</v>
      </c>
      <c r="W117" s="172" t="s">
        <v>1113</v>
      </c>
      <c r="X117" s="212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 t="str">
        <f>IF(D117="","*",IFERROR(IF(ISODD(COUNT(AS117:AX711)),"ERRO",SUM((AT117-AS117),(AV117-AU117),(AX117-AW117))),"ERRO"))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5" t="s">
        <v>1167</v>
      </c>
      <c r="BQ117" s="13" t="e">
        <f t="shared" si="7"/>
        <v>#VALUE!</v>
      </c>
      <c r="BR117" s="19" t="e">
        <f t="shared" si="8"/>
        <v>#VALUE!</v>
      </c>
      <c r="BS117" s="19">
        <f t="shared" si="9"/>
        <v>0</v>
      </c>
      <c r="BT117" s="219" t="str">
        <f t="shared" si="12"/>
        <v>SuperEquipamento</v>
      </c>
    </row>
    <row r="118" spans="1:75" ht="23.25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1168</v>
      </c>
      <c r="N118" s="200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959</v>
      </c>
      <c r="W118" s="172" t="s">
        <v>1170</v>
      </c>
      <c r="X118" s="212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 t="str">
        <f>IF(D118="","*",IFERROR(IF(ISODD(COUNT(AS118:AX712)),"ERRO",SUM((AT118-AS118),(AV118-AU118),(AX118-AW118))),"ERRO"))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e">
        <f t="shared" si="7"/>
        <v>#VALUE!</v>
      </c>
      <c r="BR118" s="19" t="e">
        <f t="shared" si="8"/>
        <v>#VALUE!</v>
      </c>
      <c r="BS118" s="19">
        <f t="shared" si="9"/>
        <v>1</v>
      </c>
      <c r="BT118" s="219" t="str">
        <f t="shared" si="12"/>
        <v>OKOK</v>
      </c>
    </row>
    <row r="119" spans="1:75" ht="33.75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1013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1014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1015</v>
      </c>
      <c r="W119" s="303" t="s">
        <v>1173</v>
      </c>
      <c r="X119" s="212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 t="str">
        <f>IF(D119="","*",IFERROR(IF(ISODD(COUNT(AS119:AX713)),"ERRO",SUM((AT119-AS119),(AV119-AU119),(AX119-AW119))),"ERRO"))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e">
        <f t="shared" si="7"/>
        <v>#VALUE!</v>
      </c>
      <c r="BR119" s="19" t="e">
        <f t="shared" si="8"/>
        <v>#VALUE!</v>
      </c>
      <c r="BS119" s="19">
        <f t="shared" si="9"/>
        <v>1</v>
      </c>
      <c r="BT119" s="219" t="str">
        <f t="shared" si="12"/>
        <v>OKOK</v>
      </c>
    </row>
    <row r="120" spans="1:75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534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1015</v>
      </c>
      <c r="W120" s="172" t="s">
        <v>1175</v>
      </c>
      <c r="X120" s="212" t="s">
        <v>663</v>
      </c>
      <c r="Y120" s="158" t="s">
        <v>662</v>
      </c>
      <c r="Z120" s="158"/>
      <c r="AA120" s="211">
        <v>1</v>
      </c>
      <c r="AB120" s="71" t="s">
        <v>660</v>
      </c>
      <c r="AC120" s="71" t="s">
        <v>655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 t="str">
        <f>IF(D120="","*",IFERROR(IF(ISODD(COUNT(AS120:AX714)),"ERRO",SUM((AT120-AS120),(AV120-AU120),(AX120-AW120))),"ERRO"))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e">
        <f t="shared" si="7"/>
        <v>#VALUE!</v>
      </c>
      <c r="BR120" s="19" t="e">
        <f t="shared" si="8"/>
        <v>#VALUE!</v>
      </c>
      <c r="BS120" s="19">
        <f t="shared" si="9"/>
        <v>1</v>
      </c>
      <c r="BT120" s="219" t="str">
        <f t="shared" si="12"/>
        <v>OKOK</v>
      </c>
    </row>
    <row r="121" spans="1:75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558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1015</v>
      </c>
      <c r="W121" s="172" t="s">
        <v>1177</v>
      </c>
      <c r="X121" s="212" t="s">
        <v>663</v>
      </c>
      <c r="Y121" s="158" t="s">
        <v>662</v>
      </c>
      <c r="Z121" s="158"/>
      <c r="AA121" s="211">
        <v>2</v>
      </c>
      <c r="AB121" s="71" t="s">
        <v>660</v>
      </c>
      <c r="AC121" s="71" t="s">
        <v>655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 t="str">
        <f>IF(D121="","*",IFERROR(IF(ISODD(COUNT(AS121:AX715)),"ERRO",SUM((AT121-AS121),(AV121-AU121),(AX121-AW121))),"ERRO"))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e">
        <f t="shared" si="7"/>
        <v>#VALUE!</v>
      </c>
      <c r="BR121" s="19" t="e">
        <f t="shared" si="8"/>
        <v>#VALUE!</v>
      </c>
      <c r="BS121" s="19">
        <f t="shared" si="9"/>
        <v>1.0416666666666667</v>
      </c>
      <c r="BT121" s="219" t="str">
        <f t="shared" si="12"/>
        <v>OKOK</v>
      </c>
    </row>
    <row r="122" spans="1:75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557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1015</v>
      </c>
      <c r="W122" s="172" t="s">
        <v>1179</v>
      </c>
      <c r="X122" s="212" t="s">
        <v>663</v>
      </c>
      <c r="Y122" s="158" t="s">
        <v>662</v>
      </c>
      <c r="Z122" s="158"/>
      <c r="AA122" s="211">
        <v>2</v>
      </c>
      <c r="AB122" s="71" t="s">
        <v>660</v>
      </c>
      <c r="AC122" s="71" t="s">
        <v>655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 t="str">
        <f>IF(D122="","*",IFERROR(IF(ISODD(COUNT(AS122:AX716)),"ERRO",SUM((AT122-AS122),(AV122-AU122),(AX122-AW122))),"ERRO"))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e">
        <f t="shared" si="7"/>
        <v>#VALUE!</v>
      </c>
      <c r="BR122" s="19" t="e">
        <f t="shared" si="8"/>
        <v>#VALUE!</v>
      </c>
      <c r="BS122" s="19">
        <f t="shared" si="9"/>
        <v>0.61222222222222222</v>
      </c>
      <c r="BT122" s="219" t="str">
        <f t="shared" si="12"/>
        <v>ModernizaçãoExecução</v>
      </c>
    </row>
    <row r="123" spans="1:75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1111</v>
      </c>
      <c r="W123" s="172" t="s">
        <v>1182</v>
      </c>
      <c r="X123" s="212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 t="str">
        <f>IF(D123="","*",IFERROR(IF(ISODD(COUNT(AS123:AX717)),"ERRO",SUM((AT123-AS123),(AV123-AU123),(AX123-AW123))),"ERRO"))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e">
        <f t="shared" si="7"/>
        <v>#VALUE!</v>
      </c>
      <c r="BR123" s="19" t="e">
        <f t="shared" si="8"/>
        <v>#VALUE!</v>
      </c>
      <c r="BS123" s="19">
        <f t="shared" si="9"/>
        <v>1</v>
      </c>
      <c r="BT123" s="219" t="str">
        <f t="shared" si="12"/>
        <v>OKOK</v>
      </c>
    </row>
    <row r="124" spans="1:75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969</v>
      </c>
      <c r="W124" s="172" t="s">
        <v>1113</v>
      </c>
      <c r="X124" s="212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 t="str">
        <f>IF(D124="","*",IFERROR(IF(ISODD(COUNT(AS124:AX718)),"ERRO",SUM((AT124-AS124),(AV124-AU124),(AX124-AW124))),"ERRO"))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e">
        <f t="shared" si="7"/>
        <v>#VALUE!</v>
      </c>
      <c r="BR124" s="19" t="e">
        <f t="shared" si="8"/>
        <v>#VALUE!</v>
      </c>
      <c r="BS124" s="19">
        <f t="shared" si="9"/>
        <v>2</v>
      </c>
      <c r="BT124" s="219" t="str">
        <f t="shared" si="12"/>
        <v>OKOK</v>
      </c>
    </row>
    <row r="125" spans="1:75" ht="33.75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1031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1032</v>
      </c>
      <c r="W125" s="303" t="s">
        <v>1186</v>
      </c>
      <c r="X125" s="212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 t="str">
        <f>IF(D125="","*",IFERROR(IF(ISODD(COUNT(AS125:AX719)),"ERRO",SUM((AT125-AS125),(AV125-AU125),(AX125-AW125))),"ERRO"))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e">
        <f t="shared" si="7"/>
        <v>#VALUE!</v>
      </c>
      <c r="BR125" s="19" t="e">
        <f t="shared" si="8"/>
        <v>#VALUE!</v>
      </c>
      <c r="BS125" s="19">
        <f t="shared" si="9"/>
        <v>1</v>
      </c>
      <c r="BT125" s="219" t="str">
        <f t="shared" si="12"/>
        <v>OKOK</v>
      </c>
    </row>
    <row r="126" spans="1:75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1032</v>
      </c>
      <c r="W126" s="248" t="s">
        <v>1036</v>
      </c>
      <c r="X126" s="212" t="s">
        <v>663</v>
      </c>
      <c r="Y126" s="158" t="s">
        <v>662</v>
      </c>
      <c r="Z126" s="158"/>
      <c r="AA126" s="211">
        <v>1</v>
      </c>
      <c r="AB126" s="171" t="s">
        <v>660</v>
      </c>
      <c r="AC126" s="171" t="s">
        <v>655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 t="str">
        <f>IF(D126="","*",IFERROR(IF(ISODD(COUNT(AS126:AX720)),"ERRO",SUM((AT126-AS126),(AV126-AU126),(AX126-AW126))),"ERRO"))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e">
        <f t="shared" si="7"/>
        <v>#VALUE!</v>
      </c>
      <c r="BR126" s="19" t="e">
        <f t="shared" si="8"/>
        <v>#VALUE!</v>
      </c>
      <c r="BS126" s="19">
        <f t="shared" si="9"/>
        <v>2.6</v>
      </c>
      <c r="BT126" s="219" t="str">
        <f t="shared" si="12"/>
        <v>OKOK</v>
      </c>
    </row>
    <row r="127" spans="1:75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1032</v>
      </c>
      <c r="W127" s="248" t="s">
        <v>1036</v>
      </c>
      <c r="X127" s="212" t="s">
        <v>663</v>
      </c>
      <c r="Y127" s="158" t="s">
        <v>662</v>
      </c>
      <c r="Z127" s="158"/>
      <c r="AA127" s="211" t="s">
        <v>1039</v>
      </c>
      <c r="AB127" s="171" t="s">
        <v>660</v>
      </c>
      <c r="AC127" s="171" t="s">
        <v>655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 t="str">
        <f>IF(D127="","*",IFERROR(IF(ISODD(COUNT(AS127:AX721)),"ERRO",SUM((AT127-AS127),(AV127-AU127),(AX127-AW127))),"ERRO"))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e">
        <f t="shared" si="7"/>
        <v>#VALUE!</v>
      </c>
      <c r="BR127" s="19" t="e">
        <f t="shared" si="8"/>
        <v>#VALUE!</v>
      </c>
      <c r="BS127" s="19">
        <f t="shared" si="9"/>
        <v>1</v>
      </c>
      <c r="BT127" s="219" t="str">
        <f t="shared" si="12"/>
        <v>OKOK</v>
      </c>
    </row>
    <row r="128" spans="1:75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3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964</v>
      </c>
      <c r="W128" s="172" t="s">
        <v>934</v>
      </c>
      <c r="X128" s="212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 t="str">
        <f>IF(D128="","*",IFERROR(IF(ISODD(COUNT(AS128:AX722)),"ERRO",SUM((AT128-AS128),(AV128-AU128),(AX128-AW128))),"ERRO"))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e">
        <f t="shared" si="7"/>
        <v>#VALUE!</v>
      </c>
      <c r="BR128" s="19" t="e">
        <f t="shared" si="8"/>
        <v>#VALUE!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1193</v>
      </c>
      <c r="N129" s="200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959</v>
      </c>
      <c r="W129" s="248" t="s">
        <v>960</v>
      </c>
      <c r="X129" s="212" t="s">
        <v>668</v>
      </c>
      <c r="Y129" s="158" t="s">
        <v>671</v>
      </c>
      <c r="Z129" s="158"/>
      <c r="AA129" s="211">
        <v>1</v>
      </c>
      <c r="AB129" s="71" t="s">
        <v>660</v>
      </c>
      <c r="AC129" s="71" t="s">
        <v>655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 t="str">
        <f>IF(D129="","*",IFERROR(IF(ISODD(COUNT(AS129:AX723)),"ERRO",SUM((AT129-AS129),(AV129-AU129),(AX129-AW129))),"ERRO"))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e">
        <f t="shared" si="7"/>
        <v>#VALUE!</v>
      </c>
      <c r="BR129" s="19" t="e">
        <f t="shared" si="8"/>
        <v>#VALUE!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591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926</v>
      </c>
      <c r="W132" s="248" t="s">
        <v>937</v>
      </c>
      <c r="X132" s="212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 t="str">
        <f>IF(D132="","*",IFERROR(IF(ISODD(COUNT(AS132:AX726)),"ERRO",SUM((AT132-AS132),(AV132-AU132),(AX132-AW132))),"ERRO"))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e">
        <f t="shared" si="7"/>
        <v>#VALUE!</v>
      </c>
      <c r="BR132" s="19" t="e">
        <f t="shared" si="8"/>
        <v>#VALUE!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640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926</v>
      </c>
      <c r="W133" s="248" t="s">
        <v>937</v>
      </c>
      <c r="X133" s="212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 t="str">
        <f>IF(D133="","*",IFERROR(IF(ISODD(COUNT(AS133:AX727)),"ERRO",SUM((AT133-AS133),(AV133-AU133),(AX133-AW133))),"ERRO"))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e">
        <f t="shared" si="7"/>
        <v>#VALUE!</v>
      </c>
      <c r="BR133" s="19" t="e">
        <f t="shared" si="8"/>
        <v>#VALUE!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3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1107</v>
      </c>
      <c r="W134" s="172" t="s">
        <v>934</v>
      </c>
      <c r="X134" s="212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 t="str">
        <f>IF(D134="","*",IFERROR(IF(ISODD(COUNT(AS134:AX728)),"ERRO",SUM((AT134-AS134),(AV134-AU134),(AX134-AW134))),"ERRO"))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e">
        <f t="shared" si="7"/>
        <v>#VALUE!</v>
      </c>
      <c r="BR134" s="19" t="e">
        <f t="shared" si="8"/>
        <v>#VALUE!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926</v>
      </c>
      <c r="W135" s="172" t="s">
        <v>1109</v>
      </c>
      <c r="X135" s="212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 t="str">
        <f>IF(D135="","*",IFERROR(IF(ISODD(COUNT(AS135:AX729)),"ERRO",SUM((AT135-AS135),(AV135-AU135),(AX135-AW135))),"ERRO"))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e">
        <f t="shared" ref="BQ135:BQ198" si="14">IF(AND(BR135&lt;1,BS135&lt;1),"Produção e Intervalo",IF(BR135&lt;1,"Intervalo",IF(BS135&lt;1,"Produção","Aderente")))</f>
        <v>#VALUE!</v>
      </c>
      <c r="BR135" s="19" t="e">
        <f t="shared" ref="BR135:BR198" si="15">IF(OR(B135="",F135=""),"*",AY135/P135)</f>
        <v>#VALUE!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1025</v>
      </c>
      <c r="W136" s="172" t="s">
        <v>1199</v>
      </c>
      <c r="X136" s="212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 t="str">
        <f>IF(D136="","*",IFERROR(IF(ISODD(COUNT(AS136:AX730)),"ERRO",SUM((AT136-AS136),(AV136-AU136),(AX136-AW136))),"ERRO"))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e">
        <f t="shared" si="14"/>
        <v>#VALUE!</v>
      </c>
      <c r="BR136" s="19" t="e">
        <f t="shared" si="15"/>
        <v>#VALUE!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1">
        <v>55</v>
      </c>
      <c r="K137" s="211">
        <v>135</v>
      </c>
      <c r="L137" s="84" t="s">
        <v>317</v>
      </c>
      <c r="M137" s="200" t="s">
        <v>1118</v>
      </c>
      <c r="N137" s="200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959</v>
      </c>
      <c r="W137" s="248" t="s">
        <v>960</v>
      </c>
      <c r="X137" s="212" t="s">
        <v>668</v>
      </c>
      <c r="Y137" s="158" t="s">
        <v>671</v>
      </c>
      <c r="Z137" s="158"/>
      <c r="AA137" s="211">
        <v>1</v>
      </c>
      <c r="AB137" s="71" t="s">
        <v>660</v>
      </c>
      <c r="AC137" s="71" t="s">
        <v>655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 t="str">
        <f>IF(D137="","*",IFERROR(IF(ISODD(COUNT(AS137:AX731)),"ERRO",SUM((AT137-AS137),(AV137-AU137),(AX137-AW137))),"ERRO"))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e">
        <f t="shared" si="14"/>
        <v>#VALUE!</v>
      </c>
      <c r="BR137" s="19" t="e">
        <f t="shared" si="15"/>
        <v>#VALUE!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1015</v>
      </c>
      <c r="W139" s="172" t="s">
        <v>1113</v>
      </c>
      <c r="X139" s="212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 t="str">
        <f>IF(D139="","*",IFERROR(IF(ISODD(COUNT(AS139:AX733)),"ERRO",SUM((AT139-AS139),(AV139-AU139),(AX139-AW139))),"ERRO"))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e">
        <f t="shared" si="14"/>
        <v>#VALUE!</v>
      </c>
      <c r="BR139" s="19" t="e">
        <f t="shared" si="15"/>
        <v>#VALUE!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1015</v>
      </c>
      <c r="W140" s="172" t="s">
        <v>1113</v>
      </c>
      <c r="X140" s="212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 t="str">
        <f>IF(D140="","*",IFERROR(IF(ISODD(COUNT(AS140:AX734)),"ERRO",SUM((AT140-AS140),(AV140-AU140),(AX140-AW140))),"ERRO"))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e">
        <f t="shared" si="14"/>
        <v>#VALUE!</v>
      </c>
      <c r="BR140" s="19" t="e">
        <f t="shared" si="15"/>
        <v>#VALUE!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1015</v>
      </c>
      <c r="W141" s="172" t="s">
        <v>1113</v>
      </c>
      <c r="X141" s="212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 t="str">
        <f>IF(D141="","*",IFERROR(IF(ISODD(COUNT(AS141:AX735)),"ERRO",SUM((AT141-AS141),(AV141-AU141),(AX141-AW141))),"ERRO"))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e">
        <f t="shared" si="14"/>
        <v>#VALUE!</v>
      </c>
      <c r="BR141" s="19" t="e">
        <f t="shared" si="15"/>
        <v>#VALUE!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963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964</v>
      </c>
      <c r="W144" s="248" t="s">
        <v>1127</v>
      </c>
      <c r="X144" s="212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 t="str">
        <f>IF(D144="","*",IFERROR(IF(ISODD(COUNT(AS144:AX738)),"ERRO",SUM((AT144-AS144),(AV144-AU144),(AX144-AW144))),"ERRO"))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e">
        <f t="shared" si="14"/>
        <v>#VALUE!</v>
      </c>
      <c r="BR144" s="19" t="e">
        <f t="shared" si="15"/>
        <v>#VALUE!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964</v>
      </c>
      <c r="W145" s="172" t="s">
        <v>1131</v>
      </c>
      <c r="X145" s="212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 t="str">
        <f>IF(D145="","*",IFERROR(IF(ISODD(COUNT(AS145:AX739)),"ERRO",SUM((AT145-AS145),(AV145-AU145),(AX145-AW145))),"ERRO"))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964</v>
      </c>
      <c r="W146" s="172" t="s">
        <v>1113</v>
      </c>
      <c r="X146" s="212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 t="str">
        <f>IF(D146="","*",IFERROR(IF(ISODD(COUNT(AS146:AX740)),"ERRO",SUM((AT146-AS146),(AV146-AU146),(AX146-AW146))),"ERRO"))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e">
        <f t="shared" si="14"/>
        <v>#VALUE!</v>
      </c>
      <c r="BR146" s="19" t="e">
        <f t="shared" si="15"/>
        <v>#VALUE!</v>
      </c>
      <c r="BS146" s="19">
        <f t="shared" si="16"/>
        <v>0</v>
      </c>
      <c r="BT146" s="219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964</v>
      </c>
      <c r="W147" s="172" t="s">
        <v>1135</v>
      </c>
      <c r="X147" s="212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 t="str">
        <f>IF(D147="","*",IFERROR(IF(ISODD(COUNT(AS147:AX741)),"ERRO",SUM((AT147-AS147),(AV147-AU147),(AX147-AW147))),"ERRO"))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e">
        <f t="shared" si="14"/>
        <v>#VALUE!</v>
      </c>
      <c r="BR147" s="19" t="e">
        <f t="shared" si="15"/>
        <v>#VALUE!</v>
      </c>
      <c r="BS147" s="19">
        <f t="shared" si="16"/>
        <v>0</v>
      </c>
      <c r="BT147" s="219"/>
      <c r="BU147" s="5"/>
      <c r="BV147" s="5"/>
      <c r="BW147" s="5"/>
    </row>
    <row r="148" spans="1:75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964</v>
      </c>
      <c r="W148" s="248" t="s">
        <v>983</v>
      </c>
      <c r="X148" s="212" t="s">
        <v>663</v>
      </c>
      <c r="Y148" s="158" t="s">
        <v>662</v>
      </c>
      <c r="Z148" s="158"/>
      <c r="AA148" s="211">
        <v>1</v>
      </c>
      <c r="AB148" s="171" t="s">
        <v>660</v>
      </c>
      <c r="AC148" s="171" t="s">
        <v>655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 t="str">
        <f>IF(D148="","*",IFERROR(IF(ISODD(COUNT(AS148:AX742)),"ERRO",SUM((AT148-AS148),(AV148-AU148),(AX148-AW148))),"ERRO"))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e">
        <f t="shared" si="14"/>
        <v>#VALUE!</v>
      </c>
      <c r="BR148" s="19" t="e">
        <f t="shared" si="15"/>
        <v>#VALUE!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3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964</v>
      </c>
      <c r="W150" s="172" t="s">
        <v>934</v>
      </c>
      <c r="X150" s="212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 t="str">
        <f>IF(D150="","*",IFERROR(IF(ISODD(COUNT(AS150:AX744)),"ERRO",SUM((AT150-AS150),(AV150-AU150),(AX150-AW150))),"ERRO"))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e">
        <f t="shared" si="14"/>
        <v>#VALUE!</v>
      </c>
      <c r="BR150" s="19" t="e">
        <f t="shared" si="15"/>
        <v>#VALUE!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930</v>
      </c>
      <c r="W151" s="248" t="s">
        <v>1099</v>
      </c>
      <c r="X151" s="212" t="s">
        <v>668</v>
      </c>
      <c r="Y151" s="158" t="s">
        <v>671</v>
      </c>
      <c r="Z151" s="158"/>
      <c r="AA151" s="211">
        <v>1</v>
      </c>
      <c r="AB151" s="171" t="s">
        <v>660</v>
      </c>
      <c r="AC151" s="171" t="s">
        <v>655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 t="str">
        <f>IF(D151="","*",IFERROR(IF(ISODD(COUNT(AS151:AX745)),"ERRO",SUM((AT151-AS151),(AV151-AU151),(AX151-AW151))),"ERRO"))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e">
        <f t="shared" si="14"/>
        <v>#VALUE!</v>
      </c>
      <c r="BR151" s="19" t="e">
        <f t="shared" si="15"/>
        <v>#VALUE!</v>
      </c>
      <c r="BS151" s="19">
        <f t="shared" si="16"/>
        <v>0</v>
      </c>
      <c r="BT151" s="219" t="str">
        <f t="shared" si="13"/>
        <v>MecanizaçãoAtivos</v>
      </c>
    </row>
    <row r="152" spans="1:75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1">
        <v>48</v>
      </c>
      <c r="K154" s="211">
        <v>158</v>
      </c>
      <c r="L154" s="84" t="s">
        <v>317</v>
      </c>
      <c r="M154" s="200" t="s">
        <v>1211</v>
      </c>
      <c r="N154" s="200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959</v>
      </c>
      <c r="W154" s="248" t="s">
        <v>960</v>
      </c>
      <c r="X154" s="212" t="s">
        <v>668</v>
      </c>
      <c r="Y154" s="158"/>
      <c r="Z154" s="158"/>
      <c r="AA154" s="211">
        <v>1</v>
      </c>
      <c r="AB154" s="71" t="s">
        <v>660</v>
      </c>
      <c r="AC154" s="71" t="s">
        <v>655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 t="str">
        <f>IF(D154="","*",IFERROR(IF(ISODD(COUNT(AS154:AX748)),"ERRO",SUM((AT154-AS154),(AV154-AU154),(AX154-AW154))),"ERRO"))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e">
        <f t="shared" si="14"/>
        <v>#VALUE!</v>
      </c>
      <c r="BR154" s="19" t="e">
        <f t="shared" si="15"/>
        <v>#VALUE!</v>
      </c>
      <c r="BS154" s="19">
        <f t="shared" si="16"/>
        <v>0</v>
      </c>
      <c r="BT154" s="219" t="str">
        <f t="shared" si="13"/>
        <v>SemOportunidadeSemOportunidade</v>
      </c>
    </row>
    <row r="155" spans="1:75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3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964</v>
      </c>
      <c r="W155" s="172" t="s">
        <v>934</v>
      </c>
      <c r="X155" s="212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 t="str">
        <f>IF(D155="","*",IFERROR(IF(ISODD(COUNT(AS155:AX749)),"ERRO",SUM((AT155-AS155),(AV155-AU155),(AX155-AW155))),"ERRO"))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e">
        <f t="shared" si="14"/>
        <v>#VALUE!</v>
      </c>
      <c r="BR155" s="19" t="e">
        <f t="shared" si="15"/>
        <v>#VALUE!</v>
      </c>
      <c r="BS155" s="19">
        <f t="shared" si="16"/>
        <v>0</v>
      </c>
      <c r="BT155" s="219" t="str">
        <f t="shared" si="13"/>
        <v>SemOportunidadeSemOportunidade</v>
      </c>
    </row>
    <row r="156" spans="1:75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930</v>
      </c>
      <c r="W156" s="248" t="s">
        <v>1099</v>
      </c>
      <c r="X156" s="212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 t="str">
        <f>IF(D156="","*",IFERROR(IF(ISODD(COUNT(AS156:AX750)),"ERRO",SUM((AT156-AS156),(AV156-AU156),(AX156-AW156))),"ERRO"))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e">
        <f t="shared" si="14"/>
        <v>#VALUE!</v>
      </c>
      <c r="BR156" s="19" t="e">
        <f t="shared" si="15"/>
        <v>#VALUE!</v>
      </c>
      <c r="BS156" s="19">
        <f t="shared" si="16"/>
        <v>0</v>
      </c>
      <c r="BT156" s="219" t="str">
        <f t="shared" si="13"/>
        <v>SemOportunidadeSemOportunidade</v>
      </c>
    </row>
    <row r="157" spans="1:75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951</v>
      </c>
      <c r="W158" s="324" t="s">
        <v>1218</v>
      </c>
      <c r="X158" s="325" t="s">
        <v>668</v>
      </c>
      <c r="Y158" s="158"/>
      <c r="Z158" s="326"/>
      <c r="AA158" s="84" t="s">
        <v>1219</v>
      </c>
      <c r="AB158" s="71" t="s">
        <v>665</v>
      </c>
      <c r="AC158" s="328" t="s">
        <v>655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 t="str">
        <f>IF(D158="","*",IFERROR(IF(ISODD(COUNT(AS158:AX751)),"ERRO",SUM((AT158-AS158),(AV158-AU158),(AX158-AW158))),"ERRO"))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e">
        <f t="shared" si="14"/>
        <v>#VALUE!</v>
      </c>
      <c r="BR158" s="19" t="e">
        <f t="shared" si="15"/>
        <v>#VALUE!</v>
      </c>
      <c r="BS158" s="19">
        <f t="shared" si="16"/>
        <v>1</v>
      </c>
      <c r="BT158" s="219" t="str">
        <f t="shared" si="13"/>
        <v>OKOK</v>
      </c>
    </row>
    <row r="159" spans="1:75" ht="19.5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542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926</v>
      </c>
      <c r="W159" s="248" t="s">
        <v>1098</v>
      </c>
      <c r="X159" s="212" t="s">
        <v>668</v>
      </c>
      <c r="Y159" s="158"/>
      <c r="Z159" s="158"/>
      <c r="AA159" s="211">
        <v>1</v>
      </c>
      <c r="AB159" s="71" t="s">
        <v>660</v>
      </c>
      <c r="AC159" s="71" t="s">
        <v>655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 t="str">
        <f>IF(D159="","*",IFERROR(IF(ISODD(COUNT(AS159:AX753)),"ERRO",SUM((AT159-AS159),(AV159-AU159),(AX159-AW159))),"ERRO"))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e">
        <f t="shared" si="14"/>
        <v>#VALUE!</v>
      </c>
      <c r="BR159" s="19" t="e">
        <f t="shared" si="15"/>
        <v>#VALUE!</v>
      </c>
      <c r="BS159" s="19">
        <f t="shared" si="16"/>
        <v>0</v>
      </c>
      <c r="BT159" s="219" t="str">
        <f t="shared" si="13"/>
        <v>MecânicaLocomotiva</v>
      </c>
    </row>
    <row r="160" spans="1:75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524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930</v>
      </c>
      <c r="W160" s="248" t="s">
        <v>1099</v>
      </c>
      <c r="X160" s="212" t="s">
        <v>668</v>
      </c>
      <c r="Y160" s="158"/>
      <c r="Z160" s="158"/>
      <c r="AA160" s="211">
        <v>1</v>
      </c>
      <c r="AB160" s="71" t="s">
        <v>660</v>
      </c>
      <c r="AC160" s="71" t="s">
        <v>655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 t="str">
        <f>IF(D160="","*",IFERROR(IF(ISODD(COUNT(AS160:AX754)),"ERRO",SUM((AT160-AS160),(AV160-AU160),(AX160-AW160))),"ERRO"))</f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e">
        <f t="shared" si="14"/>
        <v>#VALUE!</v>
      </c>
      <c r="BR160" s="19" t="e">
        <f t="shared" si="15"/>
        <v>#VALUE!</v>
      </c>
      <c r="BS160" s="19">
        <f t="shared" si="16"/>
        <v>1.0416666666666667</v>
      </c>
      <c r="BT160" s="219" t="str">
        <f t="shared" si="13"/>
        <v>OKOK</v>
      </c>
    </row>
    <row r="161" spans="1:72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591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926</v>
      </c>
      <c r="W161" s="248" t="s">
        <v>937</v>
      </c>
      <c r="X161" s="212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 t="str">
        <f>IF(D161="","*",IFERROR(IF(ISODD(COUNT(AS161:AX755)),"ERRO",SUM((AT161-AS161),(AV161-AU161),(AX161-AW161))),"ERRO"))</f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5" t="s">
        <v>1226</v>
      </c>
      <c r="BQ161" s="13" t="e">
        <f t="shared" si="14"/>
        <v>#VALUE!</v>
      </c>
      <c r="BR161" s="19" t="e">
        <f t="shared" si="15"/>
        <v>#VALUE!</v>
      </c>
      <c r="BS161" s="19">
        <f t="shared" si="16"/>
        <v>0</v>
      </c>
      <c r="BT161" s="219" t="str">
        <f t="shared" si="13"/>
        <v>SemOportunidadeSemOportunidade</v>
      </c>
    </row>
    <row r="162" spans="1:72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640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926</v>
      </c>
      <c r="W162" s="248" t="s">
        <v>937</v>
      </c>
      <c r="X162" s="212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 t="str">
        <f>IF(D162="","*",IFERROR(IF(ISODD(COUNT(AS162:AX756)),"ERRO",SUM((AT162-AS162),(AV162-AU162),(AX162-AW162))),"ERRO"))</f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e">
        <f t="shared" si="14"/>
        <v>#VALUE!</v>
      </c>
      <c r="BR162" s="19" t="e">
        <f t="shared" si="15"/>
        <v>#VALUE!</v>
      </c>
      <c r="BS162" s="19">
        <f t="shared" si="16"/>
        <v>0</v>
      </c>
      <c r="BT162" s="219" t="str">
        <f t="shared" si="13"/>
        <v>SuperExecução</v>
      </c>
    </row>
    <row r="163" spans="1:72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3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1107</v>
      </c>
      <c r="W163" s="172" t="s">
        <v>934</v>
      </c>
      <c r="X163" s="212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 t="str">
        <f>IF(D163="","*",IFERROR(IF(ISODD(COUNT(AS163:AX757)),"ERRO",SUM((AT163-AS163),(AV163-AU163),(AX163-AW163))),"ERRO"))</f>
        <v>ERRO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5" t="s">
        <v>1228</v>
      </c>
      <c r="BQ163" s="13" t="e">
        <f t="shared" si="14"/>
        <v>#VALUE!</v>
      </c>
      <c r="BR163" s="19" t="e">
        <f t="shared" si="15"/>
        <v>#VALUE!</v>
      </c>
      <c r="BS163" s="19">
        <f t="shared" si="16"/>
        <v>0</v>
      </c>
      <c r="BT163" s="219"/>
    </row>
    <row r="164" spans="1:72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926</v>
      </c>
      <c r="W164" s="172" t="s">
        <v>1109</v>
      </c>
      <c r="X164" s="212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 t="str">
        <f>IF(D164="","*",IFERROR(IF(ISODD(COUNT(AS164:AX758)),"ERRO",SUM((AT164-AS164),(AV164-AU164),(AX164-AW164))),"ERRO"))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e">
        <f t="shared" si="14"/>
        <v>#VALUE!</v>
      </c>
      <c r="BR164" s="19" t="e">
        <f t="shared" si="15"/>
        <v>#VALUE!</v>
      </c>
      <c r="BS164" s="19">
        <f t="shared" si="16"/>
        <v>0</v>
      </c>
      <c r="BT164" s="219" t="str">
        <f t="shared" si="13"/>
        <v>SuperExecução</v>
      </c>
    </row>
    <row r="165" spans="1:72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1">
        <v>48</v>
      </c>
      <c r="K165" s="211">
        <v>146</v>
      </c>
      <c r="L165" s="84" t="s">
        <v>317</v>
      </c>
      <c r="M165" s="200" t="s">
        <v>1231</v>
      </c>
      <c r="N165" s="200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1233</v>
      </c>
      <c r="W165" s="172" t="s">
        <v>952</v>
      </c>
      <c r="X165" s="212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 t="str">
        <f>IF(D165="","*",IFERROR(IF(ISODD(COUNT(AS165:AX759)),"ERRO",SUM((AT165-AS165),(AV165-AU165),(AX165-AW165))),"ERRO"))</f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e">
        <f t="shared" si="14"/>
        <v>#VALUE!</v>
      </c>
      <c r="BR165" s="19" t="e">
        <f t="shared" si="15"/>
        <v>#VALUE!</v>
      </c>
      <c r="BS165" s="19">
        <f t="shared" si="16"/>
        <v>0</v>
      </c>
      <c r="BT165" s="219" t="str">
        <f t="shared" si="13"/>
        <v>SemOportunidadeSemOportunidade</v>
      </c>
    </row>
    <row r="166" spans="1:72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1">
        <v>48</v>
      </c>
      <c r="K167" s="211">
        <v>102</v>
      </c>
      <c r="L167" s="84" t="s">
        <v>317</v>
      </c>
      <c r="M167" s="200" t="s">
        <v>1238</v>
      </c>
      <c r="N167" s="200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959</v>
      </c>
      <c r="W167" s="172" t="s">
        <v>1058</v>
      </c>
      <c r="X167" s="212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 t="str">
        <f>IF(D167="","*",IFERROR(IF(ISODD(COUNT(AS167:AX761)),"ERRO",SUM((AT167-AS167),(AV167-AU167),(AX167-AW167))),"ERRO"))</f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e">
        <f t="shared" si="14"/>
        <v>#VALUE!</v>
      </c>
      <c r="BR167" s="19" t="e">
        <f t="shared" si="15"/>
        <v>#VALUE!</v>
      </c>
      <c r="BS167" s="19">
        <f t="shared" si="16"/>
        <v>2.0333333333333332</v>
      </c>
      <c r="BT167" s="219" t="str">
        <f t="shared" si="13"/>
        <v>OKOK</v>
      </c>
    </row>
    <row r="168" spans="1:72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1025</v>
      </c>
      <c r="W168" s="172" t="s">
        <v>1241</v>
      </c>
      <c r="X168" s="212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 t="str">
        <f>IF(D168="","*",IFERROR(IF(ISODD(COUNT(AS168:AX762)),"ERRO",SUM((AT168-AS168),(AV168-AU168),(AX168-AW168))),"ERRO"))</f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e">
        <f t="shared" si="14"/>
        <v>#VALUE!</v>
      </c>
      <c r="BR168" s="19" t="e">
        <f t="shared" si="15"/>
        <v>#VALUE!</v>
      </c>
      <c r="BS168" s="19">
        <f t="shared" si="16"/>
        <v>0</v>
      </c>
      <c r="BT168" s="219" t="str">
        <f t="shared" si="13"/>
        <v>SuperExecução</v>
      </c>
    </row>
    <row r="169" spans="1:72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942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939</v>
      </c>
      <c r="W169" s="172" t="s">
        <v>1243</v>
      </c>
      <c r="X169" s="212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 t="str">
        <f>IF(D169="","*",IFERROR(IF(ISODD(COUNT(AS169:AX763)),"ERRO",SUM((AT169-AS169),(AV169-AU169),(AX169-AW169))),"ERRO"))</f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e">
        <f t="shared" si="14"/>
        <v>#VALUE!</v>
      </c>
      <c r="BR169" s="19" t="e">
        <f t="shared" si="15"/>
        <v>#VALUE!</v>
      </c>
      <c r="BS169" s="19">
        <f t="shared" si="16"/>
        <v>1</v>
      </c>
      <c r="BT169" s="219" t="str">
        <f t="shared" si="13"/>
        <v>OKOK</v>
      </c>
    </row>
    <row r="170" spans="1:72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939</v>
      </c>
      <c r="W170" s="172" t="s">
        <v>1113</v>
      </c>
      <c r="X170" s="212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 t="str">
        <f>IF(D170="","*",IFERROR(IF(ISODD(COUNT(AS170:AX764)),"ERRO",SUM((AT170-AS170),(AV170-AU170),(AX170-AW170))),"ERRO"))</f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e">
        <f t="shared" si="14"/>
        <v>#VALUE!</v>
      </c>
      <c r="BR170" s="19" t="e">
        <f t="shared" si="15"/>
        <v>#VALUE!</v>
      </c>
      <c r="BS170" s="19">
        <f t="shared" si="16"/>
        <v>1</v>
      </c>
      <c r="BT170" s="219"/>
    </row>
    <row r="171" spans="1:72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939</v>
      </c>
      <c r="W171" s="172" t="s">
        <v>1113</v>
      </c>
      <c r="X171" s="212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 t="str">
        <f>IF(D171="","*",IFERROR(IF(ISODD(COUNT(AS171:AX765)),"ERRO",SUM((AT171-AS171),(AV171-AU171),(AX171-AW171))),"ERRO"))</f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8" t="s">
        <v>694</v>
      </c>
      <c r="BN171" s="15" t="s">
        <v>711</v>
      </c>
      <c r="BO171" s="164" t="s">
        <v>785</v>
      </c>
      <c r="BP171" s="339" t="s">
        <v>1245</v>
      </c>
      <c r="BQ171" s="13" t="e">
        <f t="shared" si="14"/>
        <v>#VALUE!</v>
      </c>
      <c r="BR171" s="19" t="e">
        <f t="shared" si="15"/>
        <v>#VALUE!</v>
      </c>
      <c r="BS171" s="19">
        <f t="shared" si="16"/>
        <v>0.5</v>
      </c>
      <c r="BT171" s="219" t="str">
        <f t="shared" si="13"/>
        <v>CondiçõesClimáticaTemperatura</v>
      </c>
    </row>
    <row r="172" spans="1:72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939</v>
      </c>
      <c r="W172" s="172" t="s">
        <v>1113</v>
      </c>
      <c r="X172" s="212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 t="str">
        <f>IF(D172="","*",IFERROR(IF(ISODD(COUNT(AS172:AX766)),"ERRO",SUM((AT172-AS172),(AV172-AU172),(AX172-AW172))),"ERRO"))</f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8" t="s">
        <v>694</v>
      </c>
      <c r="BN172" s="15" t="s">
        <v>711</v>
      </c>
      <c r="BO172" s="164" t="s">
        <v>785</v>
      </c>
      <c r="BP172" s="339" t="s">
        <v>1245</v>
      </c>
      <c r="BQ172" s="13" t="e">
        <f t="shared" si="14"/>
        <v>#VALUE!</v>
      </c>
      <c r="BR172" s="19" t="e">
        <f t="shared" si="15"/>
        <v>#VALUE!</v>
      </c>
      <c r="BS172" s="19">
        <f t="shared" si="16"/>
        <v>0.5</v>
      </c>
      <c r="BT172" s="219" t="str">
        <f t="shared" si="13"/>
        <v>CondiçõesClimáticaTemperatura</v>
      </c>
    </row>
    <row r="173" spans="1:72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939</v>
      </c>
      <c r="W173" s="172" t="s">
        <v>1113</v>
      </c>
      <c r="X173" s="212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 t="str">
        <f>IF(D173="","*",IFERROR(IF(ISODD(COUNT(AS173:AX767)),"ERRO",SUM((AT173-AS173),(AV173-AU173),(AX173-AW173))),"ERRO"))</f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8" t="s">
        <v>694</v>
      </c>
      <c r="BN173" s="15" t="s">
        <v>711</v>
      </c>
      <c r="BO173" s="164" t="s">
        <v>785</v>
      </c>
      <c r="BP173" s="17" t="s">
        <v>1246</v>
      </c>
      <c r="BQ173" s="13" t="e">
        <f t="shared" si="14"/>
        <v>#VALUE!</v>
      </c>
      <c r="BR173" s="19" t="e">
        <f t="shared" si="15"/>
        <v>#VALUE!</v>
      </c>
      <c r="BS173" s="19">
        <f t="shared" si="16"/>
        <v>0</v>
      </c>
      <c r="BT173" s="219"/>
    </row>
    <row r="174" spans="1:72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939</v>
      </c>
      <c r="W174" s="172" t="s">
        <v>1113</v>
      </c>
      <c r="X174" s="212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 t="str">
        <f>IF(D174="","*",IFERROR(IF(ISODD(COUNT(AS174:AX768)),"ERRO",SUM((AT174-AS174),(AV174-AU174),(AX174-AW174))),"ERRO"))</f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8" t="s">
        <v>694</v>
      </c>
      <c r="BN174" s="15" t="s">
        <v>711</v>
      </c>
      <c r="BO174" s="164" t="s">
        <v>785</v>
      </c>
      <c r="BP174" s="17" t="s">
        <v>1246</v>
      </c>
      <c r="BQ174" s="13" t="e">
        <f t="shared" si="14"/>
        <v>#VALUE!</v>
      </c>
      <c r="BR174" s="19" t="e">
        <f t="shared" si="15"/>
        <v>#VALUE!</v>
      </c>
      <c r="BS174" s="19">
        <f t="shared" si="16"/>
        <v>0</v>
      </c>
      <c r="BT174" s="219" t="str">
        <f t="shared" si="13"/>
        <v>CondiçõesClimáticaTemperatura</v>
      </c>
    </row>
    <row r="175" spans="1:72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939</v>
      </c>
      <c r="W175" s="172" t="s">
        <v>1113</v>
      </c>
      <c r="X175" s="212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 t="str">
        <f>IF(D175="","*",IFERROR(IF(ISODD(COUNT(AS175:AX769)),"ERRO",SUM((AT175-AS175),(AV175-AU175),(AX175-AW175))),"ERRO"))</f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e">
        <f t="shared" si="14"/>
        <v>#VALUE!</v>
      </c>
      <c r="BR175" s="19" t="e">
        <f t="shared" si="15"/>
        <v>#VALUE!</v>
      </c>
      <c r="BS175" s="19">
        <f t="shared" si="16"/>
        <v>1</v>
      </c>
      <c r="BT175" s="219" t="str">
        <f t="shared" si="13"/>
        <v>OKOK</v>
      </c>
    </row>
    <row r="176" spans="1:72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963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964</v>
      </c>
      <c r="W178" s="248" t="s">
        <v>1127</v>
      </c>
      <c r="X178" s="212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 t="str">
        <f>IF(D178="","*",IFERROR(IF(ISODD(COUNT(AS178:AX772)),"ERRO",SUM((AT178-AS178),(AV178-AU178),(AX178-AW178))),"ERRO"))</f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e">
        <f t="shared" si="14"/>
        <v>#VALUE!</v>
      </c>
      <c r="BR178" s="19" t="e">
        <f t="shared" si="15"/>
        <v>#VALUE!</v>
      </c>
      <c r="BS178" s="19">
        <f t="shared" si="16"/>
        <v>1</v>
      </c>
      <c r="BT178" s="219" t="str">
        <f t="shared" si="13"/>
        <v>OKOK</v>
      </c>
    </row>
    <row r="179" spans="1:72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964</v>
      </c>
      <c r="W179" s="172" t="s">
        <v>1131</v>
      </c>
      <c r="X179" s="212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 t="str">
        <f>IF(D179="","*",IFERROR(IF(ISODD(COUNT(AS179:AX773)),"ERRO",SUM((AT179-AS179),(AV179-AU179),(AX179-AW179))),"ERRO"))</f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e">
        <f t="shared" si="14"/>
        <v>#VALUE!</v>
      </c>
      <c r="BR179" s="19" t="e">
        <f t="shared" si="15"/>
        <v>#VALUE!</v>
      </c>
      <c r="BS179" s="19">
        <f t="shared" si="16"/>
        <v>0</v>
      </c>
      <c r="BT179" s="219" t="str">
        <f t="shared" si="13"/>
        <v>SemOportunidadeSemOportunidade</v>
      </c>
    </row>
    <row r="180" spans="1:72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964</v>
      </c>
      <c r="W180" s="172" t="s">
        <v>1113</v>
      </c>
      <c r="X180" s="212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 t="str">
        <f>IF(D180="","*",IFERROR(IF(ISODD(COUNT(AS180:AX774)),"ERRO",SUM((AT180-AS180),(AV180-AU180),(AX180-AW180))),"ERRO"))</f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e">
        <f t="shared" si="14"/>
        <v>#VALUE!</v>
      </c>
      <c r="BR180" s="19" t="e">
        <f t="shared" si="15"/>
        <v>#VALUE!</v>
      </c>
      <c r="BS180" s="19">
        <f t="shared" si="16"/>
        <v>0</v>
      </c>
      <c r="BT180" s="219" t="str">
        <f t="shared" si="13"/>
        <v>SuperExecução</v>
      </c>
    </row>
    <row r="181" spans="1:72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964</v>
      </c>
      <c r="W181" s="172" t="s">
        <v>1135</v>
      </c>
      <c r="X181" s="212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 t="str">
        <f>IF(D181="","*",IFERROR(IF(ISODD(COUNT(AS181:AX775)),"ERRO",SUM((AT181-AS181),(AV181-AU181),(AX181-AW181))),"ERRO"))</f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e">
        <f t="shared" si="14"/>
        <v>#VALUE!</v>
      </c>
      <c r="BR181" s="19" t="e">
        <f t="shared" si="15"/>
        <v>#VALUE!</v>
      </c>
      <c r="BS181" s="19">
        <f t="shared" si="16"/>
        <v>0</v>
      </c>
      <c r="BT181" s="219" t="str">
        <f t="shared" si="13"/>
        <v>SemOportunidadeSemOportunidade</v>
      </c>
    </row>
    <row r="182" spans="1:72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3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964</v>
      </c>
      <c r="W182" s="172" t="s">
        <v>934</v>
      </c>
      <c r="X182" s="212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 t="str">
        <f>IF(D182="","*",IFERROR(IF(ISODD(COUNT(AS182:AX776)),"ERRO",SUM((AT182-AS182),(AV182-AU182),(AX182-AW182))),"ERRO"))</f>
        <v>ERRO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5" t="s">
        <v>1251</v>
      </c>
      <c r="BQ182" s="13" t="e">
        <f t="shared" si="14"/>
        <v>#VALUE!</v>
      </c>
      <c r="BR182" s="19" t="e">
        <f t="shared" si="15"/>
        <v>#VALUE!</v>
      </c>
      <c r="BS182" s="19">
        <f t="shared" si="16"/>
        <v>0</v>
      </c>
      <c r="BT182" s="219"/>
    </row>
    <row r="183" spans="1:72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930</v>
      </c>
      <c r="W183" s="248" t="s">
        <v>1099</v>
      </c>
      <c r="X183" s="212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 t="str">
        <f>IF(D183="","*",IFERROR(IF(ISODD(COUNT(AS183:AX777)),"ERRO",SUM((AT183-AS183),(AV183-AU183),(AX183-AW183))),"ERRO"))</f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e">
        <f t="shared" si="14"/>
        <v>#VALUE!</v>
      </c>
      <c r="BR183" s="19" t="e">
        <f t="shared" si="15"/>
        <v>#VALUE!</v>
      </c>
      <c r="BS183" s="19">
        <f t="shared" si="16"/>
        <v>0</v>
      </c>
      <c r="BT183" s="219" t="str">
        <f t="shared" si="13"/>
        <v>MecanizaçãoAtivos</v>
      </c>
    </row>
    <row r="184" spans="1:72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959</v>
      </c>
      <c r="W184" s="248" t="s">
        <v>960</v>
      </c>
      <c r="X184" s="212" t="s">
        <v>668</v>
      </c>
      <c r="Y184" s="158"/>
      <c r="Z184" s="158"/>
      <c r="AA184" s="211">
        <v>1</v>
      </c>
      <c r="AB184" s="71" t="s">
        <v>660</v>
      </c>
      <c r="AC184" s="71" t="s">
        <v>655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 t="str">
        <f>IF(D184="","*",IFERROR(IF(ISODD(COUNT(AS184:AX778)),"ERRO",SUM((AT184-AS184),(AV184-AU184),(AX184-AW184))),"ERRO"))</f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e">
        <f t="shared" si="14"/>
        <v>#VALUE!</v>
      </c>
      <c r="BR184" s="19" t="e">
        <f t="shared" si="15"/>
        <v>#VALUE!</v>
      </c>
      <c r="BS184" s="19">
        <f t="shared" si="16"/>
        <v>1</v>
      </c>
      <c r="BT184" s="219" t="str">
        <f t="shared" si="13"/>
        <v>OKOK</v>
      </c>
    </row>
    <row r="185" spans="1:72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542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926</v>
      </c>
      <c r="W187" s="248" t="s">
        <v>1255</v>
      </c>
      <c r="X187" s="212" t="s">
        <v>668</v>
      </c>
      <c r="Y187" s="158"/>
      <c r="Z187" s="158"/>
      <c r="AA187" s="211">
        <v>1</v>
      </c>
      <c r="AB187" s="71" t="s">
        <v>670</v>
      </c>
      <c r="AC187" s="71" t="s">
        <v>666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 t="str">
        <f>IF(D187="","*",IFERROR(IF(ISODD(COUNT(AS187:AX781)),"ERRO",SUM((AT187-AS187),(AV187-AU187),(AX187-AW187))),"ERRO"))</f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524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930</v>
      </c>
      <c r="W188" s="248" t="s">
        <v>1099</v>
      </c>
      <c r="X188" s="212" t="s">
        <v>663</v>
      </c>
      <c r="Y188" s="158" t="s">
        <v>671</v>
      </c>
      <c r="Z188" s="158"/>
      <c r="AA188" s="211">
        <v>1</v>
      </c>
      <c r="AB188" s="71" t="s">
        <v>660</v>
      </c>
      <c r="AC188" s="71" t="s">
        <v>655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 t="str">
        <f>IF(D188="","*",IFERROR(IF(ISODD(COUNT(AS188:AX782)),"ERRO",SUM((AT188-AS188),(AV188-AU188),(AX188-AW188))),"ERRO"))</f>
        <v>ERRO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e">
        <f t="shared" si="14"/>
        <v>#VALUE!</v>
      </c>
      <c r="BR188" s="19" t="e">
        <f t="shared" si="15"/>
        <v>#VALUE!</v>
      </c>
      <c r="BS188" s="19">
        <f t="shared" si="16"/>
        <v>1.7708333333333333</v>
      </c>
      <c r="BT188" s="219" t="str">
        <f t="shared" si="13"/>
        <v>OKOK</v>
      </c>
    </row>
    <row r="189" spans="1:72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1258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926</v>
      </c>
      <c r="W189" s="248" t="s">
        <v>937</v>
      </c>
      <c r="X189" s="212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 t="str">
        <f>IF(D189="","*",IFERROR(IF(ISODD(COUNT(AS189:AX783)),"ERRO",SUM((AT189-AS189),(AV189-AU189),(AX189-AW189))),"ERRO"))</f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e">
        <f t="shared" si="14"/>
        <v>#VALUE!</v>
      </c>
      <c r="BR189" s="19" t="e">
        <f t="shared" si="15"/>
        <v>#VALUE!</v>
      </c>
      <c r="BS189" s="19">
        <f t="shared" si="16"/>
        <v>0</v>
      </c>
      <c r="BT189" s="219" t="str">
        <f t="shared" si="13"/>
        <v>CondiçõesClimáticaChuva</v>
      </c>
    </row>
    <row r="190" spans="1:72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591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926</v>
      </c>
      <c r="W190" s="248" t="s">
        <v>937</v>
      </c>
      <c r="X190" s="212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 t="str">
        <f>IF(D190="","*",IFERROR(IF(ISODD(COUNT(AS190:AX784)),"ERRO",SUM((AT190-AS190),(AV190-AU190),(AX190-AW190))),"ERRO"))</f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e">
        <f t="shared" si="14"/>
        <v>#VALUE!</v>
      </c>
      <c r="BR190" s="19" t="e">
        <f t="shared" si="15"/>
        <v>#VALUE!</v>
      </c>
      <c r="BS190" s="19">
        <f t="shared" si="16"/>
        <v>0</v>
      </c>
      <c r="BT190" s="219" t="str">
        <f t="shared" si="13"/>
        <v>CondiçõesClimáticaChuva</v>
      </c>
    </row>
    <row r="191" spans="1:72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640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926</v>
      </c>
      <c r="W191" s="248" t="s">
        <v>937</v>
      </c>
      <c r="X191" s="212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 t="str">
        <f>IF(D191="","*",IFERROR(IF(ISODD(COUNT(AS191:AX785)),"ERRO",SUM((AT191-AS191),(AV191-AU191),(AX191-AW191))),"ERRO"))</f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e">
        <f t="shared" si="14"/>
        <v>#VALUE!</v>
      </c>
      <c r="BR191" s="19" t="e">
        <f t="shared" si="15"/>
        <v>#VALUE!</v>
      </c>
      <c r="BS191" s="19">
        <f t="shared" si="16"/>
        <v>0</v>
      </c>
      <c r="BT191" s="219"/>
    </row>
    <row r="192" spans="1:72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926</v>
      </c>
      <c r="W192" s="172" t="s">
        <v>1109</v>
      </c>
      <c r="X192" s="212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 t="str">
        <f>IF(D192="","*",IFERROR(IF(ISODD(COUNT(AS192:AX786)),"ERRO",SUM((AT192-AS192),(AV192-AU192),(AX192-AW192))),"ERRO"))</f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e">
        <f t="shared" si="14"/>
        <v>#VALUE!</v>
      </c>
      <c r="BR192" s="19" t="e">
        <f t="shared" si="15"/>
        <v>#VALUE!</v>
      </c>
      <c r="BS192" s="19">
        <f t="shared" si="16"/>
        <v>0</v>
      </c>
      <c r="BT192" s="219" t="str">
        <f t="shared" si="13"/>
        <v>CondiçõesClimáticaChuva</v>
      </c>
    </row>
    <row r="193" spans="1:72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939</v>
      </c>
      <c r="W195" s="172" t="s">
        <v>1113</v>
      </c>
      <c r="X195" s="212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 t="str">
        <f>IF(D195="","*",IFERROR(IF(ISODD(COUNT(AS195:AX789)),"ERRO",SUM((AT195-AS195),(AV195-AU195),(AX195-AW195))),"ERRO"))</f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e">
        <f t="shared" si="14"/>
        <v>#VALUE!</v>
      </c>
      <c r="BR195" s="19" t="e">
        <f t="shared" si="15"/>
        <v>#VALUE!</v>
      </c>
      <c r="BS195" s="19">
        <f t="shared" si="16"/>
        <v>0</v>
      </c>
      <c r="BT195" s="219" t="str">
        <f t="shared" si="13"/>
        <v>CondiçõesClimáticaChuva</v>
      </c>
    </row>
    <row r="196" spans="1:72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939</v>
      </c>
      <c r="W196" s="172" t="s">
        <v>1113</v>
      </c>
      <c r="X196" s="212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 t="str">
        <f>IF(D196="","*",IFERROR(IF(ISODD(COUNT(AS196:AX790)),"ERRO",SUM((AT196-AS196),(AV196-AU196),(AX196-AW196))),"ERRO"))</f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e">
        <f t="shared" si="14"/>
        <v>#VALUE!</v>
      </c>
      <c r="BR196" s="19" t="e">
        <f t="shared" si="15"/>
        <v>#VALUE!</v>
      </c>
      <c r="BS196" s="19">
        <f t="shared" si="16"/>
        <v>0</v>
      </c>
      <c r="BT196" s="219" t="str">
        <f t="shared" si="13"/>
        <v>CondiçõesClimáticaChuva</v>
      </c>
    </row>
    <row r="197" spans="1:72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939</v>
      </c>
      <c r="W197" s="172" t="s">
        <v>1113</v>
      </c>
      <c r="X197" s="212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 t="str">
        <f>IF(D197="","*",IFERROR(IF(ISODD(COUNT(AS197:AX791)),"ERRO",SUM((AT197-AS197),(AV197-AU197),(AX197-AW197))),"ERRO"))</f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e">
        <f t="shared" si="14"/>
        <v>#VALUE!</v>
      </c>
      <c r="BR197" s="19" t="e">
        <f t="shared" si="15"/>
        <v>#VALUE!</v>
      </c>
      <c r="BS197" s="19">
        <f t="shared" si="16"/>
        <v>0</v>
      </c>
      <c r="BT197" s="219" t="str">
        <f t="shared" si="13"/>
        <v>CondiçõesClimáticaChuva</v>
      </c>
    </row>
    <row r="198" spans="1:72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939</v>
      </c>
      <c r="W198" s="172" t="s">
        <v>1113</v>
      </c>
      <c r="X198" s="212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 t="str">
        <f>IF(D198="","*",IFERROR(IF(ISODD(COUNT(AS198:AX792)),"ERRO",SUM((AT198-AS198),(AV198-AU198),(AX198-AW198))),"ERRO"))</f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e">
        <f t="shared" si="14"/>
        <v>#VALUE!</v>
      </c>
      <c r="BR198" s="19" t="e">
        <f t="shared" si="15"/>
        <v>#VALUE!</v>
      </c>
      <c r="BS198" s="19">
        <f t="shared" si="16"/>
        <v>0</v>
      </c>
      <c r="BT198" s="219" t="str">
        <f t="shared" si="13"/>
        <v>CondiçõesClimáticaChuva</v>
      </c>
    </row>
    <row r="199" spans="1:72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1124</v>
      </c>
      <c r="W199" s="172" t="s">
        <v>1001</v>
      </c>
      <c r="X199" s="212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 t="str">
        <f>IF(D199="","*",IFERROR(IF(ISODD(COUNT(AS199:AX793)),"ERRO",SUM((AT199-AS199),(AV199-AU199),(AX199-AW199))),"ERRO"))</f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e">
        <f t="shared" ref="BQ199:BQ262" si="18">IF(AND(BR199&lt;1,BS199&lt;1),"Produção e Intervalo",IF(BR199&lt;1,"Intervalo",IF(BS199&lt;1,"Produção","Aderente")))</f>
        <v>#VALUE!</v>
      </c>
      <c r="BR199" s="19" t="e">
        <f t="shared" ref="BR199:BR262" si="19">IF(OR(B199="",F199=""),"*",AY199/P199)</f>
        <v>#VALUE!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1266</v>
      </c>
      <c r="W200" s="172" t="s">
        <v>1267</v>
      </c>
      <c r="X200" s="212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 t="str">
        <f>IF(D200="","*",IFERROR(IF(ISODD(COUNT(AS200:AX794)),"ERRO",SUM((AT200-AS200),(AV200-AU200),(AX200-AW200))),"ERRO"))</f>
        <v>ERRO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e">
        <f t="shared" si="18"/>
        <v>#VALUE!</v>
      </c>
      <c r="BR200" s="19" t="e">
        <f t="shared" si="19"/>
        <v>#VALUE!</v>
      </c>
      <c r="BS200" s="19">
        <f t="shared" si="20"/>
        <v>0</v>
      </c>
      <c r="BT200" s="219" t="str">
        <f t="shared" si="13"/>
        <v>CCOCirculaçãoIntervaloContrato</v>
      </c>
    </row>
    <row r="201" spans="1:72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1015</v>
      </c>
      <c r="W201" s="172" t="s">
        <v>1113</v>
      </c>
      <c r="X201" s="212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 t="str">
        <f>IF(D201="","*",IFERROR(IF(ISODD(COUNT(AS201:AX795)),"ERRO",SUM((AT201-AS201),(AV201-AU201),(AX201-AW201))),"ERRO"))</f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e">
        <f t="shared" si="18"/>
        <v>#VALUE!</v>
      </c>
      <c r="BR201" s="19" t="e">
        <f t="shared" si="19"/>
        <v>#VALUE!</v>
      </c>
      <c r="BS201" s="19">
        <f t="shared" si="20"/>
        <v>0</v>
      </c>
      <c r="BT201" s="219" t="str">
        <f t="shared" si="13"/>
        <v>CondiçõesClimáticaChuva</v>
      </c>
    </row>
    <row r="202" spans="1:72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1015</v>
      </c>
      <c r="W202" s="172" t="s">
        <v>1113</v>
      </c>
      <c r="X202" s="212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 t="str">
        <f>IF(D202="","*",IFERROR(IF(ISODD(COUNT(AS202:AX796)),"ERRO",SUM((AT202-AS202),(AV202-AU202),(AX202-AW202))),"ERRO"))</f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1015</v>
      </c>
      <c r="W203" s="172" t="s">
        <v>1113</v>
      </c>
      <c r="X203" s="212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 t="str">
        <f>IF(D203="","*",IFERROR(IF(ISODD(COUNT(AS203:AX797)),"ERRO",SUM((AT203-AS203),(AV203-AU203),(AX203-AW203))),"ERRO"))</f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1270</v>
      </c>
      <c r="W205" s="172" t="s">
        <v>1271</v>
      </c>
      <c r="X205" s="212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 t="str">
        <f>IF(D205="","*",IFERROR(IF(ISODD(COUNT(AS205:AX799)),"ERRO",SUM((AT205-AS205),(AV205-AU205),(AX205-AW205))),"ERRO"))</f>
        <v>ERRO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e">
        <f t="shared" si="18"/>
        <v>#VALUE!</v>
      </c>
      <c r="BR205" s="19" t="e">
        <f t="shared" si="19"/>
        <v>#VALUE!</v>
      </c>
      <c r="BS205" s="19">
        <f t="shared" si="20"/>
        <v>1</v>
      </c>
      <c r="BT205" s="219" t="str">
        <f t="shared" si="13"/>
        <v>OKOK</v>
      </c>
    </row>
    <row r="206" spans="1:72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963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964</v>
      </c>
      <c r="W206" s="248" t="s">
        <v>1274</v>
      </c>
      <c r="X206" s="212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 t="str">
        <f>IF(D206="","*",IFERROR(IF(ISODD(COUNT(AS206:AX800)),"ERRO",SUM((AT206-AS206),(AV206-AU206),(AX206-AW206))),"ERRO"))</f>
        <v>ERRO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e">
        <f t="shared" si="18"/>
        <v>#VALUE!</v>
      </c>
      <c r="BR206" s="19" t="e">
        <f t="shared" si="19"/>
        <v>#VALUE!</v>
      </c>
      <c r="BS206" s="19">
        <f t="shared" si="20"/>
        <v>1</v>
      </c>
      <c r="BT206" s="219" t="str">
        <f t="shared" si="13"/>
        <v>OKOK</v>
      </c>
    </row>
    <row r="207" spans="1:72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964</v>
      </c>
      <c r="W207" s="172" t="s">
        <v>1131</v>
      </c>
      <c r="X207" s="212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 t="str">
        <f>IF(D207="","*",IFERROR(IF(ISODD(COUNT(AS207:AX801)),"ERRO",SUM((AT207-AS207),(AV207-AU207),(AX207-AW207))),"ERRO"))</f>
        <v>ERRO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e">
        <f t="shared" si="18"/>
        <v>#VALUE!</v>
      </c>
      <c r="BR207" s="19" t="e">
        <f t="shared" si="19"/>
        <v>#VALUE!</v>
      </c>
      <c r="BS207" s="19">
        <f t="shared" si="20"/>
        <v>0</v>
      </c>
      <c r="BT207" s="219" t="str">
        <f t="shared" si="13"/>
        <v>CondiçõesClimáticaChuva</v>
      </c>
    </row>
    <row r="208" spans="1:72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964</v>
      </c>
      <c r="W208" s="172" t="s">
        <v>1001</v>
      </c>
      <c r="X208" s="212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 t="str">
        <f>IF(D208="","*",IFERROR(IF(ISODD(COUNT(AS208:AX802)),"ERRO",SUM((AT208-AS208),(AV208-AU208),(AX208-AW208))),"ERRO"))</f>
        <v>ERRO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5" t="s">
        <v>1278</v>
      </c>
      <c r="BQ208" s="13" t="e">
        <f t="shared" si="18"/>
        <v>#VALUE!</v>
      </c>
      <c r="BR208" s="19" t="e">
        <f t="shared" si="19"/>
        <v>#VALUE!</v>
      </c>
      <c r="BS208" s="19">
        <f t="shared" si="20"/>
        <v>0</v>
      </c>
      <c r="BT208" s="219" t="str">
        <f t="shared" si="13"/>
        <v>SuperExecução</v>
      </c>
    </row>
    <row r="209" spans="1:72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964</v>
      </c>
      <c r="W209" s="172" t="s">
        <v>1001</v>
      </c>
      <c r="X209" s="212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 t="str">
        <f>IF(D209="","*",IFERROR(IF(ISODD(COUNT(AS209:AX803)),"ERRO",SUM((AT209-AS209),(AV209-AU209),(AX209-AW209))),"ERRO"))</f>
        <v>ERRO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e">
        <f t="shared" si="18"/>
        <v>#VALUE!</v>
      </c>
      <c r="BR209" s="19" t="e">
        <f t="shared" si="19"/>
        <v>#VALUE!</v>
      </c>
      <c r="BS209" s="19">
        <f t="shared" si="20"/>
        <v>0</v>
      </c>
      <c r="BT209" s="219" t="str">
        <f t="shared" si="13"/>
        <v>SemOportunidadeSemOportunidade</v>
      </c>
    </row>
    <row r="210" spans="1:72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964</v>
      </c>
      <c r="W210" s="172" t="s">
        <v>1113</v>
      </c>
      <c r="X210" s="212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 t="str">
        <f>IF(D210="","*",IFERROR(IF(ISODD(COUNT(AS210:AX804)),"ERRO",SUM((AT210-AS210),(AV210-AU210),(AX210-AW210))),"ERRO"))</f>
        <v>ERRO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e">
        <f t="shared" si="18"/>
        <v>#VALUE!</v>
      </c>
      <c r="BR210" s="19" t="e">
        <f t="shared" si="19"/>
        <v>#VALUE!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1044</v>
      </c>
      <c r="N211" s="200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959</v>
      </c>
      <c r="W211" s="248" t="s">
        <v>1284</v>
      </c>
      <c r="X211" s="212" t="s">
        <v>668</v>
      </c>
      <c r="Y211" s="158" t="s">
        <v>671</v>
      </c>
      <c r="Z211" s="158"/>
      <c r="AA211" s="211">
        <v>1</v>
      </c>
      <c r="AB211" s="71" t="s">
        <v>660</v>
      </c>
      <c r="AC211" s="71" t="s">
        <v>655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 t="str">
        <f>IF(D211="","*",IFERROR(IF(ISODD(COUNT(AS211:AX805)),"ERRO",SUM((AT211-AS211),(AV211-AU211),(AX211-AW211))),"ERRO"))</f>
        <v>ERRO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e">
        <f t="shared" si="18"/>
        <v>#VALUE!</v>
      </c>
      <c r="BR211" s="19" t="e">
        <f t="shared" si="19"/>
        <v>#VALUE!</v>
      </c>
      <c r="BS211" s="19">
        <f t="shared" si="20"/>
        <v>1</v>
      </c>
      <c r="BT211" s="219" t="str">
        <f t="shared" si="21"/>
        <v>OKOK</v>
      </c>
    </row>
    <row r="212" spans="1:72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1">
        <v>54</v>
      </c>
      <c r="K212" s="211">
        <v>83.7</v>
      </c>
      <c r="L212" s="211" t="s">
        <v>317</v>
      </c>
      <c r="M212" s="211" t="s">
        <v>982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964</v>
      </c>
      <c r="W212" s="248" t="s">
        <v>965</v>
      </c>
      <c r="X212" s="212" t="s">
        <v>668</v>
      </c>
      <c r="Y212" s="158" t="s">
        <v>671</v>
      </c>
      <c r="Z212" s="158"/>
      <c r="AA212" s="211">
        <v>1</v>
      </c>
      <c r="AB212" s="171" t="s">
        <v>660</v>
      </c>
      <c r="AC212" s="171" t="s">
        <v>655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 t="str">
        <f>IF(D212="","*",IFERROR(IF(ISODD(COUNT(AS212:AX806)),"ERRO",SUM((AT212-AS212),(AV212-AU212),(AX212-AW212))),"ERRO"))</f>
        <v>ERRO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e">
        <f t="shared" si="18"/>
        <v>#VALUE!</v>
      </c>
      <c r="BR212" s="19" t="e">
        <f t="shared" si="19"/>
        <v>#VALUE!</v>
      </c>
      <c r="BS212" s="19">
        <f t="shared" si="20"/>
        <v>1</v>
      </c>
      <c r="BT212" s="219" t="str">
        <f t="shared" si="21"/>
        <v>OKOK</v>
      </c>
    </row>
    <row r="213" spans="1:72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964</v>
      </c>
      <c r="W213" s="172" t="s">
        <v>1288</v>
      </c>
      <c r="X213" s="212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 t="str">
        <f>IF(D213="","*",IFERROR(IF(ISODD(COUNT(AS213:AX807)),"ERRO",SUM((AT213-AS213),(AV213-AU213),(AX213-AW213))),"ERRO"))</f>
        <v>ERRO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e">
        <f t="shared" si="18"/>
        <v>#VALUE!</v>
      </c>
      <c r="BR213" s="19" t="e">
        <f t="shared" si="19"/>
        <v>#VALUE!</v>
      </c>
      <c r="BS213" s="19">
        <f t="shared" si="20"/>
        <v>1</v>
      </c>
      <c r="BT213" s="219" t="str">
        <f t="shared" si="21"/>
        <v>OKOK</v>
      </c>
    </row>
    <row r="214" spans="1:72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3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964</v>
      </c>
      <c r="W214" s="172" t="s">
        <v>934</v>
      </c>
      <c r="X214" s="212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 t="str">
        <f>IF(D214="","*",IFERROR(IF(ISODD(COUNT(AS214:AX808)),"ERRO",SUM((AT214-AS214),(AV214-AU214),(AX214-AW214))),"ERRO"))</f>
        <v>ERRO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e">
        <f t="shared" si="18"/>
        <v>#VALUE!</v>
      </c>
      <c r="BR214" s="19" t="e">
        <f t="shared" si="19"/>
        <v>#VALUE!</v>
      </c>
      <c r="BS214" s="19">
        <f t="shared" si="20"/>
        <v>0</v>
      </c>
      <c r="BT214" s="219" t="str">
        <f t="shared" si="21"/>
        <v>SemOportunidadeSemOportunidade</v>
      </c>
    </row>
    <row r="215" spans="1:72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930</v>
      </c>
      <c r="W215" s="248" t="s">
        <v>1099</v>
      </c>
      <c r="X215" s="212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 t="str">
        <f>IF(D215="","*",IFERROR(IF(ISODD(COUNT(AS215:AX809)),"ERRO",SUM((AT215-AS215),(AV215-AU215),(AX215-AW215))),"ERRO"))</f>
        <v>ERRO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e">
        <f t="shared" si="18"/>
        <v>#VALUE!</v>
      </c>
      <c r="BR215" s="19" t="e">
        <f t="shared" si="19"/>
        <v>#VALUE!</v>
      </c>
      <c r="BS215" s="19">
        <f t="shared" si="20"/>
        <v>0</v>
      </c>
      <c r="BT215" s="219" t="str">
        <f t="shared" si="21"/>
        <v>SemOportunidadeSemOportunidade</v>
      </c>
    </row>
    <row r="216" spans="1:72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542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926</v>
      </c>
      <c r="W218" s="248" t="s">
        <v>1295</v>
      </c>
      <c r="X218" s="212" t="s">
        <v>668</v>
      </c>
      <c r="Y218" s="158"/>
      <c r="Z218" s="158"/>
      <c r="AA218" s="211">
        <v>1</v>
      </c>
      <c r="AB218" s="71" t="s">
        <v>670</v>
      </c>
      <c r="AC218" s="71" t="s">
        <v>666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 t="str">
        <f>IF(D218="","*",IFERROR(IF(ISODD(COUNT(AS218:AX812)),"ERRO",SUM((AT218-AS218),(AV218-AU218),(AX218-AW218))),"ERRO"))</f>
        <v>ERRO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e">
        <f t="shared" si="18"/>
        <v>#VALUE!</v>
      </c>
      <c r="BR218" s="19" t="e">
        <f t="shared" si="19"/>
        <v>#VALUE!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1258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926</v>
      </c>
      <c r="W219" s="248" t="s">
        <v>937</v>
      </c>
      <c r="X219" s="212" t="s">
        <v>668</v>
      </c>
      <c r="Y219" s="158"/>
      <c r="Z219" s="158"/>
      <c r="AA219" s="211" t="s">
        <v>317</v>
      </c>
      <c r="AB219" s="71" t="s">
        <v>660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 t="str">
        <f>IF(D219="","*",IFERROR(IF(ISODD(COUNT(AS219:AX813)),"ERRO",SUM((AT219-AS219),(AV219-AU219),(AX219-AW219))),"ERRO"))</f>
        <v>ERRO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e">
        <f t="shared" si="18"/>
        <v>#VALUE!</v>
      </c>
      <c r="BR219" s="19" t="e">
        <f t="shared" si="19"/>
        <v>#VALUE!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524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930</v>
      </c>
      <c r="W220" s="248" t="s">
        <v>1099</v>
      </c>
      <c r="X220" s="212" t="s">
        <v>668</v>
      </c>
      <c r="Y220" s="158"/>
      <c r="Z220" s="158"/>
      <c r="AA220" s="211">
        <v>1</v>
      </c>
      <c r="AB220" s="71" t="s">
        <v>660</v>
      </c>
      <c r="AC220" s="71" t="s">
        <v>655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 t="str">
        <f>IF(D220="","*",IFERROR(IF(ISODD(COUNT(AS220:AX814)),"ERRO",SUM((AT220-AS220),(AV220-AU220),(AX220-AW220))),"ERRO"))</f>
        <v>ERRO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e">
        <f t="shared" si="18"/>
        <v>#VALUE!</v>
      </c>
      <c r="BR220" s="19" t="e">
        <f t="shared" si="19"/>
        <v>#VALUE!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591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926</v>
      </c>
      <c r="W221" s="248" t="s">
        <v>937</v>
      </c>
      <c r="X221" s="212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 t="str">
        <f>IF(D221="","*",IFERROR(IF(ISODD(COUNT(AS221:AX815)),"ERRO",SUM((AT221-AS221),(AV221-AU221),(AX221-AW221))),"ERRO"))</f>
        <v>ERRO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e">
        <f t="shared" si="18"/>
        <v>#VALUE!</v>
      </c>
      <c r="BR221" s="19" t="e">
        <f t="shared" si="19"/>
        <v>#VALUE!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926</v>
      </c>
      <c r="W222" s="172" t="s">
        <v>1109</v>
      </c>
      <c r="X222" s="212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 t="str">
        <f>IF(D222="","*",IFERROR(IF(ISODD(COUNT(AS222:AX816)),"ERRO",SUM((AT222-AS222),(AV222-AU222),(AX222-AW222))),"ERRO"))</f>
        <v>ERRO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e">
        <f t="shared" si="18"/>
        <v>#VALUE!</v>
      </c>
      <c r="BR222" s="19" t="e">
        <f t="shared" si="19"/>
        <v>#VALUE!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926</v>
      </c>
      <c r="W223" s="172" t="s">
        <v>1302</v>
      </c>
      <c r="X223" s="212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 t="str">
        <f>IF(D223="","*",IFERROR(IF(ISODD(COUNT(AS223:AX817)),"ERRO",SUM((AT223-AS223),(AV223-AU223),(AX223-AW223))),"ERRO"))</f>
        <v>ERRO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e">
        <f t="shared" si="18"/>
        <v>#VALUE!</v>
      </c>
      <c r="BR223" s="19" t="e">
        <f t="shared" si="19"/>
        <v>#VALUE!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1">
        <v>48</v>
      </c>
      <c r="K224" s="211">
        <v>146</v>
      </c>
      <c r="L224" s="84" t="s">
        <v>317</v>
      </c>
      <c r="M224" s="200" t="s">
        <v>1305</v>
      </c>
      <c r="N224" s="200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1233</v>
      </c>
      <c r="W224" s="172" t="s">
        <v>952</v>
      </c>
      <c r="X224" s="212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 t="str">
        <f>IF(D224="","*",IFERROR(IF(ISODD(COUNT(AS224:AX818)),"ERRO",SUM((AT224-AS224),(AV224-AU224),(AX224-AW224))),"ERRO"))</f>
        <v>ERRO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e">
        <f t="shared" si="18"/>
        <v>#VALUE!</v>
      </c>
      <c r="BR224" s="19" t="e">
        <f t="shared" si="19"/>
        <v>#VALUE!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939</v>
      </c>
      <c r="W225" s="172" t="s">
        <v>1001</v>
      </c>
      <c r="X225" s="212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 t="str">
        <f>IF(D225="","*",IFERROR(IF(ISODD(COUNT(AS225:AX819)),"ERRO",SUM((AT225-AS225),(AV225-AU225),(AX225-AW225))),"ERRO"))</f>
        <v>ERRO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5" t="s">
        <v>1309</v>
      </c>
      <c r="BQ225" s="13" t="e">
        <f t="shared" si="18"/>
        <v>#VALUE!</v>
      </c>
      <c r="BR225" s="19" t="e">
        <f t="shared" si="19"/>
        <v>#VALUE!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939</v>
      </c>
      <c r="W226" s="172" t="s">
        <v>1311</v>
      </c>
      <c r="X226" s="212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 t="str">
        <f>IF(D226="","*",IFERROR(IF(ISODD(COUNT(AS226:AX820)),"ERRO",SUM((AT226-AS226),(AV226-AU226),(AX226-AW226))),"ERRO"))</f>
        <v>ERRO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e">
        <f t="shared" si="18"/>
        <v>#VALUE!</v>
      </c>
      <c r="BR226" s="19" t="e">
        <f t="shared" si="19"/>
        <v>#VALUE!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535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1">
        <v>55</v>
      </c>
      <c r="K227" s="211">
        <v>135</v>
      </c>
      <c r="L227" s="84" t="s">
        <v>317</v>
      </c>
      <c r="M227" s="200" t="s">
        <v>1118</v>
      </c>
      <c r="N227" s="200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959</v>
      </c>
      <c r="W227" s="248" t="s">
        <v>960</v>
      </c>
      <c r="X227" s="212" t="s">
        <v>668</v>
      </c>
      <c r="Y227" s="158"/>
      <c r="Z227" s="158"/>
      <c r="AA227" s="211">
        <v>1</v>
      </c>
      <c r="AB227" s="71" t="s">
        <v>660</v>
      </c>
      <c r="AC227" s="71" t="s">
        <v>655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 t="str">
        <f>IF(D227="","*",IFERROR(IF(ISODD(COUNT(AS227:AX821)),"ERRO",SUM((AT227-AS227),(AV227-AU227),(AX227-AW227))),"ERRO"))</f>
        <v>ERRO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5" t="s">
        <v>1315</v>
      </c>
      <c r="BQ227" s="13" t="e">
        <f t="shared" si="18"/>
        <v>#VALUE!</v>
      </c>
      <c r="BR227" s="19" t="e">
        <f t="shared" si="19"/>
        <v>#VALUE!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562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1111</v>
      </c>
      <c r="W228" s="172" t="s">
        <v>1316</v>
      </c>
      <c r="X228" s="212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 t="str">
        <f>IF(D228="","*",IFERROR(IF(ISODD(COUNT(AS228:AX822)),"ERRO",SUM((AT228-AS228),(AV228-AU228),(AX228-AW228))),"ERRO"))</f>
        <v>ERRO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e">
        <f t="shared" si="18"/>
        <v>#VALUE!</v>
      </c>
      <c r="BR228" s="19" t="e">
        <f t="shared" si="19"/>
        <v>#VALUE!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574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1015</v>
      </c>
      <c r="W229" s="172" t="s">
        <v>1113</v>
      </c>
      <c r="X229" s="212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 t="str">
        <f>IF(D229="","*",IFERROR(IF(ISODD(COUNT(AS229:AX823)),"ERRO",SUM((AT229-AS229),(AV229-AU229),(AX229-AW229))),"ERRO"))</f>
        <v>ERRO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627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1015</v>
      </c>
      <c r="W230" s="172" t="s">
        <v>1113</v>
      </c>
      <c r="X230" s="212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 t="str">
        <f>IF(D230="","*",IFERROR(IF(ISODD(COUNT(AS230:AX824)),"ERRO",SUM((AT230-AS230),(AV230-AU230),(AX230-AW230))),"ERRO"))</f>
        <v>ERRO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1015</v>
      </c>
      <c r="W231" s="172" t="s">
        <v>1113</v>
      </c>
      <c r="X231" s="212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 t="str">
        <f>IF(D231="","*",IFERROR(IF(ISODD(COUNT(AS231:AX825)),"ERRO",SUM((AT231-AS231),(AV231-AU231),(AX231-AW231))),"ERRO"))</f>
        <v>ERRO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1212</v>
      </c>
      <c r="N232" s="200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1015</v>
      </c>
      <c r="W232" s="172" t="s">
        <v>1319</v>
      </c>
      <c r="X232" s="212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 t="str">
        <f>IF(D232="","*",IFERROR(IF(ISODD(COUNT(AS232:AX826)),"ERRO",SUM((AT232-AS232),(AV232-AU232),(AX232-AW232))),"ERRO"))</f>
        <v>ERRO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5" t="s">
        <v>1320</v>
      </c>
      <c r="BQ232" s="13" t="e">
        <f t="shared" si="18"/>
        <v>#VALUE!</v>
      </c>
      <c r="BR232" s="19" t="e">
        <f t="shared" si="19"/>
        <v>#VALUE!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1124</v>
      </c>
      <c r="W233" s="172" t="s">
        <v>1321</v>
      </c>
      <c r="X233" s="212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 t="str">
        <f>IF(D233="","*",IFERROR(IF(ISODD(COUNT(AS233:AX827)),"ERRO",SUM((AT233-AS233),(AV233-AU233),(AX233-AW233))),"ERRO"))</f>
        <v>ERRO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e">
        <f t="shared" si="18"/>
        <v>#VALUE!</v>
      </c>
      <c r="BR233" s="19" t="e">
        <f t="shared" si="19"/>
        <v>#VALUE!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964</v>
      </c>
      <c r="W234" s="172" t="s">
        <v>1131</v>
      </c>
      <c r="X234" s="212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 t="str">
        <f>IF(D234="","*",IFERROR(IF(ISODD(COUNT(AS234:AX828)),"ERRO",SUM((AT234-AS234),(AV234-AU234),(AX234-AW234))),"ERRO"))</f>
        <v>ERRO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e">
        <f t="shared" si="18"/>
        <v>#VALUE!</v>
      </c>
      <c r="BR234" s="19" t="e">
        <f t="shared" si="19"/>
        <v>#VALUE!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964</v>
      </c>
      <c r="W235" s="172" t="s">
        <v>1001</v>
      </c>
      <c r="X235" s="212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 t="str">
        <f>IF(D235="","*",IFERROR(IF(ISODD(COUNT(AS235:AX829)),"ERRO",SUM((AT235-AS235),(AV235-AU235),(AX235-AW235))),"ERRO"))</f>
        <v>ERRO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e">
        <f t="shared" si="18"/>
        <v>#VALUE!</v>
      </c>
      <c r="BR235" s="19" t="e">
        <f t="shared" si="19"/>
        <v>#VALUE!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964</v>
      </c>
      <c r="W236" s="303" t="s">
        <v>1325</v>
      </c>
      <c r="X236" s="212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 t="str">
        <f>IF(D236="","*",IFERROR(IF(ISODD(COUNT(AS236:AX830)),"ERRO",SUM((AT236-AS236),(AV236-AU236),(AX236-AW236))),"ERRO"))</f>
        <v>ERRO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5" t="s">
        <v>1320</v>
      </c>
      <c r="BQ236" s="13" t="e">
        <f t="shared" si="18"/>
        <v>#VALUE!</v>
      </c>
      <c r="BR236" s="19" t="e">
        <f t="shared" si="19"/>
        <v>#VALUE!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964</v>
      </c>
      <c r="W237" s="172" t="s">
        <v>1327</v>
      </c>
      <c r="X237" s="212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 t="str">
        <f>IF(D237="","*",IFERROR(IF(ISODD(COUNT(AS237:AX831)),"ERRO",SUM((AT237-AS237),(AV237-AU237),(AX237-AW237))),"ERRO"))</f>
        <v>ERRO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e">
        <f t="shared" si="18"/>
        <v>#VALUE!</v>
      </c>
      <c r="BR237" s="19" t="e">
        <f t="shared" si="19"/>
        <v>#VALUE!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964</v>
      </c>
      <c r="W238" s="172" t="s">
        <v>1288</v>
      </c>
      <c r="X238" s="212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 t="str">
        <f>IF(D238="","*",IFERROR(IF(ISODD(COUNT(AS238:AX832)),"ERRO",SUM((AT238-AS238),(AV238-AU238),(AX238-AW238))),"ERRO"))</f>
        <v>ERRO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e">
        <f t="shared" si="18"/>
        <v>#VALUE!</v>
      </c>
      <c r="BR238" s="19" t="e">
        <f t="shared" si="19"/>
        <v>#VALUE!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1330</v>
      </c>
      <c r="N239" s="200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959</v>
      </c>
      <c r="W239" s="172" t="s">
        <v>1058</v>
      </c>
      <c r="X239" s="212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 t="str">
        <f>IF(D239="","*",IFERROR(IF(ISODD(COUNT(AS239:AX833)),"ERRO",SUM((AT239-AS239),(AV239-AU239),(AX239-AW239))),"ERRO"))</f>
        <v>ERRO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e">
        <f t="shared" si="18"/>
        <v>#VALUE!</v>
      </c>
      <c r="BR239" s="19" t="e">
        <f t="shared" si="19"/>
        <v>#VALUE!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3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964</v>
      </c>
      <c r="W240" s="172" t="s">
        <v>934</v>
      </c>
      <c r="X240" s="212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 t="str">
        <f>IF(D240="","*",IFERROR(IF(ISODD(COUNT(AS240:AX834)),"ERRO",SUM((AT240-AS240),(AV240-AU240),(AX240-AW240))),"ERRO"))</f>
        <v>ERRO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e">
        <f t="shared" si="18"/>
        <v>#VALUE!</v>
      </c>
      <c r="BR240" s="19" t="e">
        <f t="shared" si="19"/>
        <v>#VALUE!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930</v>
      </c>
      <c r="W241" s="248" t="s">
        <v>1099</v>
      </c>
      <c r="X241" s="212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 t="str">
        <f>IF(D241="","*",IFERROR(IF(ISODD(COUNT(AS241:AX835)),"ERRO",SUM((AT241-AS241),(AV241-AU241),(AX241-AW241))),"ERRO"))</f>
        <v>ERRO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1">
        <v>53</v>
      </c>
      <c r="K242" s="211">
        <v>125</v>
      </c>
      <c r="L242" s="84" t="s">
        <v>317</v>
      </c>
      <c r="M242" s="200" t="s">
        <v>1338</v>
      </c>
      <c r="N242" s="200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1270</v>
      </c>
      <c r="W242" s="172" t="s">
        <v>952</v>
      </c>
      <c r="X242" s="212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 t="str">
        <f>IF(D242="","*",IFERROR(IF(ISODD(COUNT(AS242:AX836)),"ERRO",SUM((AT242-AS242),(AV242-AU242),(AX242-AW242))),"ERRO"))</f>
        <v>ERRO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e">
        <f t="shared" si="18"/>
        <v>#VALUE!</v>
      </c>
      <c r="BR242" s="19" t="e">
        <f t="shared" si="19"/>
        <v>#VALUE!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1341</v>
      </c>
      <c r="W243" s="303" t="s">
        <v>1342</v>
      </c>
      <c r="X243" s="212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 t="str">
        <f>IF(D243="","*",IFERROR(IF(ISODD(COUNT(AS243:AX837)),"ERRO",SUM((AT243-AS243),(AV243-AU243),(AX243-AW243))),"ERRO"))</f>
        <v>ERRO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e">
        <f t="shared" si="18"/>
        <v>#VALUE!</v>
      </c>
      <c r="BR243" s="19" t="e">
        <f t="shared" si="19"/>
        <v>#VALUE!</v>
      </c>
      <c r="BS243" s="19">
        <f t="shared" si="20"/>
        <v>0</v>
      </c>
      <c r="BT243" s="219" t="str">
        <f>IF(BN243="","",SUBSTITUTE(BM243," ","")&amp;SUBSTITUTE(BN243," ",""))</f>
        <v>CCOCirculaçãoIntervaloContrato</v>
      </c>
    </row>
    <row r="244" spans="1:72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1341</v>
      </c>
      <c r="W244" s="303" t="s">
        <v>1344</v>
      </c>
      <c r="X244" s="212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 t="str">
        <f>IF(D244="","*",IFERROR(IF(ISODD(COUNT(AS244:AX838)),"ERRO",SUM((AT244-AS244),(AV244-AU244),(AX244-AW244))),"ERRO"))</f>
        <v>ERRO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e">
        <f t="shared" si="18"/>
        <v>#VALUE!</v>
      </c>
      <c r="BR244" s="19" t="e">
        <f t="shared" si="19"/>
        <v>#VALUE!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1341</v>
      </c>
      <c r="W245" s="303" t="s">
        <v>1345</v>
      </c>
      <c r="X245" s="212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 t="str">
        <f>IF(D245="","*",IFERROR(IF(ISODD(COUNT(AS245:AX839)),"ERRO",SUM((AT245-AS245),(AV245-AU245),(AX245-AW245))),"ERRO"))</f>
        <v>ERRO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e">
        <f t="shared" si="18"/>
        <v>#VALUE!</v>
      </c>
      <c r="BR245" s="19" t="e">
        <f t="shared" si="19"/>
        <v>#VALUE!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1032</v>
      </c>
      <c r="W246" s="172"/>
      <c r="X246" s="212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 t="str">
        <f>IF(D246="","*",IFERROR(IF(ISODD(COUNT(AS246:AX840)),"ERRO",SUM((AT246-AS246),(AV246-AU246),(AX246-AW246))),"ERRO"))</f>
        <v>ERRO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e">
        <f t="shared" si="18"/>
        <v>#VALUE!</v>
      </c>
      <c r="BR246" s="19" t="e">
        <f t="shared" si="19"/>
        <v>#VALUE!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1032</v>
      </c>
      <c r="W247" s="172" t="s">
        <v>1099</v>
      </c>
      <c r="X247" s="212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 t="str">
        <f>IF(D247="","*",IFERROR(IF(ISODD(COUNT(AS247:AX841)),"ERRO",SUM((AT247-AS247),(AV247-AU247),(AX247-AW247))),"ERRO"))</f>
        <v>ERRO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e">
        <f t="shared" si="18"/>
        <v>#VALUE!</v>
      </c>
      <c r="BR247" s="19" t="e">
        <f t="shared" si="19"/>
        <v>#VALUE!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1032</v>
      </c>
      <c r="W248" s="172" t="s">
        <v>1036</v>
      </c>
      <c r="X248" s="212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 t="str">
        <f>IF(D248="","*",IFERROR(IF(ISODD(COUNT(AS248:AX842)),"ERRO",SUM((AT248-AS248),(AV248-AU248),(AX248-AW248))),"ERRO"))</f>
        <v>ERRO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e">
        <f t="shared" si="18"/>
        <v>#VALUE!</v>
      </c>
      <c r="BR248" s="19" t="e">
        <f t="shared" si="19"/>
        <v>#VALUE!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542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926</v>
      </c>
      <c r="W251" s="248" t="s">
        <v>1348</v>
      </c>
      <c r="X251" s="212" t="s">
        <v>668</v>
      </c>
      <c r="Y251" s="158" t="s">
        <v>671</v>
      </c>
      <c r="Z251" s="158"/>
      <c r="AA251" s="211">
        <v>1</v>
      </c>
      <c r="AB251" s="71" t="s">
        <v>670</v>
      </c>
      <c r="AC251" s="71" t="s">
        <v>666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 t="str">
        <f>IF(D251="","*",IFERROR(IF(ISODD(COUNT(AS251:AX845)),"ERRO",SUM((AT251-AS251),(AV251-AU251),(AX251-AW251))),"ERRO"))</f>
        <v>ERRO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e">
        <f t="shared" si="18"/>
        <v>#VALUE!</v>
      </c>
      <c r="BR251" s="19" t="e">
        <f t="shared" si="19"/>
        <v>#VALUE!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1258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926</v>
      </c>
      <c r="W252" s="248" t="s">
        <v>937</v>
      </c>
      <c r="X252" s="212" t="s">
        <v>668</v>
      </c>
      <c r="Y252" s="158" t="s">
        <v>671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 t="str">
        <f>IF(D252="","*",IFERROR(IF(ISODD(COUNT(AS252:AX846)),"ERRO",SUM((AT252-AS252),(AV252-AU252),(AX252-AW252))),"ERRO"))</f>
        <v>ERRO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e">
        <f t="shared" si="18"/>
        <v>#VALUE!</v>
      </c>
      <c r="BR252" s="19" t="e">
        <f t="shared" si="19"/>
        <v>#VALUE!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524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930</v>
      </c>
      <c r="W253" s="248" t="s">
        <v>1099</v>
      </c>
      <c r="X253" s="212" t="s">
        <v>663</v>
      </c>
      <c r="Y253" s="158" t="s">
        <v>671</v>
      </c>
      <c r="Z253" s="158"/>
      <c r="AA253" s="211">
        <v>1</v>
      </c>
      <c r="AB253" s="71" t="s">
        <v>660</v>
      </c>
      <c r="AC253" s="71" t="s">
        <v>655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 t="str">
        <f>IF(D253="","*",IFERROR(IF(ISODD(COUNT(AS253:AX847)),"ERRO",SUM((AT253-AS253),(AV253-AU253),(AX253-AW253))),"ERRO"))</f>
        <v>ERRO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e">
        <f t="shared" si="18"/>
        <v>#VALUE!</v>
      </c>
      <c r="BR253" s="19" t="e">
        <f t="shared" si="19"/>
        <v>#VALUE!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591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926</v>
      </c>
      <c r="W254" s="248" t="s">
        <v>937</v>
      </c>
      <c r="X254" s="212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 t="str">
        <f>IF(D254="","*",IFERROR(IF(ISODD(COUNT(AS254:AX848)),"ERRO",SUM((AT254-AS254),(AV254-AU254),(AX254-AW254))),"ERRO"))</f>
        <v>ERRO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e">
        <f t="shared" si="18"/>
        <v>#VALUE!</v>
      </c>
      <c r="BR254" s="19" t="e">
        <f t="shared" si="19"/>
        <v>#VALUE!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1355</v>
      </c>
      <c r="N255" s="200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1357</v>
      </c>
      <c r="W255" s="248" t="s">
        <v>1358</v>
      </c>
      <c r="X255" s="212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 t="str">
        <f>IF(D255="","*",IFERROR(IF(ISODD(COUNT(AS255:AX849)),"ERRO",SUM((AT255-AS255),(AV255-AU255),(AX255-AW255))),"ERRO"))</f>
        <v>ERRO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e">
        <f t="shared" si="18"/>
        <v>#VALUE!</v>
      </c>
      <c r="BR255" s="19" t="e">
        <f t="shared" si="19"/>
        <v>#VALUE!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926</v>
      </c>
      <c r="W256" s="248" t="s">
        <v>937</v>
      </c>
      <c r="X256" s="212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 t="str">
        <f>IF(D256="","*",IFERROR(IF(ISODD(COUNT(AS256:AX850)),"ERRO",SUM((AT256-AS256),(AV256-AU256),(AX256-AW256))),"ERRO"))</f>
        <v>ERRO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e">
        <f t="shared" si="18"/>
        <v>#VALUE!</v>
      </c>
      <c r="BR256" s="19" t="e">
        <f t="shared" si="19"/>
        <v>#VALUE!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926</v>
      </c>
      <c r="W257" s="172" t="s">
        <v>1362</v>
      </c>
      <c r="X257" s="212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 t="str">
        <f>IF(D257="","*",IFERROR(IF(ISODD(COUNT(AS257:AX851)),"ERRO",SUM((AT257-AS257),(AV257-AU257),(AX257-AW257))),"ERRO"))</f>
        <v>ERRO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e">
        <f t="shared" si="18"/>
        <v>#VALUE!</v>
      </c>
      <c r="BR257" s="19" t="e">
        <f t="shared" si="19"/>
        <v>#VALUE!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926</v>
      </c>
      <c r="W258" s="172" t="s">
        <v>1364</v>
      </c>
      <c r="X258" s="212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 t="str">
        <f>IF(D258="","*",IFERROR(IF(ISODD(COUNT(AS258:AX852)),"ERRO",SUM((AT258-AS258),(AV258-AU258),(AX258-AW258))),"ERRO"))</f>
        <v>ERRO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e">
        <f t="shared" si="18"/>
        <v>#VALUE!</v>
      </c>
      <c r="BR258" s="19" t="e">
        <f t="shared" si="19"/>
        <v>#VALUE!</v>
      </c>
      <c r="BS258" s="19">
        <f t="shared" si="20"/>
        <v>0</v>
      </c>
      <c r="BT258" s="219" t="str">
        <f t="shared" si="21"/>
        <v>CondiçõesClimáticaChuva</v>
      </c>
    </row>
    <row r="259" spans="1:72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1266</v>
      </c>
      <c r="W259" s="172" t="s">
        <v>1267</v>
      </c>
      <c r="X259" s="212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 t="str">
        <f>IF(D259="","*",IFERROR(IF(ISODD(COUNT(AS259:AX853)),"ERRO",SUM((AT259-AS259),(AV259-AU259),(AX259-AW259))),"ERRO"))</f>
        <v>ERRO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e">
        <f t="shared" si="18"/>
        <v>#VALUE!</v>
      </c>
      <c r="BR259" s="19" t="e">
        <f t="shared" si="19"/>
        <v>#VALUE!</v>
      </c>
      <c r="BS259" s="19">
        <f t="shared" si="20"/>
        <v>0</v>
      </c>
      <c r="BT259" s="219" t="str">
        <f t="shared" si="21"/>
        <v>CCOCirculaçãoIntervaloContrato</v>
      </c>
    </row>
    <row r="260" spans="1:72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1032</v>
      </c>
      <c r="W260" s="172" t="s">
        <v>1267</v>
      </c>
      <c r="X260" s="212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 t="str">
        <f>IF(D260="","*",IFERROR(IF(ISODD(COUNT(AS260:AX854)),"ERRO",SUM((AT260-AS260),(AV260-AU260),(AX260-AW260))),"ERRO"))</f>
        <v>ERRO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e">
        <f t="shared" si="18"/>
        <v>#VALUE!</v>
      </c>
      <c r="BR260" s="19" t="e">
        <f t="shared" si="19"/>
        <v>#VALUE!</v>
      </c>
      <c r="BS260" s="19">
        <f t="shared" si="20"/>
        <v>0</v>
      </c>
      <c r="BT260" s="219" t="str">
        <f t="shared" si="21"/>
        <v>CCOCirculaçãoIntervaloContrato</v>
      </c>
    </row>
    <row r="261" spans="1:72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942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939</v>
      </c>
      <c r="W261" s="172" t="s">
        <v>1243</v>
      </c>
      <c r="X261" s="212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 t="str">
        <f>IF(D261="","*",IFERROR(IF(ISODD(COUNT(AS261:AX855)),"ERRO",SUM((AT261-AS261),(AV261-AU261),(AX261-AW261))),"ERRO"))</f>
        <v>ERRO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e">
        <f t="shared" si="18"/>
        <v>#VALUE!</v>
      </c>
      <c r="BR261" s="19" t="e">
        <f t="shared" si="19"/>
        <v>#VALUE!</v>
      </c>
      <c r="BS261" s="19">
        <f t="shared" si="20"/>
        <v>0</v>
      </c>
      <c r="BT261" s="219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939</v>
      </c>
      <c r="W262" s="172" t="s">
        <v>1113</v>
      </c>
      <c r="X262" s="212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 t="str">
        <f>IF(D262="","*",IFERROR(IF(ISODD(COUNT(AS262:AX856)),"ERRO",SUM((AT262-AS262),(AV262-AU262),(AX262-AW262))),"ERRO"))</f>
        <v>ERRO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e">
        <f t="shared" si="18"/>
        <v>#VALUE!</v>
      </c>
      <c r="BR262" s="19" t="e">
        <f t="shared" si="19"/>
        <v>#VALUE!</v>
      </c>
      <c r="BS262" s="19">
        <f t="shared" si="20"/>
        <v>0</v>
      </c>
      <c r="BT262" s="219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939</v>
      </c>
      <c r="W263" s="172" t="s">
        <v>1113</v>
      </c>
      <c r="X263" s="212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 t="str">
        <f>IF(D263="","*",IFERROR(IF(ISODD(COUNT(AS263:AX857)),"ERRO",SUM((AT263-AS263),(AV263-AU263),(AX263-AW263))),"ERRO"))</f>
        <v>ERRO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e">
        <f t="shared" ref="BQ263:BQ326" si="23">IF(AND(BR263&lt;1,BS263&lt;1),"Produção e Intervalo",IF(BR263&lt;1,"Intervalo",IF(BS263&lt;1,"Produção","Aderente")))</f>
        <v>#VALUE!</v>
      </c>
      <c r="BR263" s="19" t="e">
        <f t="shared" ref="BR263:BR326" si="24">IF(OR(B263="",F263=""),"*",AY263/P263)</f>
        <v>#VALUE!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939</v>
      </c>
      <c r="W264" s="172" t="s">
        <v>1113</v>
      </c>
      <c r="X264" s="212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 t="str">
        <f>IF(D264="","*",IFERROR(IF(ISODD(COUNT(AS264:AX858)),"ERRO",SUM((AT264-AS264),(AV264-AU264),(AX264-AW264))),"ERRO"))</f>
        <v>ERRO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e">
        <f t="shared" si="23"/>
        <v>#VALUE!</v>
      </c>
      <c r="BR264" s="19" t="e">
        <f t="shared" si="24"/>
        <v>#VALUE!</v>
      </c>
      <c r="BS264" s="19">
        <f t="shared" si="25"/>
        <v>0</v>
      </c>
      <c r="BT264" s="219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939</v>
      </c>
      <c r="W265" s="172" t="s">
        <v>1113</v>
      </c>
      <c r="X265" s="212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 t="str">
        <f>IF(D265="","*",IFERROR(IF(ISODD(COUNT(AS265:AX859)),"ERRO",SUM((AT265-AS265),(AV265-AU265),(AX265-AW265))),"ERRO"))</f>
        <v>ERRO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e">
        <f t="shared" si="23"/>
        <v>#VALUE!</v>
      </c>
      <c r="BR265" s="19" t="e">
        <f t="shared" si="24"/>
        <v>#VALUE!</v>
      </c>
      <c r="BS265" s="19">
        <f t="shared" si="25"/>
        <v>0</v>
      </c>
      <c r="BT265" s="219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939</v>
      </c>
      <c r="W266" s="172" t="s">
        <v>1113</v>
      </c>
      <c r="X266" s="212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 t="str">
        <f>IF(D266="","*",IFERROR(IF(ISODD(COUNT(AS266:AX860)),"ERRO",SUM((AT266-AS266),(AV266-AU266),(AX266-AW266))),"ERRO"))</f>
        <v>ERRO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e">
        <f t="shared" si="23"/>
        <v>#VALUE!</v>
      </c>
      <c r="BR266" s="19" t="e">
        <f t="shared" si="24"/>
        <v>#VALUE!</v>
      </c>
      <c r="BS266" s="19">
        <f t="shared" si="25"/>
        <v>0</v>
      </c>
      <c r="BT266" s="219" t="str">
        <f t="shared" si="21"/>
        <v>CCOCirculaçãoIntervaloContrato</v>
      </c>
    </row>
    <row r="267" spans="1:72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1015</v>
      </c>
      <c r="W268" s="172" t="s">
        <v>1113</v>
      </c>
      <c r="X268" s="212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 t="str">
        <f>IF(D268="","*",IFERROR(IF(ISODD(COUNT(AS268:AX862)),"ERRO",SUM((AT268-AS268),(AV268-AU268),(AX268-AW268))),"ERRO"))</f>
        <v>ERRO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e">
        <f t="shared" si="23"/>
        <v>#VALUE!</v>
      </c>
      <c r="BR268" s="19" t="e">
        <f t="shared" si="24"/>
        <v>#VALUE!</v>
      </c>
      <c r="BS268" s="19">
        <f t="shared" si="25"/>
        <v>0</v>
      </c>
      <c r="BT268" s="219" t="str">
        <f t="shared" si="21"/>
        <v>ModernizaçãoEquipamento</v>
      </c>
    </row>
    <row r="269" spans="1:72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1015</v>
      </c>
      <c r="W269" s="172" t="s">
        <v>1113</v>
      </c>
      <c r="X269" s="212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 t="str">
        <f>IF(D269="","*",IFERROR(IF(ISODD(COUNT(AS269:AX863)),"ERRO",SUM((AT269-AS269),(AV269-AU269),(AX269-AW269))),"ERRO"))</f>
        <v>ERRO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535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1">
        <v>55</v>
      </c>
      <c r="K271" s="211">
        <v>135</v>
      </c>
      <c r="L271" s="84" t="s">
        <v>317</v>
      </c>
      <c r="M271" s="200" t="s">
        <v>1118</v>
      </c>
      <c r="N271" s="200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959</v>
      </c>
      <c r="W271" s="248" t="s">
        <v>960</v>
      </c>
      <c r="X271" s="212" t="s">
        <v>668</v>
      </c>
      <c r="Y271" s="158" t="s">
        <v>671</v>
      </c>
      <c r="Z271" s="158"/>
      <c r="AA271" s="211">
        <v>1</v>
      </c>
      <c r="AB271" s="71" t="s">
        <v>660</v>
      </c>
      <c r="AC271" s="71" t="s">
        <v>655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 t="str">
        <f>IF(D271="","*",IFERROR(IF(ISODD(COUNT(AS271:AX865)),"ERRO",SUM((AT271-AS271),(AV271-AU271),(AX271-AW271))),"ERRO"))</f>
        <v>ERRO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e">
        <f t="shared" si="23"/>
        <v>#VALUE!</v>
      </c>
      <c r="BR271" s="19" t="e">
        <f t="shared" si="24"/>
        <v>#VALUE!</v>
      </c>
      <c r="BS271" s="19">
        <f t="shared" si="25"/>
        <v>0</v>
      </c>
      <c r="BT271" s="219" t="str">
        <f t="shared" si="21"/>
        <v>SemOportunidadeSemOportunidade</v>
      </c>
    </row>
    <row r="272" spans="1:72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964</v>
      </c>
      <c r="W272" s="172" t="s">
        <v>1131</v>
      </c>
      <c r="X272" s="212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 t="str">
        <f>IF(D272="","*",IFERROR(IF(ISODD(COUNT(AS272:AX866)),"ERRO",SUM((AT272-AS272),(AV272-AU272),(AX272-AW272))),"ERRO"))</f>
        <v>ERRO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e">
        <f t="shared" si="23"/>
        <v>#VALUE!</v>
      </c>
      <c r="BR272" s="19" t="e">
        <f t="shared" si="24"/>
        <v>#VALUE!</v>
      </c>
      <c r="BS272" s="19">
        <f t="shared" si="25"/>
        <v>0</v>
      </c>
      <c r="BT272" s="219" t="str">
        <f t="shared" si="21"/>
        <v>CondiçõesClimáticaTemperatura</v>
      </c>
    </row>
    <row r="273" spans="1:72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964</v>
      </c>
      <c r="W273" s="303" t="s">
        <v>1325</v>
      </c>
      <c r="X273" s="212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 t="str">
        <f>IF(D273="","*",IFERROR(IF(ISODD(COUNT(AS273:AX867)),"ERRO",SUM((AT273-AS273),(AV273-AU273),(AX273-AW273))),"ERRO"))</f>
        <v>ERRO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e">
        <f t="shared" si="23"/>
        <v>#VALUE!</v>
      </c>
      <c r="BR273" s="19" t="e">
        <f t="shared" si="24"/>
        <v>#VALUE!</v>
      </c>
      <c r="BS273" s="19">
        <f t="shared" si="25"/>
        <v>0</v>
      </c>
      <c r="BT273" s="219" t="str">
        <f t="shared" si="21"/>
        <v>SemOportunidadeSemOportunidade</v>
      </c>
    </row>
    <row r="274" spans="1:72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964</v>
      </c>
      <c r="W274" s="172" t="s">
        <v>1001</v>
      </c>
      <c r="X274" s="212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 t="str">
        <f>IF(D274="","*",IFERROR(IF(ISODD(COUNT(AS274:AX868)),"ERRO",SUM((AT274-AS274),(AV274-AU274),(AX274-AW274))),"ERRO"))</f>
        <v>ERRO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964</v>
      </c>
      <c r="W275" s="172" t="s">
        <v>1001</v>
      </c>
      <c r="X275" s="212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 t="str">
        <f>IF(D275="","*",IFERROR(IF(ISODD(COUNT(AS275:AX869)),"ERRO",SUM((AT275-AS275),(AV275-AU275),(AX275-AW275))),"ERRO"))</f>
        <v>ERRO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964</v>
      </c>
      <c r="W276" s="172" t="s">
        <v>1113</v>
      </c>
      <c r="X276" s="212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 t="str">
        <f>IF(D276="","*",IFERROR(IF(ISODD(COUNT(AS276:AX870)),"ERRO",SUM((AT276-AS276),(AV276-AU276),(AX276-AW276))),"ERRO"))</f>
        <v>ERRO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e">
        <f t="shared" si="23"/>
        <v>#VALUE!</v>
      </c>
      <c r="BR276" s="19" t="e">
        <f t="shared" si="24"/>
        <v>#VALUE!</v>
      </c>
      <c r="BS276" s="19">
        <f t="shared" si="25"/>
        <v>0</v>
      </c>
      <c r="BT276" s="219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964</v>
      </c>
      <c r="W277" s="172" t="s">
        <v>1288</v>
      </c>
      <c r="X277" s="212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 t="str">
        <f>IF(D277="","*",IFERROR(IF(ISODD(COUNT(AS277:AX871)),"ERRO",SUM((AT277-AS277),(AV277-AU277),(AX277-AW277))),"ERRO"))</f>
        <v>ERRO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e">
        <f t="shared" si="23"/>
        <v>#VALUE!</v>
      </c>
      <c r="BR277" s="19" t="e">
        <f t="shared" si="24"/>
        <v>#VALUE!</v>
      </c>
      <c r="BS277" s="19">
        <f t="shared" si="25"/>
        <v>0</v>
      </c>
      <c r="BT277" s="219" t="str">
        <f t="shared" si="21"/>
        <v>SemOportunidadeSemOportunidade</v>
      </c>
    </row>
    <row r="278" spans="1:72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3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964</v>
      </c>
      <c r="W278" s="172" t="s">
        <v>934</v>
      </c>
      <c r="X278" s="212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 t="str">
        <f>IF(D278="","*",IFERROR(IF(ISODD(COUNT(AS278:AX872)),"ERRO",SUM((AT278-AS278),(AV278-AU278),(AX278-AW278))),"ERRO"))</f>
        <v>ERRO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e">
        <f t="shared" si="23"/>
        <v>#VALUE!</v>
      </c>
      <c r="BR278" s="19" t="e">
        <f t="shared" si="24"/>
        <v>#VALUE!</v>
      </c>
      <c r="BS278" s="19">
        <f t="shared" si="25"/>
        <v>0</v>
      </c>
      <c r="BT278" s="219" t="str">
        <f t="shared" si="21"/>
        <v>SemOportunidadeSemOportunidade</v>
      </c>
    </row>
    <row r="279" spans="1:72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930</v>
      </c>
      <c r="W279" s="248" t="s">
        <v>1099</v>
      </c>
      <c r="X279" s="212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 t="str">
        <f>IF(D279="","*",IFERROR(IF(ISODD(COUNT(AS279:AX873)),"ERRO",SUM((AT279-AS279),(AV279-AU279),(AX279-AW279))),"ERRO"))</f>
        <v>ERRO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e">
        <f t="shared" si="23"/>
        <v>#VALUE!</v>
      </c>
      <c r="BR279" s="19" t="e">
        <f t="shared" si="24"/>
        <v>#VALUE!</v>
      </c>
      <c r="BS279" s="19">
        <f t="shared" si="25"/>
        <v>0</v>
      </c>
      <c r="BT279" s="219" t="str">
        <f t="shared" si="21"/>
        <v>SemOportunidadeSemOportunidade</v>
      </c>
    </row>
    <row r="280" spans="1:72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959</v>
      </c>
      <c r="W280" s="172" t="s">
        <v>1381</v>
      </c>
      <c r="X280" s="212" t="s">
        <v>668</v>
      </c>
      <c r="Y280" s="158" t="s">
        <v>671</v>
      </c>
      <c r="Z280" s="158"/>
      <c r="AA280" s="211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 t="str">
        <f>IF(D280="","*",IFERROR(IF(ISODD(COUNT(AS280:AX874)),"ERRO",SUM((AT280-AS280),(AV280-AU280),(AX280-AW280))),"ERRO"))</f>
        <v>ERRO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e">
        <f t="shared" si="23"/>
        <v>#VALUE!</v>
      </c>
      <c r="BR280" s="19" t="e">
        <f t="shared" si="24"/>
        <v>#VALUE!</v>
      </c>
      <c r="BS280" s="19">
        <f t="shared" si="25"/>
        <v>0</v>
      </c>
      <c r="BT280" s="219" t="str">
        <f t="shared" si="21"/>
        <v>SemOportunidadeSemOportunidade</v>
      </c>
    </row>
    <row r="281" spans="1:72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524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930</v>
      </c>
      <c r="W283" s="248" t="s">
        <v>1099</v>
      </c>
      <c r="X283" s="212" t="s">
        <v>668</v>
      </c>
      <c r="Y283" s="158" t="s">
        <v>671</v>
      </c>
      <c r="Z283" s="158"/>
      <c r="AA283" s="211">
        <v>1</v>
      </c>
      <c r="AB283" s="71" t="s">
        <v>660</v>
      </c>
      <c r="AC283" s="71" t="s">
        <v>655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 t="str">
        <f>IF(D283="","*",IFERROR(IF(ISODD(COUNT(AS283:AX877)),"ERRO",SUM((AT283-AS283),(AV283-AU283),(AX283-AW283))),"ERRO"))</f>
        <v>ERRO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e">
        <f t="shared" si="23"/>
        <v>#VALUE!</v>
      </c>
      <c r="BR283" s="19" t="e">
        <f t="shared" si="24"/>
        <v>#VALUE!</v>
      </c>
      <c r="BS283" s="19">
        <f t="shared" si="25"/>
        <v>0</v>
      </c>
      <c r="BT283" s="219" t="str">
        <f t="shared" si="26"/>
        <v>SemOportunidadeSemOportunidade</v>
      </c>
    </row>
    <row r="284" spans="1:72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591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926</v>
      </c>
      <c r="W284" s="248" t="s">
        <v>937</v>
      </c>
      <c r="X284" s="212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 t="str">
        <f>IF(D284="","*",IFERROR(IF(ISODD(COUNT(AS284:AX878)),"ERRO",SUM((AT284-AS284),(AV284-AU284),(AX284-AW284))),"ERRO"))</f>
        <v>ERRO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e">
        <f t="shared" si="23"/>
        <v>#VALUE!</v>
      </c>
      <c r="BR284" s="19" t="e">
        <f t="shared" si="24"/>
        <v>#VALUE!</v>
      </c>
      <c r="BS284" s="19">
        <f t="shared" si="25"/>
        <v>3.1333333333333333</v>
      </c>
      <c r="BT284" s="219" t="str">
        <f t="shared" si="26"/>
        <v>OKOK</v>
      </c>
    </row>
    <row r="285" spans="1:72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926</v>
      </c>
      <c r="W285" s="248" t="s">
        <v>937</v>
      </c>
      <c r="X285" s="212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 t="str">
        <f>IF(D285="","*",IFERROR(IF(ISODD(COUNT(AS285:AX879)),"ERRO",SUM((AT285-AS285),(AV285-AU285),(AX285-AW285))),"ERRO"))</f>
        <v>ERRO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e">
        <f t="shared" si="23"/>
        <v>#VALUE!</v>
      </c>
      <c r="BR285" s="19" t="e">
        <f t="shared" si="24"/>
        <v>#VALUE!</v>
      </c>
      <c r="BS285" s="19">
        <f t="shared" si="25"/>
        <v>0</v>
      </c>
      <c r="BT285" s="219" t="str">
        <f t="shared" si="26"/>
        <v>SuperExecução</v>
      </c>
    </row>
    <row r="286" spans="1:72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926</v>
      </c>
      <c r="W286" s="172" t="s">
        <v>1362</v>
      </c>
      <c r="X286" s="212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 t="str">
        <f>IF(D286="","*",IFERROR(IF(ISODD(COUNT(AS286:AX880)),"ERRO",SUM((AT286-AS286),(AV286-AU286),(AX286-AW286))),"ERRO"))</f>
        <v>ERRO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e">
        <f t="shared" si="23"/>
        <v>#VALUE!</v>
      </c>
      <c r="BR286" s="19" t="e">
        <f t="shared" si="24"/>
        <v>#VALUE!</v>
      </c>
      <c r="BS286" s="19">
        <f t="shared" si="25"/>
        <v>2</v>
      </c>
      <c r="BT286" s="219" t="str">
        <f t="shared" si="26"/>
        <v>OKOK</v>
      </c>
    </row>
    <row r="287" spans="1:72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542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926</v>
      </c>
      <c r="W287" s="172" t="s">
        <v>1390</v>
      </c>
      <c r="X287" s="212" t="s">
        <v>668</v>
      </c>
      <c r="Y287" s="158" t="s">
        <v>671</v>
      </c>
      <c r="Z287" s="158"/>
      <c r="AA287" s="211">
        <v>1</v>
      </c>
      <c r="AB287" s="71" t="s">
        <v>670</v>
      </c>
      <c r="AC287" s="71" t="s">
        <v>666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 t="str">
        <f>IF(D287="","*",IFERROR(IF(ISODD(COUNT(AS287:AX881)),"ERRO",SUM((AT287-AS287),(AV287-AU287),(AX287-AW287))),"ERRO"))</f>
        <v>ERRO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e">
        <f t="shared" si="23"/>
        <v>#VALUE!</v>
      </c>
      <c r="BR287" s="19" t="e">
        <f t="shared" si="24"/>
        <v>#VALUE!</v>
      </c>
      <c r="BS287" s="19">
        <f t="shared" si="25"/>
        <v>0</v>
      </c>
      <c r="BT287" s="219" t="str">
        <f t="shared" si="26"/>
        <v>SemOportunidadeSemOportunidade</v>
      </c>
    </row>
    <row r="288" spans="1:72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926</v>
      </c>
      <c r="W288" s="172" t="s">
        <v>1364</v>
      </c>
      <c r="X288" s="212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 t="str">
        <f>IF(D288="","*",IFERROR(IF(ISODD(COUNT(AS288:AX882)),"ERRO",SUM((AT288-AS288),(AV288-AU288),(AX288-AW288))),"ERRO"))</f>
        <v>ERRO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e">
        <f t="shared" si="23"/>
        <v>#VALUE!</v>
      </c>
      <c r="BR288" s="19" t="e">
        <f t="shared" si="24"/>
        <v>#VALUE!</v>
      </c>
      <c r="BS288" s="19">
        <f t="shared" si="25"/>
        <v>1</v>
      </c>
      <c r="BT288" s="219" t="str">
        <f t="shared" si="26"/>
        <v>OKOK</v>
      </c>
    </row>
    <row r="289" spans="1:72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926</v>
      </c>
      <c r="W289" s="172" t="s">
        <v>1028</v>
      </c>
      <c r="X289" s="212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 t="str">
        <f>IF(D289="","*",IFERROR(IF(ISODD(COUNT(AS289:AX883)),"ERRO",SUM((AT289-AS289),(AV289-AU289),(AX289-AW289))),"ERRO"))</f>
        <v>ERRO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e">
        <f t="shared" si="23"/>
        <v>#VALUE!</v>
      </c>
      <c r="BR289" s="19" t="e">
        <f t="shared" si="24"/>
        <v>#VALUE!</v>
      </c>
      <c r="BS289" s="19">
        <f t="shared" si="25"/>
        <v>1</v>
      </c>
      <c r="BT289" s="219" t="str">
        <f t="shared" si="26"/>
        <v>OKOK</v>
      </c>
    </row>
    <row r="290" spans="1:72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939</v>
      </c>
      <c r="W291" s="172" t="s">
        <v>1113</v>
      </c>
      <c r="X291" s="212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 t="str">
        <f>IF(D291="","*",IFERROR(IF(ISODD(COUNT(AS291:AX885)),"ERRO",SUM((AT291-AS291),(AV291-AU291),(AX291-AW291))),"ERRO"))</f>
        <v>ERRO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e">
        <f t="shared" si="23"/>
        <v>#VALUE!</v>
      </c>
      <c r="BR291" s="19" t="e">
        <f t="shared" si="24"/>
        <v>#VALUE!</v>
      </c>
      <c r="BS291" s="19">
        <f t="shared" si="25"/>
        <v>0</v>
      </c>
      <c r="BT291" s="219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939</v>
      </c>
      <c r="W292" s="172" t="s">
        <v>1113</v>
      </c>
      <c r="X292" s="212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 t="str">
        <f>IF(D292="","*",IFERROR(IF(ISODD(COUNT(AS292:AX886)),"ERRO",SUM((AT292-AS292),(AV292-AU292),(AX292-AW292))),"ERRO"))</f>
        <v>ERRO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e">
        <f t="shared" si="23"/>
        <v>#VALUE!</v>
      </c>
      <c r="BR292" s="19" t="e">
        <f t="shared" si="24"/>
        <v>#VALUE!</v>
      </c>
      <c r="BS292" s="19">
        <f t="shared" si="25"/>
        <v>0</v>
      </c>
      <c r="BT292" s="219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939</v>
      </c>
      <c r="W293" s="172" t="s">
        <v>1113</v>
      </c>
      <c r="X293" s="212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 t="str">
        <f>IF(D293="","*",IFERROR(IF(ISODD(COUNT(AS293:AX887)),"ERRO",SUM((AT293-AS293),(AV293-AU293),(AX293-AW293))),"ERRO"))</f>
        <v>ERRO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e">
        <f t="shared" si="23"/>
        <v>#VALUE!</v>
      </c>
      <c r="BR293" s="19" t="e">
        <f t="shared" si="24"/>
        <v>#VALUE!</v>
      </c>
      <c r="BS293" s="19">
        <f t="shared" si="25"/>
        <v>0</v>
      </c>
      <c r="BT293" s="219" t="str">
        <f t="shared" si="26"/>
        <v>SemOportunidadeSemOportunidade</v>
      </c>
    </row>
    <row r="294" spans="1:72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939</v>
      </c>
      <c r="W294" s="172" t="s">
        <v>1113</v>
      </c>
      <c r="X294" s="212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 t="str">
        <f>IF(D294="","*",IFERROR(IF(ISODD(COUNT(AS294:AX888)),"ERRO",SUM((AT294-AS294),(AV294-AU294),(AX294-AW294))),"ERRO"))</f>
        <v>ERRO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e">
        <f t="shared" si="23"/>
        <v>#VALUE!</v>
      </c>
      <c r="BR294" s="19" t="e">
        <f t="shared" si="24"/>
        <v>#VALUE!</v>
      </c>
      <c r="BS294" s="19">
        <f t="shared" si="25"/>
        <v>0</v>
      </c>
      <c r="BT294" s="219" t="str">
        <f t="shared" si="26"/>
        <v>SemOportunidadeSemOportunidade</v>
      </c>
    </row>
    <row r="295" spans="1:72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939</v>
      </c>
      <c r="W295" s="172" t="s">
        <v>1113</v>
      </c>
      <c r="X295" s="212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 t="str">
        <f>IF(D295="","*",IFERROR(IF(ISODD(COUNT(AS295:AX889)),"ERRO",SUM((AT295-AS295),(AV295-AU295),(AX295-AW295))),"ERRO"))</f>
        <v>ERRO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e">
        <f t="shared" si="23"/>
        <v>#VALUE!</v>
      </c>
      <c r="BR295" s="19" t="e">
        <f t="shared" si="24"/>
        <v>#VALUE!</v>
      </c>
      <c r="BS295" s="19">
        <f t="shared" si="25"/>
        <v>0</v>
      </c>
      <c r="BT295" s="219" t="str">
        <f t="shared" si="26"/>
        <v>SemOportunidadeSemOportunidade</v>
      </c>
    </row>
    <row r="296" spans="1:72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939</v>
      </c>
      <c r="W296" s="172" t="s">
        <v>1113</v>
      </c>
      <c r="X296" s="212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 t="str">
        <f>IF(D296="","*",IFERROR(IF(ISODD(COUNT(AS296:AX890)),"ERRO",SUM((AT296-AS296),(AV296-AU296),(AX296-AW296))),"ERRO"))</f>
        <v>ERRO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e">
        <f t="shared" si="23"/>
        <v>#VALUE!</v>
      </c>
      <c r="BR296" s="19" t="e">
        <f t="shared" si="24"/>
        <v>#VALUE!</v>
      </c>
      <c r="BS296" s="19">
        <f t="shared" si="25"/>
        <v>0</v>
      </c>
      <c r="BT296" s="219" t="str">
        <f t="shared" si="26"/>
        <v>SemOportunidadeSemOportunidade</v>
      </c>
    </row>
    <row r="297" spans="1:72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1015</v>
      </c>
      <c r="W298" s="172" t="s">
        <v>1113</v>
      </c>
      <c r="X298" s="212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 t="str">
        <f>IF(D298="","*",IFERROR(IF(ISODD(COUNT(AS298:AX892)),"ERRO",SUM((AT298-AS298),(AV298-AU298),(AX298-AW298))),"ERRO"))</f>
        <v>ERRO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e">
        <f t="shared" si="23"/>
        <v>#VALUE!</v>
      </c>
      <c r="BR298" s="19" t="e">
        <f t="shared" si="24"/>
        <v>#VALUE!</v>
      </c>
      <c r="BS298" s="19">
        <f t="shared" si="25"/>
        <v>0</v>
      </c>
      <c r="BT298" s="219" t="str">
        <f t="shared" si="26"/>
        <v>SemOportunidadeSemOportunidade</v>
      </c>
    </row>
    <row r="299" spans="1:72" ht="23.25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535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1">
        <v>55</v>
      </c>
      <c r="K299" s="211">
        <v>135</v>
      </c>
      <c r="L299" s="84" t="s">
        <v>317</v>
      </c>
      <c r="M299" s="200" t="s">
        <v>1118</v>
      </c>
      <c r="N299" s="200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959</v>
      </c>
      <c r="W299" s="248" t="s">
        <v>960</v>
      </c>
      <c r="X299" s="212" t="s">
        <v>668</v>
      </c>
      <c r="Y299" s="158" t="s">
        <v>671</v>
      </c>
      <c r="Z299" s="158"/>
      <c r="AA299" s="211">
        <v>1</v>
      </c>
      <c r="AB299" s="71" t="s">
        <v>660</v>
      </c>
      <c r="AC299" s="71" t="s">
        <v>655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 t="str">
        <f>IF(D299="","*",IFERROR(IF(ISODD(COUNT(AS299:AX893)),"ERRO",SUM((AT299-AS299),(AV299-AU299),(AX299-AW299))),"ERRO"))</f>
        <v>ERRO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e">
        <f t="shared" si="23"/>
        <v>#VALUE!</v>
      </c>
      <c r="BR299" s="19" t="e">
        <f t="shared" si="24"/>
        <v>#VALUE!</v>
      </c>
      <c r="BS299" s="19">
        <f t="shared" si="25"/>
        <v>0</v>
      </c>
      <c r="BT299" s="219" t="str">
        <f t="shared" si="26"/>
        <v>SemOportunidadeSemOportunidade</v>
      </c>
    </row>
    <row r="300" spans="1:72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963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964</v>
      </c>
      <c r="W300" s="248" t="s">
        <v>983</v>
      </c>
      <c r="X300" s="212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 t="str">
        <f>IF(D300="","*",IFERROR(IF(ISODD(COUNT(AS300:AX894)),"ERRO",SUM((AT300-AS300),(AV300-AU300),(AX300-AW300))),"ERRO"))</f>
        <v>ERRO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e">
        <f t="shared" si="23"/>
        <v>#VALUE!</v>
      </c>
      <c r="BR300" s="19" t="e">
        <f t="shared" si="24"/>
        <v>#VALUE!</v>
      </c>
      <c r="BS300" s="19">
        <f t="shared" si="25"/>
        <v>1</v>
      </c>
      <c r="BT300" s="219" t="str">
        <f t="shared" si="26"/>
        <v>OKOK</v>
      </c>
    </row>
    <row r="301" spans="1:72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1">
        <v>54</v>
      </c>
      <c r="K301" s="211">
        <v>83.7</v>
      </c>
      <c r="L301" s="211" t="s">
        <v>317</v>
      </c>
      <c r="M301" s="200" t="s">
        <v>982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964</v>
      </c>
      <c r="W301" s="248" t="s">
        <v>965</v>
      </c>
      <c r="X301" s="212" t="s">
        <v>668</v>
      </c>
      <c r="Y301" s="158" t="s">
        <v>671</v>
      </c>
      <c r="Z301" s="158"/>
      <c r="AA301" s="211">
        <v>1</v>
      </c>
      <c r="AB301" s="171" t="s">
        <v>660</v>
      </c>
      <c r="AC301" s="171" t="s">
        <v>655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 t="str">
        <f>IF(D301="","*",IFERROR(IF(ISODD(COUNT(AS301:AX895)),"ERRO",SUM((AT301-AS301),(AV301-AU301),(AX301-AW301))),"ERRO"))</f>
        <v>ERRO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e">
        <f t="shared" si="23"/>
        <v>#VALUE!</v>
      </c>
      <c r="BR301" s="19" t="e">
        <f t="shared" si="24"/>
        <v>#VALUE!</v>
      </c>
      <c r="BS301" s="19">
        <f t="shared" si="25"/>
        <v>1</v>
      </c>
      <c r="BT301" s="219" t="str">
        <f t="shared" si="26"/>
        <v>OKOK</v>
      </c>
    </row>
    <row r="302" spans="1:72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964</v>
      </c>
      <c r="W302" s="172" t="s">
        <v>1113</v>
      </c>
      <c r="X302" s="212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 t="str">
        <f>IF(D302="","*",IFERROR(IF(ISODD(COUNT(AS302:AX896)),"ERRO",SUM((AT302-AS302),(AV302-AU302),(AX302-AW302))),"ERRO"))</f>
        <v>ERRO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e">
        <f t="shared" si="23"/>
        <v>#VALUE!</v>
      </c>
      <c r="BR302" s="19" t="e">
        <f t="shared" si="24"/>
        <v>#VALUE!</v>
      </c>
      <c r="BS302" s="19">
        <f t="shared" si="25"/>
        <v>0</v>
      </c>
      <c r="BT302" s="219" t="str">
        <f t="shared" si="26"/>
        <v>SemOportunidadeSemOportunidade</v>
      </c>
    </row>
    <row r="303" spans="1:72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964</v>
      </c>
      <c r="W303" s="172" t="s">
        <v>1288</v>
      </c>
      <c r="X303" s="212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 t="str">
        <f>IF(D303="","*",IFERROR(IF(ISODD(COUNT(AS303:AX897)),"ERRO",SUM((AT303-AS303),(AV303-AU303),(AX303-AW303))),"ERRO"))</f>
        <v>ERRO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e">
        <f t="shared" si="23"/>
        <v>#VALUE!</v>
      </c>
      <c r="BR303" s="19" t="e">
        <f t="shared" si="24"/>
        <v>#VALUE!</v>
      </c>
      <c r="BS303" s="19">
        <f t="shared" si="25"/>
        <v>0</v>
      </c>
      <c r="BT303" s="219" t="str">
        <f t="shared" si="26"/>
        <v>SemOportunidadeSemOportunidade</v>
      </c>
    </row>
    <row r="304" spans="1:72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1049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959</v>
      </c>
      <c r="W305" s="172" t="s">
        <v>1413</v>
      </c>
      <c r="X305" s="212" t="s">
        <v>668</v>
      </c>
      <c r="Y305" s="158"/>
      <c r="Z305" s="158"/>
      <c r="AA305" s="211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 t="str">
        <f>IF(D305="","*",IFERROR(IF(ISODD(COUNT(AS305:AX899)),"ERRO",SUM((AT305-AS305),(AV305-AU305),(AX305-AW305))),"ERRO"))</f>
        <v>ERRO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964</v>
      </c>
      <c r="W307" s="172" t="s">
        <v>1414</v>
      </c>
      <c r="X307" s="212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 t="str">
        <f>IF(D307="","*",IFERROR(IF(ISODD(COUNT(AS307:AX901)),"ERRO",SUM((AT307-AS307),(AV307-AU307),(AX307-AW307))),"ERRO"))</f>
        <v>ERRO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e">
        <f t="shared" si="23"/>
        <v>#VALUE!</v>
      </c>
      <c r="BR307" s="19" t="e">
        <f t="shared" si="24"/>
        <v>#VALUE!</v>
      </c>
      <c r="BS307" s="19">
        <f t="shared" si="25"/>
        <v>0</v>
      </c>
      <c r="BT307" s="219" t="str">
        <f t="shared" si="26"/>
        <v>SemOportunidadeSemOportunidade</v>
      </c>
    </row>
    <row r="308" spans="1:72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964</v>
      </c>
      <c r="W308" s="172" t="s">
        <v>1414</v>
      </c>
      <c r="X308" s="212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 t="str">
        <f>IF(D308="","*",IFERROR(IF(ISODD(COUNT(AS308:AX902)),"ERRO",SUM((AT308-AS308),(AV308-AU308),(AX308-AW308))),"ERRO"))</f>
        <v>ERRO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e">
        <f t="shared" si="23"/>
        <v>#VALUE!</v>
      </c>
      <c r="BR308" s="19" t="e">
        <f t="shared" si="24"/>
        <v>#VALUE!</v>
      </c>
      <c r="BS308" s="19">
        <f t="shared" si="25"/>
        <v>0</v>
      </c>
      <c r="BT308" s="219" t="str">
        <f t="shared" si="26"/>
        <v>SemOportunidadeSemOportunidade</v>
      </c>
    </row>
    <row r="309" spans="1:72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930</v>
      </c>
      <c r="W309" s="248" t="s">
        <v>1099</v>
      </c>
      <c r="X309" s="212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 t="str">
        <f>IF(D309="","*",IFERROR(IF(ISODD(COUNT(AS309:AX903)),"ERRO",SUM((AT309-AS309),(AV309-AU309),(AX309-AW309))),"ERRO"))</f>
        <v>ERRO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e">
        <f t="shared" si="23"/>
        <v>#VALUE!</v>
      </c>
      <c r="BR309" s="19" t="e">
        <f t="shared" si="24"/>
        <v>#VALUE!</v>
      </c>
      <c r="BS309" s="19">
        <f t="shared" si="25"/>
        <v>0</v>
      </c>
      <c r="BT309" s="219" t="str">
        <f t="shared" si="26"/>
        <v>SemOportunidadeSemOportunidade</v>
      </c>
    </row>
    <row r="310" spans="1:72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591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926</v>
      </c>
      <c r="W312" s="248" t="s">
        <v>937</v>
      </c>
      <c r="X312" s="212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 t="str">
        <f>IF(D312="","*",IFERROR(IF(ISODD(COUNT(AS312:AX906)),"ERRO",SUM((AT312-AS312),(AV312-AU312),(AX312-AW312))),"ERRO"))</f>
        <v>ERRO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e">
        <f t="shared" si="23"/>
        <v>#VALUE!</v>
      </c>
      <c r="BR312" s="19" t="e">
        <f t="shared" si="24"/>
        <v>#VALUE!</v>
      </c>
      <c r="BS312" s="19">
        <f t="shared" si="25"/>
        <v>0</v>
      </c>
      <c r="BT312" s="219" t="str">
        <f t="shared" si="26"/>
        <v>CondiçõesClimáticaChuva</v>
      </c>
    </row>
    <row r="313" spans="1:72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926</v>
      </c>
      <c r="W313" s="248" t="s">
        <v>937</v>
      </c>
      <c r="X313" s="212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 t="str">
        <f>IF(D313="","*",IFERROR(IF(ISODD(COUNT(AS313:AX907)),"ERRO",SUM((AT313-AS313),(AV313-AU313),(AX313-AW313))),"ERRO"))</f>
        <v>ERRO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e">
        <f t="shared" si="23"/>
        <v>#VALUE!</v>
      </c>
      <c r="BR313" s="19" t="e">
        <f t="shared" si="24"/>
        <v>#VALUE!</v>
      </c>
      <c r="BS313" s="19">
        <f t="shared" si="25"/>
        <v>0</v>
      </c>
      <c r="BT313" s="219" t="str">
        <f t="shared" si="26"/>
        <v>CondiçõesClimáticaChuva</v>
      </c>
    </row>
    <row r="314" spans="1:72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926</v>
      </c>
      <c r="W314" s="172" t="s">
        <v>1362</v>
      </c>
      <c r="X314" s="212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 t="str">
        <f>IF(D314="","*",IFERROR(IF(ISODD(COUNT(AS314:AX908)),"ERRO",SUM((AT314-AS314),(AV314-AU314),(AX314-AW314))),"ERRO"))</f>
        <v>ERRO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e">
        <f t="shared" si="23"/>
        <v>#VALUE!</v>
      </c>
      <c r="BR314" s="19" t="e">
        <f t="shared" si="24"/>
        <v>#VALUE!</v>
      </c>
      <c r="BS314" s="19">
        <f t="shared" si="25"/>
        <v>0</v>
      </c>
      <c r="BT314" s="219" t="str">
        <f t="shared" si="26"/>
        <v>CondiçõesClimáticaChuva</v>
      </c>
    </row>
    <row r="315" spans="1:72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926</v>
      </c>
      <c r="W315" s="172" t="s">
        <v>1028</v>
      </c>
      <c r="X315" s="212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 t="str">
        <f>IF(D315="","*",IFERROR(IF(ISODD(COUNT(AS315:AX909)),"ERRO",SUM((AT315-AS315),(AV315-AU315),(AX315-AW315))),"ERRO"))</f>
        <v>ERRO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e">
        <f t="shared" si="23"/>
        <v>#VALUE!</v>
      </c>
      <c r="BR315" s="19" t="e">
        <f t="shared" si="24"/>
        <v>#VALUE!</v>
      </c>
      <c r="BS315" s="19">
        <f t="shared" si="25"/>
        <v>0</v>
      </c>
      <c r="BT315" s="219" t="str">
        <f t="shared" si="26"/>
        <v>CondiçõesClimáticaChuva</v>
      </c>
    </row>
    <row r="316" spans="1:72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1420</v>
      </c>
      <c r="W317" s="172" t="s">
        <v>1113</v>
      </c>
      <c r="X317" s="212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 t="str">
        <f>IF(D317="","*",IFERROR(IF(ISODD(COUNT(AS317:AX911)),"ERRO",SUM((AT317-AS317),(AV317-AU317),(AX317-AW317))),"ERRO"))</f>
        <v>ERRO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e">
        <f t="shared" si="23"/>
        <v>#VALUE!</v>
      </c>
      <c r="BR317" s="19" t="e">
        <f t="shared" si="24"/>
        <v>#VALUE!</v>
      </c>
      <c r="BS317" s="19">
        <f t="shared" si="25"/>
        <v>0</v>
      </c>
      <c r="BT317" s="219" t="str">
        <f t="shared" si="26"/>
        <v>SemOportunidadeSemOportunidade</v>
      </c>
    </row>
    <row r="318" spans="1:72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1422</v>
      </c>
      <c r="W318" s="172" t="s">
        <v>1113</v>
      </c>
      <c r="X318" s="212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 t="str">
        <f>IF(D318="","*",IFERROR(IF(ISODD(COUNT(AS318:AX912)),"ERRO",SUM((AT318-AS318),(AV318-AU318),(AX318-AW318))),"ERRO"))</f>
        <v>ERRO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e">
        <f t="shared" si="23"/>
        <v>#VALUE!</v>
      </c>
      <c r="BR318" s="19" t="e">
        <f t="shared" si="24"/>
        <v>#VALUE!</v>
      </c>
      <c r="BS318" s="19">
        <f t="shared" si="25"/>
        <v>0</v>
      </c>
      <c r="BT318" s="219" t="str">
        <f t="shared" si="26"/>
        <v>SemOportunidadeSemOportunidade</v>
      </c>
    </row>
    <row r="319" spans="1:72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1423</v>
      </c>
      <c r="W319" s="172" t="s">
        <v>1113</v>
      </c>
      <c r="X319" s="212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 t="str">
        <f>IF(D319="","*",IFERROR(IF(ISODD(COUNT(AS319:AX913)),"ERRO",SUM((AT319-AS319),(AV319-AU319),(AX319-AW319))),"ERRO"))</f>
        <v>ERRO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e">
        <f t="shared" si="23"/>
        <v>#VALUE!</v>
      </c>
      <c r="BR319" s="19" t="e">
        <f t="shared" si="24"/>
        <v>#VALUE!</v>
      </c>
      <c r="BS319" s="19">
        <f t="shared" si="25"/>
        <v>0</v>
      </c>
      <c r="BT319" s="219" t="str">
        <f t="shared" si="26"/>
        <v>SemOportunidadeSemOportunidade</v>
      </c>
    </row>
    <row r="320" spans="1:72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1424</v>
      </c>
      <c r="W321" s="172" t="s">
        <v>1113</v>
      </c>
      <c r="X321" s="212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 t="str">
        <f>IF(D321="","*",IFERROR(IF(ISODD(COUNT(AS321:AX915)),"ERRO",SUM((AT321-AS321),(AV321-AU321),(AX321-AW321))),"ERRO"))</f>
        <v>ERRO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e">
        <f t="shared" si="23"/>
        <v>#VALUE!</v>
      </c>
      <c r="BR321" s="19" t="e">
        <f t="shared" si="24"/>
        <v>#VALUE!</v>
      </c>
      <c r="BS321" s="19">
        <f t="shared" si="25"/>
        <v>0</v>
      </c>
      <c r="BT321" s="219" t="str">
        <f t="shared" si="26"/>
        <v>SuperExecução</v>
      </c>
    </row>
    <row r="322" spans="1:72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964</v>
      </c>
      <c r="W323" s="172" t="s">
        <v>937</v>
      </c>
      <c r="X323" s="212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 t="str">
        <f>IF(D323="","*",IFERROR(IF(ISODD(COUNT(AS323:AX917)),"ERRO",SUM((AT323-AS323),(AV323-AU323),(AX323-AW323))),"ERRO"))</f>
        <v>ERRO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e">
        <f t="shared" si="23"/>
        <v>#VALUE!</v>
      </c>
      <c r="BR323" s="19" t="e">
        <f t="shared" si="24"/>
        <v>#VALUE!</v>
      </c>
      <c r="BS323" s="19">
        <f t="shared" si="25"/>
        <v>0</v>
      </c>
      <c r="BT323" s="219" t="str">
        <f t="shared" si="26"/>
        <v>SemOportunidadeSemOportunidade</v>
      </c>
    </row>
    <row r="324" spans="1:72" ht="16.5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964</v>
      </c>
      <c r="W324" s="172" t="s">
        <v>1131</v>
      </c>
      <c r="X324" s="212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 t="str">
        <f>IF(D324="","*",IFERROR(IF(ISODD(COUNT(AS324:AX918)),"ERRO",SUM((AT324-AS324),(AV324-AU324),(AX324-AW324))),"ERRO"))</f>
        <v>ERRO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e">
        <f t="shared" si="23"/>
        <v>#VALUE!</v>
      </c>
      <c r="BR324" s="19" t="e">
        <f t="shared" si="24"/>
        <v>#VALUE!</v>
      </c>
      <c r="BS324" s="19">
        <f t="shared" si="25"/>
        <v>0</v>
      </c>
      <c r="BT324" s="219" t="str">
        <f t="shared" si="26"/>
        <v>SemOportunidadeSemOportunidade</v>
      </c>
    </row>
    <row r="325" spans="1:72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963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964</v>
      </c>
      <c r="W325" s="248" t="s">
        <v>983</v>
      </c>
      <c r="X325" s="212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 t="str">
        <f>IF(D325="","*",IFERROR(IF(ISODD(COUNT(AS325:AX919)),"ERRO",SUM((AT325-AS325),(AV325-AU325),(AX325-AW325))),"ERRO"))</f>
        <v>ERRO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e">
        <f t="shared" si="23"/>
        <v>#VALUE!</v>
      </c>
      <c r="BR325" s="19" t="e">
        <f t="shared" si="24"/>
        <v>#VALUE!</v>
      </c>
      <c r="BS325" s="19">
        <f t="shared" si="25"/>
        <v>1</v>
      </c>
      <c r="BT325" s="219" t="str">
        <f t="shared" si="26"/>
        <v>OKOK</v>
      </c>
    </row>
    <row r="326" spans="1:72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1">
        <v>54</v>
      </c>
      <c r="K326" s="211">
        <v>83.7</v>
      </c>
      <c r="L326" s="211" t="s">
        <v>317</v>
      </c>
      <c r="M326" s="200" t="s">
        <v>982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964</v>
      </c>
      <c r="W326" s="248" t="s">
        <v>1127</v>
      </c>
      <c r="X326" s="212" t="s">
        <v>663</v>
      </c>
      <c r="Y326" s="158"/>
      <c r="Z326" s="158"/>
      <c r="AA326" s="211">
        <v>1</v>
      </c>
      <c r="AB326" s="171" t="s">
        <v>660</v>
      </c>
      <c r="AC326" s="171" t="s">
        <v>655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 t="str">
        <f>IF(D326="","*",IFERROR(IF(ISODD(COUNT(AS326:AX920)),"ERRO",SUM((AT326-AS326),(AV326-AU326),(AX326-AW326))),"ERRO"))</f>
        <v>ERRO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e">
        <f t="shared" si="23"/>
        <v>#VALUE!</v>
      </c>
      <c r="BR326" s="19" t="e">
        <f t="shared" si="24"/>
        <v>#VALUE!</v>
      </c>
      <c r="BS326" s="19">
        <f t="shared" si="25"/>
        <v>1</v>
      </c>
      <c r="BT326" s="219" t="str">
        <f t="shared" si="26"/>
        <v>OKOK</v>
      </c>
    </row>
    <row r="327" spans="1:72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964</v>
      </c>
      <c r="W327" s="172" t="s">
        <v>1113</v>
      </c>
      <c r="X327" s="212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 t="str">
        <f>IF(D327="","*",IFERROR(IF(ISODD(COUNT(AS327:AX921)),"ERRO",SUM((AT327-AS327),(AV327-AU327),(AX327-AW327))),"ERRO"))</f>
        <v>ERRO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e">
        <f t="shared" ref="BQ327:BQ390" si="29">IF(AND(BR327&lt;1,BS327&lt;1),"Produção e Intervalo",IF(BR327&lt;1,"Intervalo",IF(BS327&lt;1,"Produção","Aderente")))</f>
        <v>#VALUE!</v>
      </c>
      <c r="BR327" s="19" t="e">
        <f t="shared" ref="BR327:BR390" si="30">IF(OR(B327="",F327=""),"*",AY327/P327)</f>
        <v>#VALUE!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1430</v>
      </c>
      <c r="W329" s="172" t="s">
        <v>1431</v>
      </c>
      <c r="X329" s="212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 t="str">
        <f>IF(D329="","*",IFERROR(IF(ISODD(COUNT(AS329:AX923)),"ERRO",SUM((AT329-AS329),(AV329-AU329),(AX329-AW329))),"ERRO"))</f>
        <v>ERRO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e">
        <f t="shared" si="29"/>
        <v>#VALUE!</v>
      </c>
      <c r="BR329" s="19" t="e">
        <f t="shared" si="30"/>
        <v>#VALUE!</v>
      </c>
      <c r="BS329" s="19">
        <f t="shared" si="31"/>
        <v>0</v>
      </c>
      <c r="BT329" s="219" t="str">
        <f t="shared" si="26"/>
        <v>SemOportunidadeSemOportunidade</v>
      </c>
    </row>
    <row r="330" spans="1:72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930</v>
      </c>
      <c r="W331" s="248" t="s">
        <v>1099</v>
      </c>
      <c r="X331" s="212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 t="str">
        <f>IF(D331="","*",IFERROR(IF(ISODD(COUNT(AS331:AX925)),"ERRO",SUM((AT331-AS331),(AV331-AU331),(AX331-AW331))),"ERRO"))</f>
        <v>ERRO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e">
        <f t="shared" si="29"/>
        <v>#VALUE!</v>
      </c>
      <c r="BR331" s="19" t="e">
        <f t="shared" si="30"/>
        <v>#VALUE!</v>
      </c>
      <c r="BS331" s="19">
        <f t="shared" si="31"/>
        <v>0</v>
      </c>
      <c r="BT331" s="219" t="str">
        <f t="shared" si="26"/>
        <v>SemOportunidadeSemOportunidade</v>
      </c>
    </row>
    <row r="332" spans="1:72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930</v>
      </c>
      <c r="W334" s="248" t="s">
        <v>1099</v>
      </c>
      <c r="X334" s="212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 t="str">
        <f>IF(D334="","*",IFERROR(IF(ISODD(COUNT(AS334:AX928)),"ERRO",SUM((AT334-AS334),(AV334-AU334),(AX334-AW334))),"ERRO"))</f>
        <v>ERRO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e">
        <f t="shared" si="29"/>
        <v>#VALUE!</v>
      </c>
      <c r="BR334" s="19" t="e">
        <f t="shared" si="30"/>
        <v>#VALUE!</v>
      </c>
      <c r="BS334" s="19">
        <f t="shared" si="31"/>
        <v>0</v>
      </c>
      <c r="BT334" s="219" t="str">
        <f t="shared" si="26"/>
        <v>SemOportunidadeSemOportunidade</v>
      </c>
    </row>
    <row r="335" spans="1:72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524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930</v>
      </c>
      <c r="W337" s="248" t="s">
        <v>1099</v>
      </c>
      <c r="X337" s="212" t="s">
        <v>668</v>
      </c>
      <c r="Y337" s="158"/>
      <c r="Z337" s="158"/>
      <c r="AA337" s="211">
        <v>1</v>
      </c>
      <c r="AB337" s="71" t="s">
        <v>660</v>
      </c>
      <c r="AC337" s="71" t="s">
        <v>655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 t="str">
        <f>IF(D337="","*",IFERROR(IF(ISODD(COUNT(AS337:AX931)),"ERRO",SUM((AT337-AS337),(AV337-AU337),(AX337-AW337))),"ERRO"))</f>
        <v>ERRO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e">
        <f t="shared" si="29"/>
        <v>#VALUE!</v>
      </c>
      <c r="BR337" s="19" t="e">
        <f t="shared" si="30"/>
        <v>#VALUE!</v>
      </c>
      <c r="BS337" s="19">
        <f t="shared" si="31"/>
        <v>0</v>
      </c>
      <c r="BT337" s="219" t="str">
        <f t="shared" si="26"/>
        <v>MecanizaçãoAtivos</v>
      </c>
    </row>
    <row r="338" spans="1:72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591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926</v>
      </c>
      <c r="W338" s="248" t="s">
        <v>937</v>
      </c>
      <c r="X338" s="212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 t="str">
        <f>IF(D338="","*",IFERROR(IF(ISODD(COUNT(AS338:AX932)),"ERRO",SUM((AT338-AS338),(AV338-AU338),(AX338-AW338))),"ERRO"))</f>
        <v>ERRO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e">
        <f t="shared" si="29"/>
        <v>#VALUE!</v>
      </c>
      <c r="BR338" s="19" t="e">
        <f t="shared" si="30"/>
        <v>#VALUE!</v>
      </c>
      <c r="BS338" s="19">
        <f t="shared" si="31"/>
        <v>0</v>
      </c>
      <c r="BT338" s="219" t="str">
        <f t="shared" si="26"/>
        <v>SuperExecução</v>
      </c>
    </row>
    <row r="339" spans="1:72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926</v>
      </c>
      <c r="W339" s="248" t="s">
        <v>937</v>
      </c>
      <c r="X339" s="212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 t="str">
        <f>IF(D339="","*",IFERROR(IF(ISODD(COUNT(AS339:AX933)),"ERRO",SUM((AT339-AS339),(AV339-AU339),(AX339-AW339))),"ERRO"))</f>
        <v>ERRO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e">
        <f t="shared" si="29"/>
        <v>#VALUE!</v>
      </c>
      <c r="BR339" s="19" t="e">
        <f t="shared" si="30"/>
        <v>#VALUE!</v>
      </c>
      <c r="BS339" s="19">
        <f t="shared" si="31"/>
        <v>0</v>
      </c>
      <c r="BT339" s="219" t="str">
        <f t="shared" si="26"/>
        <v>SemOportunidadeSemOportunidade</v>
      </c>
    </row>
    <row r="340" spans="1:72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926</v>
      </c>
      <c r="W340" s="172" t="s">
        <v>1362</v>
      </c>
      <c r="X340" s="212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 t="str">
        <f>IF(D340="","*",IFERROR(IF(ISODD(COUNT(AS340:AX934)),"ERRO",SUM((AT340-AS340),(AV340-AU340),(AX340-AW340))),"ERRO"))</f>
        <v>ERRO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e">
        <f t="shared" si="29"/>
        <v>#VALUE!</v>
      </c>
      <c r="BR340" s="19" t="e">
        <f t="shared" si="30"/>
        <v>#VALUE!</v>
      </c>
      <c r="BS340" s="19">
        <f t="shared" si="31"/>
        <v>0</v>
      </c>
      <c r="BT340" s="219" t="str">
        <f t="shared" si="26"/>
        <v>SuperExecução</v>
      </c>
    </row>
    <row r="341" spans="1:72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542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926</v>
      </c>
      <c r="W341" s="172" t="s">
        <v>1390</v>
      </c>
      <c r="X341" s="212" t="s">
        <v>668</v>
      </c>
      <c r="Y341" s="158"/>
      <c r="Z341" s="158"/>
      <c r="AA341" s="211">
        <v>1</v>
      </c>
      <c r="AB341" s="71" t="s">
        <v>670</v>
      </c>
      <c r="AC341" s="71" t="s">
        <v>666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 t="str">
        <f>IF(D341="","*",IFERROR(IF(ISODD(COUNT(AS341:AX935)),"ERRO",SUM((AT341-AS341),(AV341-AU341),(AX341-AW341))),"ERRO"))</f>
        <v>ERRO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e">
        <f t="shared" si="29"/>
        <v>#VALUE!</v>
      </c>
      <c r="BR341" s="19" t="e">
        <f t="shared" si="30"/>
        <v>#VALUE!</v>
      </c>
      <c r="BS341" s="19">
        <f t="shared" si="31"/>
        <v>0</v>
      </c>
      <c r="BT341" s="219" t="str">
        <f t="shared" si="26"/>
        <v>SemOportunidadeSemOportunidade</v>
      </c>
    </row>
    <row r="342" spans="1:72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>
      <c r="A343" s="166" t="str">
        <f>D343&amp;B343</f>
        <v>SUPER ZWW46006</v>
      </c>
      <c r="B343" s="170">
        <v>46006</v>
      </c>
      <c r="C343" s="8"/>
      <c r="D343" s="52" t="s">
        <v>379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942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939</v>
      </c>
      <c r="W343" s="172" t="s">
        <v>1243</v>
      </c>
      <c r="X343" s="212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 t="str">
        <f>IF(D343="","*",IFERROR(IF(ISODD(COUNT(AS343:AX937)),"ERRO",SUM((AT343-AS343),(AV343-AU343),(AX343-AW343))),"ERRO"))</f>
        <v>ERRO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e">
        <f t="shared" si="29"/>
        <v>#VALUE!</v>
      </c>
      <c r="BR343" s="19" t="e">
        <f t="shared" si="30"/>
        <v>#VALUE!</v>
      </c>
      <c r="BS343" s="19">
        <f t="shared" si="31"/>
        <v>1</v>
      </c>
      <c r="BT343" s="219"/>
    </row>
    <row r="344" spans="1:72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939</v>
      </c>
      <c r="W344" s="172" t="s">
        <v>1113</v>
      </c>
      <c r="X344" s="212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 t="str">
        <f>IF(D344="","*",IFERROR(IF(ISODD(COUNT(AS344:AX937)),"ERRO",SUM((AT344-AS344),(AV344-AU344),(AX344-AW344))),"ERRO"))</f>
        <v>ERRO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e">
        <f t="shared" si="29"/>
        <v>#VALUE!</v>
      </c>
      <c r="BR344" s="19" t="e">
        <f t="shared" si="30"/>
        <v>#VALUE!</v>
      </c>
      <c r="BS344" s="19">
        <f t="shared" si="31"/>
        <v>0</v>
      </c>
      <c r="BT344" s="219" t="str">
        <f t="shared" si="26"/>
        <v>SuperExecução</v>
      </c>
    </row>
    <row r="345" spans="1:72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939</v>
      </c>
      <c r="W345" s="172" t="s">
        <v>1113</v>
      </c>
      <c r="X345" s="212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 t="str">
        <f>IF(D345="","*",IFERROR(IF(ISODD(COUNT(AS345:AX938)),"ERRO",SUM((AT345-AS345),(AV345-AU345),(AX345-AW345))),"ERRO"))</f>
        <v>ERRO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e">
        <f t="shared" si="29"/>
        <v>#VALUE!</v>
      </c>
      <c r="BR345" s="19" t="e">
        <f t="shared" si="30"/>
        <v>#VALUE!</v>
      </c>
      <c r="BS345" s="19">
        <f t="shared" si="31"/>
        <v>1</v>
      </c>
      <c r="BT345" s="219" t="str">
        <f t="shared" si="26"/>
        <v>OKOK</v>
      </c>
    </row>
    <row r="346" spans="1:72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939</v>
      </c>
      <c r="W346" s="172" t="s">
        <v>1113</v>
      </c>
      <c r="X346" s="212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 t="str">
        <f>IF(D346="","*",IFERROR(IF(ISODD(COUNT(AS346:AX939)),"ERRO",SUM((AT346-AS346),(AV346-AU346),(AX346-AW346))),"ERRO"))</f>
        <v>ERRO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e">
        <f t="shared" si="29"/>
        <v>#VALUE!</v>
      </c>
      <c r="BR346" s="19" t="e">
        <f t="shared" si="30"/>
        <v>#VALUE!</v>
      </c>
      <c r="BS346" s="19">
        <f t="shared" si="31"/>
        <v>1</v>
      </c>
      <c r="BT346" s="219" t="str">
        <f t="shared" si="26"/>
        <v>OKOK</v>
      </c>
    </row>
    <row r="347" spans="1:72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939</v>
      </c>
      <c r="W347" s="172" t="s">
        <v>1113</v>
      </c>
      <c r="X347" s="212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 t="str">
        <f>IF(D347="","*",IFERROR(IF(ISODD(COUNT(AS347:AX940)),"ERRO",SUM((AT347-AS347),(AV347-AU347),(AX347-AW347))),"ERRO"))</f>
        <v>ERRO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e">
        <f t="shared" si="29"/>
        <v>#VALUE!</v>
      </c>
      <c r="BR347" s="19" t="e">
        <f t="shared" si="30"/>
        <v>#VALUE!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939</v>
      </c>
      <c r="W348" s="172" t="s">
        <v>1113</v>
      </c>
      <c r="X348" s="212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 t="str">
        <f>IF(D348="","*",IFERROR(IF(ISODD(COUNT(AS348:AX941)),"ERRO",SUM((AT348-AS348),(AV348-AU348),(AX348-AW348))),"ERRO"))</f>
        <v>ERRO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e">
        <f t="shared" si="29"/>
        <v>#VALUE!</v>
      </c>
      <c r="BR348" s="19" t="e">
        <f t="shared" si="30"/>
        <v>#VALUE!</v>
      </c>
      <c r="BS348" s="19">
        <f t="shared" si="31"/>
        <v>1</v>
      </c>
      <c r="BT348" s="219" t="str">
        <f t="shared" si="32"/>
        <v>OKOK</v>
      </c>
    </row>
    <row r="349" spans="1:72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939</v>
      </c>
      <c r="W349" s="172" t="s">
        <v>1113</v>
      </c>
      <c r="X349" s="212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 t="str">
        <f>IF(D349="","*",IFERROR(IF(ISODD(COUNT(AS349:AX942)),"ERRO",SUM((AT349-AS349),(AV349-AU349),(AX349-AW349))),"ERRO"))</f>
        <v>ERRO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e">
        <f t="shared" si="29"/>
        <v>#VALUE!</v>
      </c>
      <c r="BR349" s="19" t="e">
        <f t="shared" si="30"/>
        <v>#VALUE!</v>
      </c>
      <c r="BS349" s="19">
        <f t="shared" si="31"/>
        <v>0</v>
      </c>
      <c r="BT349" s="219" t="str">
        <f t="shared" si="32"/>
        <v>SuperExecução</v>
      </c>
    </row>
    <row r="350" spans="1:72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939</v>
      </c>
      <c r="W350" s="172" t="s">
        <v>1448</v>
      </c>
      <c r="X350" s="212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 t="str">
        <f>IF(D350="","*",IFERROR(IF(ISODD(COUNT(AS350:AX943)),"ERRO",SUM((AT350-AS350),(AV350-AU350),(AX350-AW350))),"ERRO"))</f>
        <v>ERRO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e">
        <f t="shared" si="29"/>
        <v>#VALUE!</v>
      </c>
      <c r="BR350" s="19" t="e">
        <f t="shared" si="30"/>
        <v>#VALUE!</v>
      </c>
      <c r="BS350" s="19">
        <f t="shared" si="31"/>
        <v>2.8666666666666667</v>
      </c>
      <c r="BT350" s="219" t="str">
        <f t="shared" si="32"/>
        <v>OKOK</v>
      </c>
    </row>
    <row r="351" spans="1:72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1453</v>
      </c>
      <c r="W351" s="172" t="s">
        <v>1454</v>
      </c>
      <c r="X351" s="212" t="s">
        <v>668</v>
      </c>
      <c r="Y351" s="158"/>
      <c r="Z351" s="158"/>
      <c r="AA351" s="211">
        <v>2</v>
      </c>
      <c r="AB351" s="71" t="s">
        <v>660</v>
      </c>
      <c r="AC351" s="71" t="s">
        <v>655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 t="str">
        <f>IF(D351="","*",IFERROR(IF(ISODD(COUNT(AS351:AX944)),"ERRO",SUM((AT351-AS351),(AV351-AU351),(AX351-AW351))),"ERRO"))</f>
        <v>ERRO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e">
        <f t="shared" si="29"/>
        <v>#VALUE!</v>
      </c>
      <c r="BR351" s="19" t="e">
        <f t="shared" si="30"/>
        <v>#VALUE!</v>
      </c>
      <c r="BS351" s="19">
        <f t="shared" si="31"/>
        <v>1</v>
      </c>
      <c r="BT351" s="219" t="str">
        <f t="shared" si="32"/>
        <v>OKOK</v>
      </c>
    </row>
    <row r="352" spans="1:72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1453</v>
      </c>
      <c r="W352" s="172" t="s">
        <v>1113</v>
      </c>
      <c r="X352" s="212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 t="str">
        <f>IF(D352="","*",IFERROR(IF(ISODD(COUNT(AS352:AX945)),"ERRO",SUM((AT352-AS352),(AV352-AU352),(AX352-AW352))),"ERRO"))</f>
        <v>ERRO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e">
        <f t="shared" si="29"/>
        <v>#VALUE!</v>
      </c>
      <c r="BR352" s="19" t="e">
        <f t="shared" si="30"/>
        <v>#VALUE!</v>
      </c>
      <c r="BS352" s="19">
        <f t="shared" si="31"/>
        <v>1</v>
      </c>
      <c r="BT352" s="219" t="str">
        <f t="shared" si="32"/>
        <v>OKOK</v>
      </c>
    </row>
    <row r="353" spans="1:72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535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1">
        <v>55</v>
      </c>
      <c r="K353" s="211">
        <v>135</v>
      </c>
      <c r="L353" s="84" t="s">
        <v>317</v>
      </c>
      <c r="M353" s="200" t="s">
        <v>1118</v>
      </c>
      <c r="N353" s="200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959</v>
      </c>
      <c r="W353" s="248" t="s">
        <v>1458</v>
      </c>
      <c r="X353" s="212" t="s">
        <v>668</v>
      </c>
      <c r="Y353" s="158"/>
      <c r="Z353" s="158"/>
      <c r="AA353" s="211">
        <v>1</v>
      </c>
      <c r="AB353" s="71" t="s">
        <v>660</v>
      </c>
      <c r="AC353" s="71" t="s">
        <v>655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 t="str">
        <f>IF(D353="","*",IFERROR(IF(ISODD(COUNT(AS353:AX946)),"ERRO",SUM((AT353-AS353),(AV353-AU353),(AX353-AW353))),"ERRO"))</f>
        <v>ERRO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e">
        <f t="shared" si="29"/>
        <v>#VALUE!</v>
      </c>
      <c r="BR353" s="19" t="e">
        <f t="shared" si="30"/>
        <v>#VALUE!</v>
      </c>
      <c r="BS353" s="19">
        <f t="shared" si="31"/>
        <v>0</v>
      </c>
      <c r="BT353" s="219" t="str">
        <f t="shared" si="32"/>
        <v>NãoControláveisAcidente</v>
      </c>
    </row>
    <row r="354" spans="1:72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1125</v>
      </c>
      <c r="W355" s="172" t="s">
        <v>1113</v>
      </c>
      <c r="X355" s="212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 t="str">
        <f>IF(D355="","*",IFERROR(IF(ISODD(COUNT(AS355:AX948)),"ERRO",SUM((AT355-AS355),(AV355-AU355),(AX355-AW355))),"ERRO"))</f>
        <v>ERRO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e">
        <f t="shared" si="29"/>
        <v>#VALUE!</v>
      </c>
      <c r="BR355" s="19" t="e">
        <f t="shared" si="30"/>
        <v>#VALUE!</v>
      </c>
      <c r="BS355" s="19">
        <f t="shared" si="31"/>
        <v>0</v>
      </c>
      <c r="BT355" s="219" t="str">
        <f t="shared" si="32"/>
        <v>SuperExecução</v>
      </c>
    </row>
    <row r="356" spans="1:72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964</v>
      </c>
      <c r="W356" s="172" t="s">
        <v>1131</v>
      </c>
      <c r="X356" s="212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 t="str">
        <f>IF(D356="","*",IFERROR(IF(ISODD(COUNT(AS356:AX949)),"ERRO",SUM((AT356-AS356),(AV356-AU356),(AX356-AW356))),"ERRO"))</f>
        <v>ERRO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e">
        <f t="shared" si="29"/>
        <v>#VALUE!</v>
      </c>
      <c r="BR356" s="19" t="e">
        <f t="shared" si="30"/>
        <v>#VALUE!</v>
      </c>
      <c r="BS356" s="19">
        <f t="shared" si="31"/>
        <v>0</v>
      </c>
      <c r="BT356" s="219" t="str">
        <f t="shared" si="32"/>
        <v>SuperExecução</v>
      </c>
    </row>
    <row r="357" spans="1:72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963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964</v>
      </c>
      <c r="W357" s="248" t="s">
        <v>983</v>
      </c>
      <c r="X357" s="212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 t="str">
        <f>IF(D357="","*",IFERROR(IF(ISODD(COUNT(AS357:AX950)),"ERRO",SUM((AT357-AS357),(AV357-AU357),(AX357-AW357))),"ERRO"))</f>
        <v>ERRO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e">
        <f t="shared" si="29"/>
        <v>#VALUE!</v>
      </c>
      <c r="BR357" s="19" t="e">
        <f t="shared" si="30"/>
        <v>#VALUE!</v>
      </c>
      <c r="BS357" s="19">
        <f t="shared" si="31"/>
        <v>1</v>
      </c>
      <c r="BT357" s="219" t="str">
        <f t="shared" si="32"/>
        <v>OKOK</v>
      </c>
    </row>
    <row r="358" spans="1:72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1">
        <v>54</v>
      </c>
      <c r="K358" s="211">
        <v>83.7</v>
      </c>
      <c r="L358" s="211" t="s">
        <v>317</v>
      </c>
      <c r="M358" s="200" t="s">
        <v>982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964</v>
      </c>
      <c r="W358" s="248" t="s">
        <v>1127</v>
      </c>
      <c r="X358" s="212" t="s">
        <v>663</v>
      </c>
      <c r="Y358" s="158"/>
      <c r="Z358" s="158"/>
      <c r="AA358" s="211">
        <v>1</v>
      </c>
      <c r="AB358" s="171" t="s">
        <v>660</v>
      </c>
      <c r="AC358" s="171" t="s">
        <v>655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 t="str">
        <f>IF(D358="","*",IFERROR(IF(ISODD(COUNT(AS358:AX951)),"ERRO",SUM((AT358-AS358),(AV358-AU358),(AX358-AW358))),"ERRO"))</f>
        <v>ERRO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e">
        <f t="shared" si="29"/>
        <v>#VALUE!</v>
      </c>
      <c r="BR358" s="19" t="e">
        <f t="shared" si="30"/>
        <v>#VALUE!</v>
      </c>
      <c r="BS358" s="19">
        <f t="shared" si="31"/>
        <v>1</v>
      </c>
      <c r="BT358" s="219" t="str">
        <f t="shared" si="32"/>
        <v>OKOK</v>
      </c>
    </row>
    <row r="359" spans="1:72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964</v>
      </c>
      <c r="W359" s="172" t="s">
        <v>1109</v>
      </c>
      <c r="X359" s="212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 t="str">
        <f>IF(D359="","*",IFERROR(IF(ISODD(COUNT(AS359:AX952)),"ERRO",SUM((AT359-AS359),(AV359-AU359),(AX359-AW359))),"ERRO"))</f>
        <v>ERRO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e">
        <f t="shared" si="29"/>
        <v>#VALUE!</v>
      </c>
      <c r="BR359" s="19" t="e">
        <f t="shared" si="30"/>
        <v>#VALUE!</v>
      </c>
      <c r="BS359" s="19">
        <f t="shared" si="31"/>
        <v>0</v>
      </c>
      <c r="BT359" s="219" t="str">
        <f t="shared" si="32"/>
        <v>SuperExecução</v>
      </c>
    </row>
    <row r="360" spans="1:72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1430</v>
      </c>
      <c r="W360" s="172" t="s">
        <v>1431</v>
      </c>
      <c r="X360" s="212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 t="str">
        <f>IF(D360="","*",IFERROR(IF(ISODD(COUNT(AS360:AX953)),"ERRO",SUM((AT360-AS360),(AV360-AU360),(AX360-AW360))),"ERRO"))</f>
        <v>ERRO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e">
        <f t="shared" si="29"/>
        <v>#VALUE!</v>
      </c>
      <c r="BR360" s="19" t="e">
        <f t="shared" si="30"/>
        <v>#VALUE!</v>
      </c>
      <c r="BS360" s="19">
        <f t="shared" si="31"/>
        <v>0</v>
      </c>
      <c r="BT360" s="219" t="str">
        <f t="shared" si="32"/>
        <v>SemOportunidadeSemOportunidade</v>
      </c>
    </row>
    <row r="361" spans="1:72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930</v>
      </c>
      <c r="W361" s="248" t="s">
        <v>1099</v>
      </c>
      <c r="X361" s="212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1469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 t="str">
        <f>IF(D361="","*",IFERROR(IF(ISODD(COUNT(AS361:AX954)),"ERRO",SUM((AT361-AS361),(AV361-AU361),(AX361-AW361))),"ERRO"))</f>
        <v>ERRO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e">
        <f t="shared" si="29"/>
        <v>#VALUE!</v>
      </c>
      <c r="BR361" s="19" t="e">
        <f t="shared" si="30"/>
        <v>#VALUE!</v>
      </c>
      <c r="BS361" s="19">
        <f t="shared" si="31"/>
        <v>1.1111111111111112</v>
      </c>
      <c r="BT361" s="219" t="str">
        <f t="shared" si="32"/>
        <v>OKOK</v>
      </c>
    </row>
    <row r="362" spans="1:72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1473</v>
      </c>
      <c r="N363" s="200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959</v>
      </c>
      <c r="W363" s="172" t="s">
        <v>1058</v>
      </c>
      <c r="X363" s="212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 t="str">
        <f>IF(D363="","*",IFERROR(IF(ISODD(COUNT(AS363:AX956)),"ERRO",SUM((AT363-AS363),(AV363-AU363),(AX363-AW363))),"ERRO"))</f>
        <v>ERRO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e">
        <f t="shared" si="29"/>
        <v>#VALUE!</v>
      </c>
      <c r="BR363" s="19" t="e">
        <f t="shared" si="30"/>
        <v>#VALUE!</v>
      </c>
      <c r="BS363" s="19">
        <f t="shared" si="31"/>
        <v>0</v>
      </c>
      <c r="BT363" s="219" t="str">
        <f t="shared" si="32"/>
        <v>ConfiabilidadeOperação</v>
      </c>
    </row>
    <row r="364" spans="1:72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524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930</v>
      </c>
      <c r="W364" s="248" t="s">
        <v>1099</v>
      </c>
      <c r="X364" s="212" t="s">
        <v>663</v>
      </c>
      <c r="Y364" s="158" t="s">
        <v>671</v>
      </c>
      <c r="Z364" s="158"/>
      <c r="AA364" s="211">
        <v>1</v>
      </c>
      <c r="AB364" s="71" t="s">
        <v>660</v>
      </c>
      <c r="AC364" s="71" t="s">
        <v>655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 t="str">
        <f>IF(D364="","*",IFERROR(IF(ISODD(COUNT(AS364:AX957)),"ERRO",SUM((AT364-AS364),(AV364-AU364),(AX364-AW364))),"ERRO"))</f>
        <v>ERRO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e">
        <f t="shared" si="29"/>
        <v>#VALUE!</v>
      </c>
      <c r="BR364" s="19" t="e">
        <f t="shared" si="30"/>
        <v>#VALUE!</v>
      </c>
      <c r="BS364" s="19">
        <f t="shared" si="31"/>
        <v>0</v>
      </c>
      <c r="BT364" s="219" t="str">
        <f t="shared" si="32"/>
        <v>TISistema</v>
      </c>
    </row>
    <row r="365" spans="1:72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591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926</v>
      </c>
      <c r="W365" s="248" t="s">
        <v>937</v>
      </c>
      <c r="X365" s="212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 t="str">
        <f>IF(D365="","*",IFERROR(IF(ISODD(COUNT(AS365:AX958)),"ERRO",SUM((AT365-AS365),(AV365-AU365),(AX365-AW365))),"ERRO"))</f>
        <v>ERRO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e">
        <f t="shared" si="29"/>
        <v>#VALUE!</v>
      </c>
      <c r="BR365" s="19" t="e">
        <f t="shared" si="30"/>
        <v>#VALUE!</v>
      </c>
      <c r="BS365" s="19">
        <f t="shared" si="31"/>
        <v>1</v>
      </c>
      <c r="BT365" s="219" t="str">
        <f t="shared" si="32"/>
        <v>OKOK</v>
      </c>
    </row>
    <row r="366" spans="1:72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926</v>
      </c>
      <c r="W366" s="248" t="s">
        <v>937</v>
      </c>
      <c r="X366" s="212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 t="str">
        <f>IF(D366="","*",IFERROR(IF(ISODD(COUNT(AS366:AX959)),"ERRO",SUM((AT366-AS366),(AV366-AU366),(AX366-AW366))),"ERRO"))</f>
        <v>ERRO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e">
        <f t="shared" si="29"/>
        <v>#VALUE!</v>
      </c>
      <c r="BR366" s="19" t="e">
        <f t="shared" si="30"/>
        <v>#VALUE!</v>
      </c>
      <c r="BS366" s="19">
        <f t="shared" si="31"/>
        <v>2.6666666666666665</v>
      </c>
      <c r="BT366" s="219" t="str">
        <f t="shared" si="32"/>
        <v>OKOK</v>
      </c>
    </row>
    <row r="367" spans="1:72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926</v>
      </c>
      <c r="W367" s="172" t="s">
        <v>1362</v>
      </c>
      <c r="X367" s="212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 t="str">
        <f>IF(D367="","*",IFERROR(IF(ISODD(COUNT(AS367:AX960)),"ERRO",SUM((AT367-AS367),(AV367-AU367),(AX367-AW367))),"ERRO"))</f>
        <v>ERRO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e">
        <f t="shared" si="29"/>
        <v>#VALUE!</v>
      </c>
      <c r="BR367" s="19" t="e">
        <f t="shared" si="30"/>
        <v>#VALUE!</v>
      </c>
      <c r="BS367" s="19">
        <f t="shared" si="31"/>
        <v>1.2666666666666666</v>
      </c>
      <c r="BT367" s="219" t="str">
        <f t="shared" si="32"/>
        <v>SuperExecução</v>
      </c>
    </row>
    <row r="368" spans="1:72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542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926</v>
      </c>
      <c r="W368" s="172" t="s">
        <v>1390</v>
      </c>
      <c r="X368" s="212" t="s">
        <v>668</v>
      </c>
      <c r="Y368" s="158" t="s">
        <v>671</v>
      </c>
      <c r="Z368" s="158"/>
      <c r="AA368" s="211">
        <v>1</v>
      </c>
      <c r="AB368" s="71" t="s">
        <v>670</v>
      </c>
      <c r="AC368" s="71" t="s">
        <v>666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 t="str">
        <f>IF(D368="","*",IFERROR(IF(ISODD(COUNT(AS368:AX961)),"ERRO",SUM((AT368-AS368),(AV368-AU368),(AX368-AW368))),"ERRO"))</f>
        <v>ERRO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e">
        <f t="shared" si="29"/>
        <v>#VALUE!</v>
      </c>
      <c r="BR368" s="19" t="e">
        <f t="shared" si="30"/>
        <v>#VALUE!</v>
      </c>
      <c r="BS368" s="19">
        <f t="shared" si="31"/>
        <v>1</v>
      </c>
      <c r="BT368" s="219" t="str">
        <f t="shared" si="32"/>
        <v>OKOK</v>
      </c>
    </row>
    <row r="369" spans="1:72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926</v>
      </c>
      <c r="W369" s="248" t="s">
        <v>937</v>
      </c>
      <c r="X369" s="212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 t="str">
        <f>IF(D369="","*",IFERROR(IF(ISODD(COUNT(AS369:AX962)),"ERRO",SUM((AT369-AS369),(AV369-AU369),(AX369-AW369))),"ERRO"))</f>
        <v>ERRO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e">
        <f t="shared" si="29"/>
        <v>#VALUE!</v>
      </c>
      <c r="BR369" s="19" t="e">
        <f t="shared" si="30"/>
        <v>#VALUE!</v>
      </c>
      <c r="BS369" s="19">
        <f t="shared" si="31"/>
        <v>0</v>
      </c>
      <c r="BT369" s="219" t="str">
        <f t="shared" si="32"/>
        <v>SuperExecução</v>
      </c>
    </row>
    <row r="370" spans="1:72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926</v>
      </c>
      <c r="W370" s="172" t="s">
        <v>1113</v>
      </c>
      <c r="X370" s="212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 t="str">
        <f>IF(D370="","*",IFERROR(IF(ISODD(COUNT(AS370:AX963)),"ERRO",SUM((AT370-AS370),(AV370-AU370),(AX370-AW370))),"ERRO"))</f>
        <v>ERRO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e">
        <f t="shared" si="29"/>
        <v>#VALUE!</v>
      </c>
      <c r="BR370" s="19" t="e">
        <f t="shared" si="30"/>
        <v>#VALUE!</v>
      </c>
      <c r="BS370" s="19">
        <f t="shared" si="31"/>
        <v>0</v>
      </c>
      <c r="BT370" s="219" t="str">
        <f t="shared" si="32"/>
        <v>SuperExecução</v>
      </c>
    </row>
    <row r="371" spans="1:72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1015</v>
      </c>
      <c r="W373" s="172" t="s">
        <v>1113</v>
      </c>
      <c r="X373" s="212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 t="str">
        <f>IF(D373="","*",IFERROR(IF(ISODD(COUNT(AS373:AX966)),"ERRO",SUM((AT373-AS373),(AV373-AU373),(AX373-AW373))),"ERRO"))</f>
        <v>ERRO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9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e">
        <f t="shared" si="29"/>
        <v>#VALUE!</v>
      </c>
      <c r="BR373" s="19" t="e">
        <f t="shared" si="30"/>
        <v>#VALUE!</v>
      </c>
      <c r="BS373" s="19">
        <f t="shared" si="31"/>
        <v>0</v>
      </c>
      <c r="BT373" s="219" t="str">
        <f t="shared" si="32"/>
        <v>SemOportunidadeSemOportunidade</v>
      </c>
    </row>
    <row r="374" spans="1:72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1015</v>
      </c>
      <c r="W374" s="172" t="s">
        <v>1113</v>
      </c>
      <c r="X374" s="212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 t="str">
        <f>IF(D374="","*",IFERROR(IF(ISODD(COUNT(AS374:AX967)),"ERRO",SUM((AT374-AS374),(AV374-AU374),(AX374-AW374))),"ERRO"))</f>
        <v>ERRO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e">
        <f t="shared" si="29"/>
        <v>#VALUE!</v>
      </c>
      <c r="BR374" s="19" t="e">
        <f t="shared" si="30"/>
        <v>#VALUE!</v>
      </c>
      <c r="BS374" s="19">
        <f t="shared" si="31"/>
        <v>0</v>
      </c>
      <c r="BT374" s="219" t="str">
        <f t="shared" si="32"/>
        <v>SemOportunidadeSemOportunidade</v>
      </c>
    </row>
    <row r="375" spans="1:72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1015</v>
      </c>
      <c r="W375" s="172" t="s">
        <v>1113</v>
      </c>
      <c r="X375" s="212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 t="str">
        <f>IF(D375="","*",IFERROR(IF(ISODD(COUNT(AS375:AX968)),"ERRO",SUM((AT375-AS375),(AV375-AU375),(AX375-AW375))),"ERRO"))</f>
        <v>ERRO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e">
        <f t="shared" si="29"/>
        <v>#VALUE!</v>
      </c>
      <c r="BR375" s="19" t="e">
        <f t="shared" si="30"/>
        <v>#VALUE!</v>
      </c>
      <c r="BS375" s="19">
        <f t="shared" si="31"/>
        <v>0</v>
      </c>
      <c r="BT375" s="219" t="str">
        <f t="shared" si="32"/>
        <v>SemOportunidadeSemOportunidade</v>
      </c>
    </row>
    <row r="376" spans="1:72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1015</v>
      </c>
      <c r="W376" s="172" t="s">
        <v>1113</v>
      </c>
      <c r="X376" s="212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 t="str">
        <f>IF(D376="","*",IFERROR(IF(ISODD(COUNT(AS376:AX969)),"ERRO",SUM((AT376-AS376),(AV376-AU376),(AX376-AW376))),"ERRO"))</f>
        <v>ERRO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e">
        <f t="shared" si="29"/>
        <v>#VALUE!</v>
      </c>
      <c r="BR376" s="19" t="e">
        <f t="shared" si="30"/>
        <v>#VALUE!</v>
      </c>
      <c r="BS376" s="19">
        <f t="shared" si="31"/>
        <v>0</v>
      </c>
      <c r="BT376" s="219" t="str">
        <f t="shared" si="32"/>
        <v>SemOportunidadeSemOportunidade</v>
      </c>
    </row>
    <row r="377" spans="1:72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939</v>
      </c>
      <c r="W379" s="172" t="s">
        <v>1484</v>
      </c>
      <c r="X379" s="212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 t="str">
        <f>IF(D379="","*",IFERROR(IF(ISODD(COUNT(AS379:AX972)),"ERRO",SUM((AT379-AS379),(AV379-AU379),(AX379-AW379))),"ERRO"))</f>
        <v>ERRO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e">
        <f t="shared" si="29"/>
        <v>#VALUE!</v>
      </c>
      <c r="BR379" s="19" t="e">
        <f t="shared" si="30"/>
        <v>#VALUE!</v>
      </c>
      <c r="BS379" s="19">
        <f t="shared" si="31"/>
        <v>0</v>
      </c>
      <c r="BT379" s="219" t="str">
        <f t="shared" si="32"/>
        <v>SemOportunidadeSemOportunidade</v>
      </c>
    </row>
    <row r="380" spans="1:72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939</v>
      </c>
      <c r="W380" s="172" t="s">
        <v>1113</v>
      </c>
      <c r="X380" s="212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 t="str">
        <f>IF(D380="","*",IFERROR(IF(ISODD(COUNT(AS380:AX973)),"ERRO",SUM((AT380-AS380),(AV380-AU380),(AX380-AW380))),"ERRO"))</f>
        <v>ERRO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e">
        <f t="shared" si="29"/>
        <v>#VALUE!</v>
      </c>
      <c r="BR380" s="19" t="e">
        <f t="shared" si="30"/>
        <v>#VALUE!</v>
      </c>
      <c r="BS380" s="19">
        <f t="shared" si="31"/>
        <v>0</v>
      </c>
      <c r="BT380" s="219" t="str">
        <f t="shared" si="32"/>
        <v>SuperExecução</v>
      </c>
    </row>
    <row r="381" spans="1:72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939</v>
      </c>
      <c r="W381" s="172" t="s">
        <v>1488</v>
      </c>
      <c r="X381" s="212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 t="str">
        <f>IF(D381="","*",IFERROR(IF(ISODD(COUNT(AS381:AX974)),"ERRO",SUM((AT381-AS381),(AV381-AU381),(AX381-AW381))),"ERRO"))</f>
        <v>ERRO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e">
        <f t="shared" si="29"/>
        <v>#VALUE!</v>
      </c>
      <c r="BR381" s="19" t="e">
        <f t="shared" si="30"/>
        <v>#VALUE!</v>
      </c>
      <c r="BS381" s="19">
        <f t="shared" si="31"/>
        <v>0</v>
      </c>
      <c r="BT381" s="219" t="str">
        <f t="shared" si="32"/>
        <v>SemOportunidadeSemOportunidade</v>
      </c>
    </row>
    <row r="382" spans="1:72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969</v>
      </c>
      <c r="W384" s="172" t="s">
        <v>1490</v>
      </c>
      <c r="X384" s="212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 t="str">
        <f>IF(D384="","*",IFERROR(IF(ISODD(COUNT(AS384:AX977)),"ERRO",SUM((AT384-AS384),(AV384-AU384),(AX384-AW384))),"ERRO"))</f>
        <v>ERRO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e">
        <f t="shared" si="29"/>
        <v>#VALUE!</v>
      </c>
      <c r="BR384" s="19" t="e">
        <f t="shared" si="30"/>
        <v>#VALUE!</v>
      </c>
      <c r="BS384" s="19">
        <f t="shared" si="31"/>
        <v>0</v>
      </c>
      <c r="BT384" s="219" t="str">
        <f t="shared" si="32"/>
        <v>PCMVIARecursosInternos</v>
      </c>
    </row>
    <row r="385" spans="1:72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964</v>
      </c>
      <c r="W385" s="303" t="s">
        <v>1325</v>
      </c>
      <c r="X385" s="212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 t="str">
        <f>IF(D385="","*",IFERROR(IF(ISODD(COUNT(AS385:AX978)),"ERRO",SUM((AT385-AS385),(AV385-AU385),(AX385-AW385))),"ERRO"))</f>
        <v>ERRO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e">
        <f t="shared" si="29"/>
        <v>#VALUE!</v>
      </c>
      <c r="BR385" s="19" t="e">
        <f t="shared" si="30"/>
        <v>#VALUE!</v>
      </c>
      <c r="BS385" s="19">
        <f t="shared" si="31"/>
        <v>0</v>
      </c>
      <c r="BT385" s="219" t="str">
        <f t="shared" si="32"/>
        <v>SemOportunidadeSemOportunidade</v>
      </c>
    </row>
    <row r="386" spans="1:72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964</v>
      </c>
      <c r="W386" s="172" t="s">
        <v>1109</v>
      </c>
      <c r="X386" s="212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 t="str">
        <f>IF(D386="","*",IFERROR(IF(ISODD(COUNT(AS386:AX979)),"ERRO",SUM((AT386-AS386),(AV386-AU386),(AX386-AW386))),"ERRO"))</f>
        <v>ERRO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e">
        <f t="shared" si="29"/>
        <v>#VALUE!</v>
      </c>
      <c r="BR386" s="19" t="e">
        <f t="shared" si="30"/>
        <v>#VALUE!</v>
      </c>
      <c r="BS386" s="19">
        <f t="shared" si="31"/>
        <v>0</v>
      </c>
      <c r="BT386" s="219" t="str">
        <f t="shared" si="32"/>
        <v>SemOportunidadeSemOportunidade</v>
      </c>
    </row>
    <row r="387" spans="1:72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1430</v>
      </c>
      <c r="W387" s="172" t="s">
        <v>1431</v>
      </c>
      <c r="X387" s="212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 t="str">
        <f>IF(D387="","*",IFERROR(IF(ISODD(COUNT(AS387:AX980)),"ERRO",SUM((AT387-AS387),(AV387-AU387),(AX387-AW387))),"ERRO"))</f>
        <v>ERRO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e">
        <f t="shared" si="29"/>
        <v>#VALUE!</v>
      </c>
      <c r="BR387" s="19" t="e">
        <f t="shared" si="30"/>
        <v>#VALUE!</v>
      </c>
      <c r="BS387" s="19">
        <f t="shared" si="31"/>
        <v>2</v>
      </c>
      <c r="BT387" s="219" t="str">
        <f t="shared" si="32"/>
        <v>OKOK</v>
      </c>
    </row>
    <row r="388" spans="1:72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930</v>
      </c>
      <c r="W388" s="248" t="s">
        <v>1099</v>
      </c>
      <c r="X388" s="212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 t="str">
        <f>IF(D388="","*",IFERROR(IF(ISODD(COUNT(AS388:AX981)),"ERRO",SUM((AT388-AS388),(AV388-AU388),(AX388-AW388))),"ERRO"))</f>
        <v>ERRO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e">
        <f t="shared" si="29"/>
        <v>#VALUE!</v>
      </c>
      <c r="BR388" s="19" t="e">
        <f t="shared" si="30"/>
        <v>#VALUE!</v>
      </c>
      <c r="BS388" s="19">
        <f t="shared" si="31"/>
        <v>0</v>
      </c>
      <c r="BT388" s="219" t="str">
        <f t="shared" si="32"/>
        <v>SemOportunidadeSemOportunidade</v>
      </c>
    </row>
    <row r="389" spans="1:72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3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964</v>
      </c>
      <c r="W389" s="172" t="s">
        <v>934</v>
      </c>
      <c r="X389" s="212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 t="str">
        <f>IF(D389="","*",IFERROR(IF(ISODD(COUNT(AS389:AX982)),"ERRO",SUM((AT389-AS389),(AV389-AU389),(AX389-AW389))),"ERRO"))</f>
        <v>ERRO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e">
        <f t="shared" si="29"/>
        <v>#VALUE!</v>
      </c>
      <c r="BR389" s="19" t="e">
        <f t="shared" si="30"/>
        <v>#VALUE!</v>
      </c>
      <c r="BS389" s="19">
        <f t="shared" si="31"/>
        <v>0</v>
      </c>
      <c r="BT389" s="219" t="str">
        <f t="shared" si="32"/>
        <v>SemOportunidadeSemOportunidade</v>
      </c>
    </row>
    <row r="390" spans="1:72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1">
        <v>55</v>
      </c>
      <c r="K390" s="211">
        <v>136</v>
      </c>
      <c r="L390" s="84" t="s">
        <v>317</v>
      </c>
      <c r="M390" s="200" t="s">
        <v>1503</v>
      </c>
      <c r="N390" s="200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959</v>
      </c>
      <c r="W390" s="172" t="s">
        <v>1058</v>
      </c>
      <c r="X390" s="212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 t="str">
        <f>IF(D390="","*",IFERROR(IF(ISODD(COUNT(AS390:AX983)),"ERRO",SUM((AT390-AS390),(AV390-AU390),(AX390-AW390))),"ERRO"))</f>
        <v>ERRO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e">
        <f t="shared" si="29"/>
        <v>#VALUE!</v>
      </c>
      <c r="BR390" s="19" t="e">
        <f t="shared" si="30"/>
        <v>#VALUE!</v>
      </c>
      <c r="BS390" s="19">
        <f t="shared" si="31"/>
        <v>1</v>
      </c>
      <c r="BT390" s="219" t="str">
        <f t="shared" si="32"/>
        <v>OKOK</v>
      </c>
    </row>
    <row r="391" spans="1:72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926</v>
      </c>
      <c r="W392" s="172" t="s">
        <v>1506</v>
      </c>
      <c r="X392" s="212" t="s">
        <v>668</v>
      </c>
      <c r="Y392" s="158" t="s">
        <v>671</v>
      </c>
      <c r="Z392" s="158"/>
      <c r="AA392" s="211">
        <v>1</v>
      </c>
      <c r="AB392" s="71" t="s">
        <v>670</v>
      </c>
      <c r="AC392" s="71" t="s">
        <v>666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 t="str">
        <f>IF(D392="","*",IFERROR(IF(ISODD(COUNT(AS392:AX985)),"ERRO",SUM((AT392-AS392),(AV392-AU392),(AX392-AW392))),"ERRO"))</f>
        <v>ERRO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e">
        <f t="shared" si="34"/>
        <v>#VALUE!</v>
      </c>
      <c r="BR392" s="19" t="e">
        <f t="shared" si="35"/>
        <v>#VALUE!</v>
      </c>
      <c r="BS392" s="19">
        <f t="shared" si="36"/>
        <v>0</v>
      </c>
      <c r="BT392" s="219" t="str">
        <f t="shared" si="32"/>
        <v>SuperExecução</v>
      </c>
    </row>
    <row r="393" spans="1:72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524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930</v>
      </c>
      <c r="W393" s="248" t="s">
        <v>1099</v>
      </c>
      <c r="X393" s="212" t="s">
        <v>663</v>
      </c>
      <c r="Y393" s="158" t="s">
        <v>662</v>
      </c>
      <c r="Z393" s="158"/>
      <c r="AA393" s="211">
        <v>1</v>
      </c>
      <c r="AB393" s="71" t="s">
        <v>660</v>
      </c>
      <c r="AC393" s="71" t="s">
        <v>655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 t="str">
        <f>IF(D393="","*",IFERROR(IF(ISODD(COUNT(AS393:AX986)),"ERRO",SUM((AT393-AS393),(AV393-AU393),(AX393-AW393))),"ERRO"))</f>
        <v>ERRO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e">
        <f t="shared" si="34"/>
        <v>#VALUE!</v>
      </c>
      <c r="BR393" s="19" t="e">
        <f t="shared" si="35"/>
        <v>#VALUE!</v>
      </c>
      <c r="BS393" s="19">
        <f t="shared" si="36"/>
        <v>2.9791666666666665</v>
      </c>
      <c r="BT393" s="219" t="str">
        <f t="shared" si="32"/>
        <v>OKOK</v>
      </c>
    </row>
    <row r="394" spans="1:72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591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926</v>
      </c>
      <c r="W394" s="248" t="s">
        <v>937</v>
      </c>
      <c r="X394" s="212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 t="str">
        <f>IF(D394="","*",IFERROR(IF(ISODD(COUNT(AS394:AX987)),"ERRO",SUM((AT394-AS394),(AV394-AU394),(AX394-AW394))),"ERRO"))</f>
        <v>ERRO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e">
        <f t="shared" si="34"/>
        <v>#VALUE!</v>
      </c>
      <c r="BR394" s="19" t="e">
        <f t="shared" si="35"/>
        <v>#VALUE!</v>
      </c>
      <c r="BS394" s="19">
        <f t="shared" si="36"/>
        <v>0</v>
      </c>
      <c r="BT394" s="219" t="str">
        <f t="shared" si="32"/>
        <v>SemOportunidadeSemOportunidade</v>
      </c>
    </row>
    <row r="395" spans="1:72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926</v>
      </c>
      <c r="W395" s="248" t="s">
        <v>937</v>
      </c>
      <c r="X395" s="212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 t="str">
        <f>IF(D395="","*",IFERROR(IF(ISODD(COUNT(AS395:AX988)),"ERRO",SUM((AT395-AS395),(AV395-AU395),(AX395-AW395))),"ERRO"))</f>
        <v>ERRO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e">
        <f t="shared" si="34"/>
        <v>#VALUE!</v>
      </c>
      <c r="BR395" s="19" t="e">
        <f t="shared" si="35"/>
        <v>#VALUE!</v>
      </c>
      <c r="BS395" s="19">
        <f t="shared" si="36"/>
        <v>0</v>
      </c>
      <c r="BT395" s="219" t="str">
        <f t="shared" si="32"/>
        <v>SemOportunidadeSemOportunidade</v>
      </c>
    </row>
    <row r="396" spans="1:72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926</v>
      </c>
      <c r="W396" s="172" t="s">
        <v>1362</v>
      </c>
      <c r="X396" s="212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 t="str">
        <f>IF(D396="","*",IFERROR(IF(ISODD(COUNT(AS396:AX989)),"ERRO",SUM((AT396-AS396),(AV396-AU396),(AX396-AW396))),"ERRO"))</f>
        <v>ERRO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e">
        <f t="shared" si="34"/>
        <v>#VALUE!</v>
      </c>
      <c r="BR396" s="19" t="e">
        <f t="shared" si="35"/>
        <v>#VALUE!</v>
      </c>
      <c r="BS396" s="19">
        <f t="shared" si="36"/>
        <v>0</v>
      </c>
      <c r="BT396" s="219" t="str">
        <f t="shared" si="32"/>
        <v>SemOportunidadeSemOportunidade</v>
      </c>
    </row>
    <row r="397" spans="1:72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1512</v>
      </c>
      <c r="N397" s="200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926</v>
      </c>
      <c r="W397" s="248" t="s">
        <v>1514</v>
      </c>
      <c r="X397" s="212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 t="str">
        <f>IF(D397="","*",IFERROR(IF(ISODD(COUNT(AS397:AX990)),"ERRO",SUM((AT397-AS397),(AV397-AU397),(AX397-AW397))),"ERRO"))</f>
        <v>ERRO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e">
        <f t="shared" si="34"/>
        <v>#VALUE!</v>
      </c>
      <c r="BR397" s="19" t="e">
        <f t="shared" si="35"/>
        <v>#VALUE!</v>
      </c>
      <c r="BS397" s="19">
        <f t="shared" si="36"/>
        <v>0</v>
      </c>
      <c r="BT397" s="219" t="str">
        <f t="shared" si="32"/>
        <v>SemOportunidadeSemOportunidade</v>
      </c>
    </row>
    <row r="398" spans="1:72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926</v>
      </c>
      <c r="W398" s="248" t="s">
        <v>937</v>
      </c>
      <c r="X398" s="212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 t="str">
        <f>IF(D398="","*",IFERROR(IF(ISODD(COUNT(AS398:AX991)),"ERRO",SUM((AT398-AS398),(AV398-AU398),(AX398-AW398))),"ERRO"))</f>
        <v>ERRO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e">
        <f t="shared" si="34"/>
        <v>#VALUE!</v>
      </c>
      <c r="BR398" s="19" t="e">
        <f t="shared" si="35"/>
        <v>#VALUE!</v>
      </c>
      <c r="BS398" s="19">
        <f t="shared" si="36"/>
        <v>0</v>
      </c>
      <c r="BT398" s="219" t="str">
        <f t="shared" si="32"/>
        <v>SuperExecução</v>
      </c>
    </row>
    <row r="399" spans="1:72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926</v>
      </c>
      <c r="W399" s="172" t="s">
        <v>1113</v>
      </c>
      <c r="X399" s="212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 t="str">
        <f>IF(D399="","*",IFERROR(IF(ISODD(COUNT(AS399:AX992)),"ERRO",SUM((AT399-AS399),(AV399-AU399),(AX399-AW399))),"ERRO"))</f>
        <v>ERRO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e">
        <f t="shared" si="34"/>
        <v>#VALUE!</v>
      </c>
      <c r="BR399" s="19" t="e">
        <f t="shared" si="35"/>
        <v>#VALUE!</v>
      </c>
      <c r="BS399" s="19">
        <f t="shared" si="36"/>
        <v>0</v>
      </c>
      <c r="BT399" s="219" t="str">
        <f t="shared" si="32"/>
        <v>CondiçõesClimáticaTemperatura</v>
      </c>
    </row>
    <row r="400" spans="1:72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939</v>
      </c>
      <c r="W400" s="172" t="s">
        <v>1484</v>
      </c>
      <c r="X400" s="212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 t="str">
        <f>IF(D400="","*",IFERROR(IF(ISODD(COUNT(AS400:AX993)),"ERRO",SUM((AT400-AS400),(AV400-AU400),(AX400-AW400))),"ERRO"))</f>
        <v>ERRO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e">
        <f t="shared" si="34"/>
        <v>#VALUE!</v>
      </c>
      <c r="BR400" s="19" t="e">
        <f t="shared" si="35"/>
        <v>#VALUE!</v>
      </c>
      <c r="BS400" s="19">
        <f t="shared" si="36"/>
        <v>0</v>
      </c>
      <c r="BT400" s="219" t="str">
        <f t="shared" si="32"/>
        <v>MecânicaLocomotiva</v>
      </c>
    </row>
    <row r="401" spans="1:72" ht="29.25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1013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1014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1015</v>
      </c>
      <c r="W401" s="303" t="s">
        <v>1520</v>
      </c>
      <c r="X401" s="212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 t="str">
        <f>IF(D401="","*",IFERROR(IF(ISODD(COUNT(AS401:AX994)),"ERRO",SUM((AT401-AS401),(AV401-AU401),(AX401-AW401))),"ERRO"))</f>
        <v>ERRO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e">
        <f t="shared" si="34"/>
        <v>#VALUE!</v>
      </c>
      <c r="BR401" s="19" t="e">
        <f t="shared" si="35"/>
        <v>#VALUE!</v>
      </c>
      <c r="BS401" s="19">
        <f t="shared" si="36"/>
        <v>1</v>
      </c>
      <c r="BT401" s="219" t="str">
        <f t="shared" si="32"/>
        <v>OKOK</v>
      </c>
    </row>
    <row r="402" spans="1:72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534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1015</v>
      </c>
      <c r="W402" s="172" t="s">
        <v>1522</v>
      </c>
      <c r="X402" s="212" t="s">
        <v>663</v>
      </c>
      <c r="Y402" s="158" t="s">
        <v>662</v>
      </c>
      <c r="Z402" s="158"/>
      <c r="AA402" s="211">
        <v>1</v>
      </c>
      <c r="AB402" s="71" t="s">
        <v>660</v>
      </c>
      <c r="AC402" s="71" t="s">
        <v>655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 t="str">
        <f>IF(D402="","*",IFERROR(IF(ISODD(COUNT(AS402:AX995)),"ERRO",SUM((AT402-AS402),(AV402-AU402),(AX402-AW402))),"ERRO"))</f>
        <v>ERRO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e">
        <f t="shared" si="34"/>
        <v>#VALUE!</v>
      </c>
      <c r="BR402" s="19" t="e">
        <f t="shared" si="35"/>
        <v>#VALUE!</v>
      </c>
      <c r="BS402" s="19">
        <f t="shared" si="36"/>
        <v>1.2526315789473683</v>
      </c>
      <c r="BT402" s="219" t="str">
        <f t="shared" si="32"/>
        <v>OKOK</v>
      </c>
    </row>
    <row r="403" spans="1:72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558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1015</v>
      </c>
      <c r="W403" s="172" t="s">
        <v>1524</v>
      </c>
      <c r="X403" s="212" t="s">
        <v>663</v>
      </c>
      <c r="Y403" s="158" t="s">
        <v>662</v>
      </c>
      <c r="Z403" s="158"/>
      <c r="AA403" s="211">
        <v>2</v>
      </c>
      <c r="AB403" s="71" t="s">
        <v>660</v>
      </c>
      <c r="AC403" s="71" t="s">
        <v>655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 t="str">
        <f>IF(D403="","*",IFERROR(IF(ISODD(COUNT(AS403:AX996)),"ERRO",SUM((AT403-AS403),(AV403-AU403),(AX403-AW403))),"ERRO"))</f>
        <v>ERRO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e">
        <f t="shared" si="34"/>
        <v>#VALUE!</v>
      </c>
      <c r="BR403" s="19" t="e">
        <f t="shared" si="35"/>
        <v>#VALUE!</v>
      </c>
      <c r="BS403" s="19">
        <f t="shared" si="36"/>
        <v>1</v>
      </c>
      <c r="BT403" s="219" t="str">
        <f t="shared" si="32"/>
        <v>OKOK</v>
      </c>
    </row>
    <row r="404" spans="1:72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969</v>
      </c>
      <c r="W404" s="172" t="s">
        <v>937</v>
      </c>
      <c r="X404" s="212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 t="str">
        <f>IF(D404="","*",IFERROR(IF(ISODD(COUNT(AS404:AX997)),"ERRO",SUM((AT404-AS404),(AV404-AU404),(AX404-AW404))),"ERRO"))</f>
        <v>ERRO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e">
        <f t="shared" si="34"/>
        <v>#VALUE!</v>
      </c>
      <c r="BR404" s="19" t="e">
        <f t="shared" si="35"/>
        <v>#VALUE!</v>
      </c>
      <c r="BS404" s="19">
        <f t="shared" si="36"/>
        <v>0</v>
      </c>
      <c r="BT404" s="219" t="str">
        <f t="shared" si="32"/>
        <v>SemOportunidadeSemOportunidade</v>
      </c>
    </row>
    <row r="405" spans="1:72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969</v>
      </c>
      <c r="W405" s="172" t="s">
        <v>1490</v>
      </c>
      <c r="X405" s="212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 t="str">
        <f>IF(D405="","*",IFERROR(IF(ISODD(COUNT(AS405:AX998)),"ERRO",SUM((AT405-AS405),(AV405-AU405),(AX405-AW405))),"ERRO"))</f>
        <v>ERRO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e">
        <f t="shared" si="34"/>
        <v>#VALUE!</v>
      </c>
      <c r="BR405" s="19" t="e">
        <f t="shared" si="35"/>
        <v>#VALUE!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1032</v>
      </c>
      <c r="W406" s="303" t="s">
        <v>1529</v>
      </c>
      <c r="X406" s="212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 t="str">
        <f>IF(D406="","*",IFERROR(IF(ISODD(COUNT(AS406:AX999)),"ERRO",SUM((AT406-AS406),(AV406-AU406),(AX406-AW406))),"ERRO"))</f>
        <v>ERRO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e">
        <f t="shared" si="34"/>
        <v>#VALUE!</v>
      </c>
      <c r="BR406" s="19" t="e">
        <f t="shared" si="35"/>
        <v>#VALUE!</v>
      </c>
      <c r="BS406" s="19">
        <f t="shared" si="36"/>
        <v>1</v>
      </c>
      <c r="BT406" s="219" t="str">
        <f t="shared" si="32"/>
        <v>OKOK</v>
      </c>
    </row>
    <row r="407" spans="1:72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1032</v>
      </c>
      <c r="W407" s="172" t="s">
        <v>1099</v>
      </c>
      <c r="X407" s="212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 t="str">
        <f>IF(D407="","*",IFERROR(IF(ISODD(COUNT(AS407:AX1000)),"ERRO",SUM((AT407-AS407),(AV407-AU407),(AX407-AW407))),"ERRO"))</f>
        <v>ERRO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e">
        <f t="shared" si="34"/>
        <v>#VALUE!</v>
      </c>
      <c r="BR407" s="19" t="e">
        <f t="shared" si="35"/>
        <v>#VALUE!</v>
      </c>
      <c r="BS407" s="19">
        <f t="shared" si="36"/>
        <v>1.4166666666666667</v>
      </c>
      <c r="BT407" s="219" t="str">
        <f t="shared" si="32"/>
        <v>OKOK</v>
      </c>
    </row>
    <row r="408" spans="1:72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1032</v>
      </c>
      <c r="W408" s="172" t="s">
        <v>1036</v>
      </c>
      <c r="X408" s="212" t="s">
        <v>663</v>
      </c>
      <c r="Y408" s="158" t="s">
        <v>667</v>
      </c>
      <c r="Z408" s="158"/>
      <c r="AA408" s="211">
        <v>1</v>
      </c>
      <c r="AB408" s="171" t="s">
        <v>660</v>
      </c>
      <c r="AC408" s="171" t="s">
        <v>655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 t="str">
        <f>IF(D408="","*",IFERROR(IF(ISODD(COUNT(AS408:AX1001)),"ERRO",SUM((AT408-AS408),(AV408-AU408),(AX408-AW408))),"ERRO"))</f>
        <v>ERRO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e">
        <f t="shared" si="34"/>
        <v>#VALUE!</v>
      </c>
      <c r="BR408" s="19" t="e">
        <f t="shared" si="35"/>
        <v>#VALUE!</v>
      </c>
      <c r="BS408" s="19">
        <f t="shared" si="36"/>
        <v>1</v>
      </c>
      <c r="BT408" s="219" t="str">
        <f t="shared" si="32"/>
        <v>OKOK</v>
      </c>
    </row>
    <row r="409" spans="1:72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3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1049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959</v>
      </c>
      <c r="W410" s="172" t="s">
        <v>1413</v>
      </c>
      <c r="X410" s="212" t="s">
        <v>668</v>
      </c>
      <c r="Y410" s="158" t="s">
        <v>671</v>
      </c>
      <c r="Z410" s="158"/>
      <c r="AA410" s="211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 t="str">
        <f>IF(D410="","*",IFERROR(IF(ISODD(COUNT(AS410:AX1003)),"ERRO",SUM((AT410-AS410),(AV410-AU410),(AX410-AW410))),"ERRO"))</f>
        <v>ERRO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e">
        <f t="shared" si="34"/>
        <v>#VALUE!</v>
      </c>
      <c r="BR410" s="19" t="e">
        <f t="shared" si="35"/>
        <v>#VALUE!</v>
      </c>
      <c r="BS410" s="19">
        <f t="shared" si="36"/>
        <v>1</v>
      </c>
      <c r="BT410" s="219" t="str">
        <f t="shared" si="32"/>
        <v>OKOK</v>
      </c>
    </row>
    <row r="411" spans="1:72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939</v>
      </c>
      <c r="W411" s="172" t="s">
        <v>1488</v>
      </c>
      <c r="X411" s="212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 t="str">
        <f>IF(D411="","*",IFERROR(IF(ISODD(COUNT(AS411:AX1004)),"ERRO",SUM((AT411-AS411),(AV411-AU411),(AX411-AW411))),"ERRO"))</f>
        <v>ERRO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e">
        <f t="shared" si="34"/>
        <v>#VALUE!</v>
      </c>
      <c r="BR411" s="19" t="e">
        <f t="shared" si="35"/>
        <v>#VALUE!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926</v>
      </c>
      <c r="W415" s="172" t="s">
        <v>1537</v>
      </c>
      <c r="X415" s="212" t="s">
        <v>668</v>
      </c>
      <c r="Y415" s="158" t="s">
        <v>671</v>
      </c>
      <c r="Z415" s="158"/>
      <c r="AA415" s="211">
        <v>1</v>
      </c>
      <c r="AB415" s="71" t="s">
        <v>660</v>
      </c>
      <c r="AC415" s="71" t="s">
        <v>666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 t="str">
        <f>IF(D415="","*",IFERROR(IF(ISODD(COUNT(AS415:AX1008)),"ERRO",SUM((AT415-AS415),(AV415-AU415),(AX415-AW415))),"ERRO"))</f>
        <v>ERRO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e">
        <f t="shared" si="34"/>
        <v>#VALUE!</v>
      </c>
      <c r="BR415" s="19" t="e">
        <f t="shared" si="35"/>
        <v>#VALUE!</v>
      </c>
      <c r="BS415" s="19">
        <f t="shared" si="36"/>
        <v>1</v>
      </c>
      <c r="BT415" s="219" t="str">
        <f t="shared" si="37"/>
        <v>OKOK</v>
      </c>
    </row>
    <row r="416" spans="1:72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524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930</v>
      </c>
      <c r="W416" s="248" t="s">
        <v>1099</v>
      </c>
      <c r="X416" s="212" t="s">
        <v>668</v>
      </c>
      <c r="Y416" s="158" t="s">
        <v>671</v>
      </c>
      <c r="Z416" s="158"/>
      <c r="AA416" s="211">
        <v>1</v>
      </c>
      <c r="AB416" s="71" t="s">
        <v>660</v>
      </c>
      <c r="AC416" s="71" t="s">
        <v>655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 t="str">
        <f>IF(D416="","*",IFERROR(IF(ISODD(COUNT(AS416:AX1009)),"ERRO",SUM((AT416-AS416),(AV416-AU416),(AX416-AW416))),"ERRO"))</f>
        <v>ERRO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e">
        <f t="shared" si="34"/>
        <v>#VALUE!</v>
      </c>
      <c r="BR416" s="19" t="e">
        <f t="shared" si="35"/>
        <v>#VALUE!</v>
      </c>
      <c r="BS416" s="19">
        <f t="shared" si="36"/>
        <v>0</v>
      </c>
      <c r="BT416" s="219" t="str">
        <f t="shared" si="37"/>
        <v>SemOportunidadeSemOportunidade</v>
      </c>
    </row>
    <row r="417" spans="1:72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591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926</v>
      </c>
      <c r="W417" s="248" t="s">
        <v>937</v>
      </c>
      <c r="X417" s="212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 t="str">
        <f>IF(D417="","*",IFERROR(IF(ISODD(COUNT(AS417:AX1010)),"ERRO",SUM((AT417-AS417),(AV417-AU417),(AX417-AW417))),"ERRO"))</f>
        <v>ERRO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e">
        <f t="shared" si="34"/>
        <v>#VALUE!</v>
      </c>
      <c r="BR417" s="19" t="e">
        <f t="shared" si="35"/>
        <v>#VALUE!</v>
      </c>
      <c r="BS417" s="19">
        <f t="shared" si="36"/>
        <v>2.6666666666666665</v>
      </c>
      <c r="BT417" s="219" t="str">
        <f t="shared" si="37"/>
        <v>OKOK</v>
      </c>
    </row>
    <row r="418" spans="1:72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926</v>
      </c>
      <c r="W418" s="248" t="s">
        <v>937</v>
      </c>
      <c r="X418" s="212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 t="str">
        <f>IF(D418="","*",IFERROR(IF(ISODD(COUNT(AS418:AX1011)),"ERRO",SUM((AT418-AS418),(AV418-AU418),(AX418-AW418))),"ERRO"))</f>
        <v>ERRO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926</v>
      </c>
      <c r="W419" s="172" t="s">
        <v>1362</v>
      </c>
      <c r="X419" s="212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 t="str">
        <f>IF(D419="","*",IFERROR(IF(ISODD(COUNT(AS419:AX1012)),"ERRO",SUM((AT419-AS419),(AV419-AU419),(AX419-AW419))),"ERRO"))</f>
        <v>ERRO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e">
        <f t="shared" si="34"/>
        <v>#VALUE!</v>
      </c>
      <c r="BR419" s="19" t="e">
        <f t="shared" si="35"/>
        <v>#VALUE!</v>
      </c>
      <c r="BS419" s="19">
        <f t="shared" si="36"/>
        <v>0</v>
      </c>
      <c r="BT419" s="219" t="str">
        <f t="shared" si="37"/>
        <v>PCMVIARecursosInternos</v>
      </c>
    </row>
    <row r="420" spans="1:72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1512</v>
      </c>
      <c r="N420" s="200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926</v>
      </c>
      <c r="W420" s="248" t="s">
        <v>1514</v>
      </c>
      <c r="X420" s="212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 t="str">
        <f>IF(D420="","*",IFERROR(IF(ISODD(COUNT(AS420:AX1013)),"ERRO",SUM((AT420-AS420),(AV420-AU420),(AX420-AW420))),"ERRO"))</f>
        <v>ERRO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e">
        <f t="shared" si="34"/>
        <v>#VALUE!</v>
      </c>
      <c r="BR420" s="19" t="e">
        <f t="shared" si="35"/>
        <v>#VALUE!</v>
      </c>
      <c r="BS420" s="19">
        <f t="shared" si="36"/>
        <v>0</v>
      </c>
      <c r="BT420" s="219" t="str">
        <f t="shared" si="37"/>
        <v>SemOportunidadeSemOportunidade</v>
      </c>
    </row>
    <row r="421" spans="1:72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926</v>
      </c>
      <c r="W421" s="248" t="s">
        <v>937</v>
      </c>
      <c r="X421" s="212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 t="str">
        <f>IF(D421="","*",IFERROR(IF(ISODD(COUNT(AS421:AX1014)),"ERRO",SUM((AT421-AS421),(AV421-AU421),(AX421-AW421))),"ERRO"))</f>
        <v>ERRO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e">
        <f t="shared" si="34"/>
        <v>#VALUE!</v>
      </c>
      <c r="BR421" s="19" t="e">
        <f t="shared" si="35"/>
        <v>#VALUE!</v>
      </c>
      <c r="BS421" s="19">
        <f t="shared" si="36"/>
        <v>0</v>
      </c>
      <c r="BT421" s="219" t="str">
        <f t="shared" si="37"/>
        <v>SemOportunidadeSemOportunidade</v>
      </c>
    </row>
    <row r="422" spans="1:72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926</v>
      </c>
      <c r="W422" s="172" t="s">
        <v>1113</v>
      </c>
      <c r="X422" s="212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 t="str">
        <f>IF(D422="","*",IFERROR(IF(ISODD(COUNT(AS422:AX1015)),"ERRO",SUM((AT422-AS422),(AV422-AU422),(AX422-AW422))),"ERRO"))</f>
        <v>ERRO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e">
        <f t="shared" si="34"/>
        <v>#VALUE!</v>
      </c>
      <c r="BR422" s="19" t="e">
        <f t="shared" si="35"/>
        <v>#VALUE!</v>
      </c>
      <c r="BS422" s="19">
        <f t="shared" si="36"/>
        <v>0</v>
      </c>
      <c r="BT422" s="219" t="str">
        <f t="shared" si="37"/>
        <v>CondiçõesClimáticaChuva</v>
      </c>
    </row>
    <row r="423" spans="1:72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1">
        <v>49</v>
      </c>
      <c r="K423" s="211">
        <v>147</v>
      </c>
      <c r="L423" s="84">
        <v>253</v>
      </c>
      <c r="M423" s="200" t="s">
        <v>1231</v>
      </c>
      <c r="N423" s="200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959</v>
      </c>
      <c r="W423" s="172" t="s">
        <v>1170</v>
      </c>
      <c r="X423" s="212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1546</v>
      </c>
      <c r="AL423" s="245" t="str">
        <f>IF(BS_CONTROLE[[#This Row],[Local - Encerramento]]=0, "-", BS_CONTROLE[[#This Row],[Local - Encerramento]])</f>
        <v>ZQBZBV</v>
      </c>
      <c r="AM423" s="245" t="s">
        <v>1547</v>
      </c>
      <c r="AN423" s="245" t="s">
        <v>1547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 t="str">
        <f>IF(D423="","*",IFERROR(IF(ISODD(COUNT(AS423:AX1016)),"ERRO",SUM((AT423-AS423),(AV423-AU423),(AX423-AW423))),"ERRO"))</f>
        <v>ERRO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e">
        <f t="shared" si="34"/>
        <v>#VALUE!</v>
      </c>
      <c r="BR423" s="19" t="e">
        <f t="shared" si="35"/>
        <v>#VALUE!</v>
      </c>
      <c r="BS423" s="19">
        <f t="shared" si="36"/>
        <v>1</v>
      </c>
      <c r="BT423" s="219" t="str">
        <f t="shared" si="37"/>
        <v>OKOK</v>
      </c>
    </row>
    <row r="424" spans="1:72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939</v>
      </c>
      <c r="W425" s="172" t="s">
        <v>1550</v>
      </c>
      <c r="X425" s="212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 t="str">
        <f>IF(D425="","*",IFERROR(IF(ISODD(COUNT(AS425:AX1018)),"ERRO",SUM((AT425-AS425),(AV425-AU425),(AX425-AW425))),"ERRO"))</f>
        <v>ERRO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e">
        <f t="shared" si="34"/>
        <v>#VALUE!</v>
      </c>
      <c r="BR425" s="19" t="e">
        <f t="shared" si="35"/>
        <v>#VALUE!</v>
      </c>
      <c r="BS425" s="19">
        <f t="shared" si="36"/>
        <v>0</v>
      </c>
      <c r="BT425" s="219" t="str">
        <f t="shared" si="37"/>
        <v>CondiçõesClimáticaChuva</v>
      </c>
    </row>
    <row r="426" spans="1:72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942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939</v>
      </c>
      <c r="W426" s="172" t="s">
        <v>1113</v>
      </c>
      <c r="X426" s="212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 t="str">
        <f>IF(D426="","*",IFERROR(IF(ISODD(COUNT(AS426:AX1019)),"ERRO",SUM((AT426-AS426),(AV426-AU426),(AX426-AW426))),"ERRO"))</f>
        <v>ERRO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e">
        <f t="shared" si="34"/>
        <v>#VALUE!</v>
      </c>
      <c r="BR426" s="19" t="e">
        <f t="shared" si="35"/>
        <v>#VALUE!</v>
      </c>
      <c r="BS426" s="19">
        <f t="shared" si="36"/>
        <v>0</v>
      </c>
      <c r="BT426" s="219" t="str">
        <f t="shared" si="37"/>
        <v>CondiçõesClimáticaChuva</v>
      </c>
    </row>
    <row r="427" spans="1:72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939</v>
      </c>
      <c r="W427" s="172" t="s">
        <v>1113</v>
      </c>
      <c r="X427" s="212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 t="str">
        <f>IF(D427="","*",IFERROR(IF(ISODD(COUNT(AS427:AX1020)),"ERRO",SUM((AT427-AS427),(AV427-AU427),(AX427-AW427))),"ERRO"))</f>
        <v>ERRO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e">
        <f t="shared" si="34"/>
        <v>#VALUE!</v>
      </c>
      <c r="BR427" s="19" t="e">
        <f t="shared" si="35"/>
        <v>#VALUE!</v>
      </c>
      <c r="BS427" s="19">
        <f t="shared" si="36"/>
        <v>0</v>
      </c>
      <c r="BT427" s="219" t="str">
        <f t="shared" si="37"/>
        <v>CondiçõesClimáticaChuva</v>
      </c>
    </row>
    <row r="428" spans="1:72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939</v>
      </c>
      <c r="W428" s="172" t="s">
        <v>1113</v>
      </c>
      <c r="X428" s="212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 t="str">
        <f>IF(D428="","*",IFERROR(IF(ISODD(COUNT(AS428:AX1021)),"ERRO",SUM((AT428-AS428),(AV428-AU428),(AX428-AW428))),"ERRO"))</f>
        <v>ERRO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e">
        <f t="shared" si="34"/>
        <v>#VALUE!</v>
      </c>
      <c r="BR428" s="19" t="e">
        <f t="shared" si="35"/>
        <v>#VALUE!</v>
      </c>
      <c r="BS428" s="19">
        <f t="shared" si="36"/>
        <v>0</v>
      </c>
      <c r="BT428" s="219" t="str">
        <f t="shared" si="37"/>
        <v>CondiçõesClimáticaChuva</v>
      </c>
    </row>
    <row r="429" spans="1:72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939</v>
      </c>
      <c r="W429" s="172" t="s">
        <v>1113</v>
      </c>
      <c r="X429" s="212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 t="str">
        <f>IF(D429="","*",IFERROR(IF(ISODD(COUNT(AS429:AX1022)),"ERRO",SUM((AT429-AS429),(AV429-AU429),(AX429-AW429))),"ERRO"))</f>
        <v>ERRO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e">
        <f t="shared" si="34"/>
        <v>#VALUE!</v>
      </c>
      <c r="BR429" s="19" t="e">
        <f t="shared" si="35"/>
        <v>#VALUE!</v>
      </c>
      <c r="BS429" s="19">
        <f t="shared" si="36"/>
        <v>0</v>
      </c>
      <c r="BT429" s="219" t="str">
        <f t="shared" si="37"/>
        <v>CondiçõesClimáticaChuva</v>
      </c>
    </row>
    <row r="430" spans="1:72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939</v>
      </c>
      <c r="W430" s="172" t="s">
        <v>1113</v>
      </c>
      <c r="X430" s="212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 t="str">
        <f>IF(D430="","*",IFERROR(IF(ISODD(COUNT(AS430:AX1023)),"ERRO",SUM((AT430-AS430),(AV430-AU430),(AX430-AW430))),"ERRO"))</f>
        <v>ERRO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e">
        <f t="shared" si="34"/>
        <v>#VALUE!</v>
      </c>
      <c r="BR430" s="19" t="e">
        <f t="shared" si="35"/>
        <v>#VALUE!</v>
      </c>
      <c r="BS430" s="19">
        <f t="shared" si="36"/>
        <v>0</v>
      </c>
      <c r="BT430" s="219" t="str">
        <f t="shared" si="37"/>
        <v>CondiçõesClimáticaChuva</v>
      </c>
    </row>
    <row r="431" spans="1:72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939</v>
      </c>
      <c r="W431" s="172" t="s">
        <v>1113</v>
      </c>
      <c r="X431" s="212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 t="str">
        <f>IF(D431="","*",IFERROR(IF(ISODD(COUNT(AS431:AX1024)),"ERRO",SUM((AT431-AS431),(AV431-AU431),(AX431-AW431))),"ERRO"))</f>
        <v>ERRO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e">
        <f t="shared" si="34"/>
        <v>#VALUE!</v>
      </c>
      <c r="BR431" s="19" t="e">
        <f t="shared" si="35"/>
        <v>#VALUE!</v>
      </c>
      <c r="BS431" s="19">
        <f t="shared" si="36"/>
        <v>0</v>
      </c>
      <c r="BT431" s="219" t="str">
        <f t="shared" si="37"/>
        <v>CondiçõesClimáticaChuva</v>
      </c>
    </row>
    <row r="432" spans="1:72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939</v>
      </c>
      <c r="W432" s="172" t="s">
        <v>1484</v>
      </c>
      <c r="X432" s="212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 t="str">
        <f>IF(D432="","*",IFERROR(IF(ISODD(COUNT(AS432:AX1025)),"ERRO",SUM((AT432-AS432),(AV432-AU432),(AX432-AW432))),"ERRO"))</f>
        <v>ERRO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e">
        <f t="shared" si="34"/>
        <v>#VALUE!</v>
      </c>
      <c r="BR432" s="19" t="e">
        <f t="shared" si="35"/>
        <v>#VALUE!</v>
      </c>
      <c r="BS432" s="19">
        <f t="shared" si="36"/>
        <v>0</v>
      </c>
      <c r="BT432" s="219"/>
    </row>
    <row r="433" spans="1:72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1015</v>
      </c>
      <c r="W435" s="172" t="s">
        <v>1113</v>
      </c>
      <c r="X435" s="212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 t="str">
        <f>IF(D435="","*",IFERROR(IF(ISODD(COUNT(AS435:AX1028)),"ERRO",SUM((AT435-AS435),(AV435-AU435),(AX435-AW435))),"ERRO"))</f>
        <v>ERRO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e">
        <f t="shared" si="34"/>
        <v>#VALUE!</v>
      </c>
      <c r="BR435" s="19" t="e">
        <f t="shared" si="35"/>
        <v>#VALUE!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969</v>
      </c>
      <c r="W437" s="172" t="s">
        <v>937</v>
      </c>
      <c r="X437" s="212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 t="str">
        <f>IF(D437="","*",IFERROR(IF(ISODD(COUNT(AS437:AX1030)),"ERRO",SUM((AT437-AS437),(AV437-AU437),(AX437-AW437))),"ERRO"))</f>
        <v>ERRO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e">
        <f t="shared" si="34"/>
        <v>#VALUE!</v>
      </c>
      <c r="BR437" s="19" t="e">
        <f t="shared" si="35"/>
        <v>#VALUE!</v>
      </c>
      <c r="BS437" s="19">
        <f t="shared" si="36"/>
        <v>0</v>
      </c>
      <c r="BT437" s="219" t="str">
        <f t="shared" si="39"/>
        <v>SemOportunidadeSemOportunidade</v>
      </c>
    </row>
    <row r="438" spans="1:72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969</v>
      </c>
      <c r="W438" s="172" t="s">
        <v>1490</v>
      </c>
      <c r="X438" s="212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 t="str">
        <f>IF(D438="","*",IFERROR(IF(ISODD(COUNT(AS438:AX1031)),"ERRO",SUM((AT438-AS438),(AV438-AU438),(AX438-AW438))),"ERRO"))</f>
        <v>ERRO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964</v>
      </c>
      <c r="W439" s="303" t="s">
        <v>1556</v>
      </c>
      <c r="X439" s="212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 t="str">
        <f>IF(D439="","*",IFERROR(IF(ISODD(COUNT(AS439:AX1032)),"ERRO",SUM((AT439-AS439),(AV439-AU439),(AX439-AW439))),"ERRO"))</f>
        <v>ERRO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e">
        <f t="shared" si="34"/>
        <v>#VALUE!</v>
      </c>
      <c r="BR439" s="19" t="e">
        <f t="shared" si="35"/>
        <v>#VALUE!</v>
      </c>
      <c r="BS439" s="19">
        <f t="shared" si="36"/>
        <v>1</v>
      </c>
      <c r="BT439" s="219" t="str">
        <f t="shared" si="39"/>
        <v>OKOK</v>
      </c>
    </row>
    <row r="440" spans="1:72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964</v>
      </c>
      <c r="W440" s="172" t="s">
        <v>1559</v>
      </c>
      <c r="X440" s="212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 t="str">
        <f>IF(D440="","*",IFERROR(IF(ISODD(COUNT(AS440:AX1033)),"ERRO",SUM((AT440-AS440),(AV440-AU440),(AX440-AW440))),"ERRO"))</f>
        <v>ERRO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964</v>
      </c>
      <c r="W441" s="172" t="s">
        <v>1028</v>
      </c>
      <c r="X441" s="212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 t="str">
        <f>IF(D441="","*",IFERROR(IF(ISODD(COUNT(AS441:AX1034)),"ERRO",SUM((AT441-AS441),(AV441-AU441),(AX441-AW441))),"ERRO"))</f>
        <v>ERRO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e">
        <f t="shared" si="34"/>
        <v>#VALUE!</v>
      </c>
      <c r="BR441" s="19" t="e">
        <f t="shared" si="35"/>
        <v>#VALUE!</v>
      </c>
      <c r="BS441" s="19">
        <f t="shared" si="36"/>
        <v>0</v>
      </c>
      <c r="BT441" s="219" t="str">
        <f t="shared" si="39"/>
        <v>SemOportunidadeSemOportunidade</v>
      </c>
    </row>
    <row r="442" spans="1:72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969</v>
      </c>
      <c r="W442" s="172" t="s">
        <v>1490</v>
      </c>
      <c r="X442" s="212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 t="str">
        <f>IF(D442="","*",IFERROR(IF(ISODD(COUNT(AS442:AX1035)),"ERRO",SUM((AT442-AS442),(AV442-AU442),(AX442-AW442))),"ERRO"))</f>
        <v>ERRO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e">
        <f t="shared" si="34"/>
        <v>#VALUE!</v>
      </c>
      <c r="BR442" s="19" t="e">
        <f t="shared" si="35"/>
        <v>#VALUE!</v>
      </c>
      <c r="BS442" s="19">
        <f t="shared" si="36"/>
        <v>0</v>
      </c>
      <c r="BT442" s="219" t="str">
        <f t="shared" si="39"/>
        <v>SuperExecução</v>
      </c>
    </row>
    <row r="443" spans="1:72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930</v>
      </c>
      <c r="W443" s="248" t="s">
        <v>1099</v>
      </c>
      <c r="X443" s="212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 t="str">
        <f>IF(D443="","*",IFERROR(IF(ISODD(COUNT(AS443:AX1036)),"ERRO",SUM((AT443-AS443),(AV443-AU443),(AX443-AW443))),"ERRO"))</f>
        <v>ERRO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e">
        <f t="shared" si="34"/>
        <v>#VALUE!</v>
      </c>
      <c r="BR443" s="19" t="e">
        <f t="shared" si="35"/>
        <v>#VALUE!</v>
      </c>
      <c r="BS443" s="19">
        <f t="shared" si="36"/>
        <v>0</v>
      </c>
      <c r="BT443" s="219" t="str">
        <f t="shared" si="39"/>
        <v>MecanizaçãoAtivos</v>
      </c>
    </row>
    <row r="444" spans="1:72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3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964</v>
      </c>
      <c r="W444" s="172" t="s">
        <v>934</v>
      </c>
      <c r="X444" s="212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 t="str">
        <f>IF(D444="","*",IFERROR(IF(ISODD(COUNT(AS444:AX1037)),"ERRO",SUM((AT444-AS444),(AV444-AU444),(AX444-AW444))),"ERRO"))</f>
        <v>ERRO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e">
        <f t="shared" si="34"/>
        <v>#VALUE!</v>
      </c>
      <c r="BR444" s="19" t="e">
        <f t="shared" si="35"/>
        <v>#VALUE!</v>
      </c>
      <c r="BS444" s="19">
        <f t="shared" si="36"/>
        <v>0</v>
      </c>
      <c r="BT444" s="219" t="str">
        <f t="shared" si="39"/>
        <v>SemOportunidadeSemOportunidade</v>
      </c>
    </row>
    <row r="445" spans="1:72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524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1">
        <v>49</v>
      </c>
      <c r="K448" s="211">
        <v>203</v>
      </c>
      <c r="L448" s="211" t="s">
        <v>317</v>
      </c>
      <c r="M448" s="200" t="s">
        <v>1565</v>
      </c>
      <c r="N448" s="200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930</v>
      </c>
      <c r="W448" s="248" t="s">
        <v>952</v>
      </c>
      <c r="X448" s="212" t="s">
        <v>668</v>
      </c>
      <c r="Y448" s="158" t="s">
        <v>671</v>
      </c>
      <c r="Z448" s="158"/>
      <c r="AA448" s="211">
        <v>1</v>
      </c>
      <c r="AB448" s="71" t="s">
        <v>660</v>
      </c>
      <c r="AC448" s="71" t="s">
        <v>655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591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926</v>
      </c>
      <c r="W449" s="248" t="s">
        <v>937</v>
      </c>
      <c r="X449" s="212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926</v>
      </c>
      <c r="W450" s="172" t="s">
        <v>1362</v>
      </c>
      <c r="X450" s="212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926</v>
      </c>
      <c r="W451" s="172" t="s">
        <v>1572</v>
      </c>
      <c r="X451" s="212" t="s">
        <v>668</v>
      </c>
      <c r="Y451" s="158" t="s">
        <v>671</v>
      </c>
      <c r="Z451" s="158"/>
      <c r="AA451" s="211">
        <v>1</v>
      </c>
      <c r="AB451" s="71" t="s">
        <v>670</v>
      </c>
      <c r="AC451" s="71" t="s">
        <v>666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926</v>
      </c>
      <c r="W452" s="248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4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926</v>
      </c>
      <c r="W454" s="262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>
      <c r="A455" s="166" t="str">
        <f t="shared" ref="A455:A518" si="42">D455&amp;B455</f>
        <v>TURMA FIXA VIA 46010</v>
      </c>
      <c r="B455" s="342">
        <v>46010</v>
      </c>
      <c r="C455" s="8"/>
      <c r="D455" s="52" t="s">
        <v>562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926</v>
      </c>
      <c r="W455" s="262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1013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1014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1453</v>
      </c>
      <c r="W458" s="262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1587</v>
      </c>
      <c r="BK458" s="268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8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534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1453</v>
      </c>
      <c r="W459" s="262" t="s">
        <v>1589</v>
      </c>
      <c r="X459" s="52" t="s">
        <v>663</v>
      </c>
      <c r="Y459" s="158" t="s">
        <v>662</v>
      </c>
      <c r="Z459" s="158"/>
      <c r="AA459" s="211">
        <v>1</v>
      </c>
      <c r="AB459" s="71" t="s">
        <v>660</v>
      </c>
      <c r="AC459" s="71" t="s">
        <v>655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1587</v>
      </c>
      <c r="BK459" s="268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8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558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1453</v>
      </c>
      <c r="W460" s="262" t="s">
        <v>1590</v>
      </c>
      <c r="X460" s="52" t="s">
        <v>663</v>
      </c>
      <c r="Y460" s="158" t="s">
        <v>662</v>
      </c>
      <c r="Z460" s="158"/>
      <c r="AA460" s="211">
        <v>2</v>
      </c>
      <c r="AB460" s="71" t="s">
        <v>660</v>
      </c>
      <c r="AC460" s="71" t="s">
        <v>655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1587</v>
      </c>
      <c r="BK460" s="268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8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4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964</v>
      </c>
      <c r="W464" s="248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1593</v>
      </c>
      <c r="BK464" s="268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1032</v>
      </c>
      <c r="W465" s="262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1596</v>
      </c>
      <c r="BK465" s="268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1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1596</v>
      </c>
      <c r="BK466" s="268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1">
        <v>1</v>
      </c>
      <c r="AB467" s="171" t="s">
        <v>660</v>
      </c>
      <c r="AC467" s="171" t="s">
        <v>655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1596</v>
      </c>
      <c r="BK467" s="268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1044</v>
      </c>
      <c r="N468" s="200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1601</v>
      </c>
      <c r="BK468" s="268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969</v>
      </c>
      <c r="W469" s="262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1603</v>
      </c>
      <c r="BK469" s="268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1603</v>
      </c>
      <c r="BK470" s="268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964</v>
      </c>
      <c r="W471" s="262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1606</v>
      </c>
      <c r="BK471" s="268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1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>
      <c r="A474" s="166" t="str">
        <f t="shared" si="42"/>
        <v>EDSON (TP-780)46011</v>
      </c>
      <c r="B474" s="167">
        <v>46011</v>
      </c>
      <c r="C474" s="8"/>
      <c r="D474" s="212" t="s">
        <v>591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1105</v>
      </c>
      <c r="W474" s="248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1608</v>
      </c>
      <c r="BK474" s="268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8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>
      <c r="A475" s="166" t="str">
        <f t="shared" si="42"/>
        <v>ROGÉRIO (TP-730)46011</v>
      </c>
      <c r="B475" s="167">
        <v>46011</v>
      </c>
      <c r="C475" s="8"/>
      <c r="D475" s="52" t="s">
        <v>640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1102</v>
      </c>
      <c r="W475" s="248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1610</v>
      </c>
      <c r="BK475" s="268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8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>
      <c r="A476" s="166" t="str">
        <f t="shared" si="42"/>
        <v>JOSÉ  (TF-521)46011</v>
      </c>
      <c r="B476" s="167">
        <v>46011</v>
      </c>
      <c r="C476" s="8"/>
      <c r="D476" s="52" t="s">
        <v>611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926</v>
      </c>
      <c r="W476" s="248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>
      <c r="A477" s="166" t="str">
        <f t="shared" si="42"/>
        <v>CARLOS (TP-722)46011</v>
      </c>
      <c r="B477" s="167">
        <v>46011</v>
      </c>
      <c r="C477" s="8"/>
      <c r="D477" s="52" t="s">
        <v>575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926</v>
      </c>
      <c r="W477" s="248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>
      <c r="A479" s="166" t="str">
        <f t="shared" si="42"/>
        <v>VALMIR (TF-678)46011</v>
      </c>
      <c r="B479" s="167">
        <v>46011</v>
      </c>
      <c r="C479" s="8"/>
      <c r="D479" s="52" t="s">
        <v>645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1615</v>
      </c>
      <c r="W479" s="248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>
      <c r="A481" s="166" t="str">
        <f t="shared" si="42"/>
        <v>JACIANO (TF-674)46011</v>
      </c>
      <c r="B481" s="167">
        <v>46011</v>
      </c>
      <c r="C481" s="8"/>
      <c r="D481" s="52" t="s">
        <v>605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969</v>
      </c>
      <c r="W481" s="248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>
      <c r="A482" s="166" t="str">
        <f t="shared" si="42"/>
        <v>W6146011</v>
      </c>
      <c r="B482" s="167">
        <v>46011</v>
      </c>
      <c r="C482" s="8"/>
      <c r="D482" s="52" t="s">
        <v>544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963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964</v>
      </c>
      <c r="W482" s="248" t="s">
        <v>1127</v>
      </c>
      <c r="X482" s="212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1621</v>
      </c>
      <c r="BK482" s="268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>
      <c r="A483" s="166" t="str">
        <f t="shared" si="42"/>
        <v>W6246011</v>
      </c>
      <c r="B483" s="167">
        <v>46011</v>
      </c>
      <c r="C483" s="8"/>
      <c r="D483" s="52" t="s">
        <v>545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1">
        <v>54</v>
      </c>
      <c r="K483" s="211">
        <v>83.7</v>
      </c>
      <c r="L483" s="211" t="s">
        <v>317</v>
      </c>
      <c r="M483" s="200" t="s">
        <v>982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964</v>
      </c>
      <c r="W483" s="248" t="s">
        <v>1127</v>
      </c>
      <c r="X483" s="212" t="s">
        <v>663</v>
      </c>
      <c r="Y483" s="158" t="s">
        <v>662</v>
      </c>
      <c r="Z483" s="158"/>
      <c r="AA483" s="211">
        <v>1</v>
      </c>
      <c r="AB483" s="171" t="s">
        <v>660</v>
      </c>
      <c r="AC483" s="171" t="s">
        <v>655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1623</v>
      </c>
      <c r="BK483" s="268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>
      <c r="A484" s="166" t="str">
        <f t="shared" si="42"/>
        <v>EDSON (TP-719)46011</v>
      </c>
      <c r="B484" s="167">
        <v>46011</v>
      </c>
      <c r="C484" s="8"/>
      <c r="D484" s="52" t="s">
        <v>589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1105</v>
      </c>
      <c r="W484" s="248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1626</v>
      </c>
      <c r="BK484" s="268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8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>
      <c r="A485" s="166" t="str">
        <f t="shared" si="42"/>
        <v>V9846011</v>
      </c>
      <c r="B485" s="167">
        <v>46011</v>
      </c>
      <c r="C485" s="8"/>
      <c r="D485" s="52" t="s">
        <v>1379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1044</v>
      </c>
      <c r="N485" s="200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1629</v>
      </c>
      <c r="BK485" s="268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8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>
      <c r="A486" s="166" t="str">
        <f t="shared" si="42"/>
        <v>V8546011</v>
      </c>
      <c r="B486" s="167">
        <v>46011</v>
      </c>
      <c r="C486" s="8"/>
      <c r="D486" s="52" t="s">
        <v>514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930</v>
      </c>
      <c r="W486" s="248" t="s">
        <v>1099</v>
      </c>
      <c r="X486" s="212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>
      <c r="A487" s="166" t="str">
        <f t="shared" si="42"/>
        <v>DIEGO (TF-42)46011</v>
      </c>
      <c r="B487" s="167">
        <v>46011</v>
      </c>
      <c r="C487" s="8"/>
      <c r="D487" s="52" t="s">
        <v>584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964</v>
      </c>
      <c r="W487" s="248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>
      <c r="A489" s="166" t="str">
        <f t="shared" si="42"/>
        <v>V9846012</v>
      </c>
      <c r="B489" s="167">
        <v>46012</v>
      </c>
      <c r="C489" s="8"/>
      <c r="D489" s="52" t="s">
        <v>1379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1044</v>
      </c>
      <c r="N489" s="200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1634</v>
      </c>
      <c r="BK489" s="268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>
      <c r="A490" s="166" t="str">
        <f t="shared" si="42"/>
        <v>V8546012</v>
      </c>
      <c r="B490" s="167">
        <v>46012</v>
      </c>
      <c r="C490" s="8"/>
      <c r="D490" s="52" t="s">
        <v>514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930</v>
      </c>
      <c r="W490" s="248" t="s">
        <v>1099</v>
      </c>
      <c r="X490" s="212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1636</v>
      </c>
      <c r="BK490" s="268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8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>
      <c r="A492" s="166" t="str">
        <f t="shared" si="42"/>
        <v>TURMA FIXA VIA 46013</v>
      </c>
      <c r="B492" s="167">
        <v>46013</v>
      </c>
      <c r="C492" s="8"/>
      <c r="D492" s="52" t="s">
        <v>562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926</v>
      </c>
      <c r="W492" s="248" t="s">
        <v>1550</v>
      </c>
      <c r="X492" s="212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>
      <c r="A493" s="166" t="str">
        <f t="shared" si="42"/>
        <v>V8946013</v>
      </c>
      <c r="B493" s="167">
        <v>46013</v>
      </c>
      <c r="C493" s="8"/>
      <c r="D493" s="299" t="s">
        <v>524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1">
        <v>49</v>
      </c>
      <c r="K493" s="211">
        <v>203</v>
      </c>
      <c r="L493" s="211" t="s">
        <v>317</v>
      </c>
      <c r="M493" s="200" t="s">
        <v>1565</v>
      </c>
      <c r="N493" s="200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930</v>
      </c>
      <c r="W493" s="248" t="s">
        <v>952</v>
      </c>
      <c r="X493" s="212" t="s">
        <v>668</v>
      </c>
      <c r="Y493" s="158" t="s">
        <v>671</v>
      </c>
      <c r="Z493" s="158"/>
      <c r="AA493" s="211">
        <v>1</v>
      </c>
      <c r="AB493" s="71" t="s">
        <v>660</v>
      </c>
      <c r="AC493" s="71" t="s">
        <v>655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1638</v>
      </c>
      <c r="AN493" s="264" t="s">
        <v>1639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5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>
      <c r="A494" s="166" t="str">
        <f t="shared" si="42"/>
        <v>EDSON (TP-780)46013</v>
      </c>
      <c r="B494" s="167">
        <v>46013</v>
      </c>
      <c r="C494" s="8"/>
      <c r="D494" s="212" t="s">
        <v>591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1105</v>
      </c>
      <c r="W494" s="248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>
      <c r="A495" s="166" t="str">
        <f t="shared" si="42"/>
        <v>ROGÉRIO (TP-730)46013</v>
      </c>
      <c r="B495" s="167">
        <v>46013</v>
      </c>
      <c r="C495" s="8"/>
      <c r="D495" s="52" t="s">
        <v>640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1102</v>
      </c>
      <c r="W495" s="248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>
      <c r="A496" s="166" t="str">
        <f t="shared" si="42"/>
        <v>W5946013</v>
      </c>
      <c r="B496" s="167">
        <v>46013</v>
      </c>
      <c r="C496" s="8"/>
      <c r="D496" s="52" t="s">
        <v>542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926</v>
      </c>
      <c r="W496" s="172" t="s">
        <v>1645</v>
      </c>
      <c r="X496" s="212" t="s">
        <v>668</v>
      </c>
      <c r="Y496" s="158" t="s">
        <v>671</v>
      </c>
      <c r="Z496" s="158"/>
      <c r="AA496" s="211">
        <v>1</v>
      </c>
      <c r="AB496" s="71" t="s">
        <v>670</v>
      </c>
      <c r="AC496" s="71" t="s">
        <v>666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>
      <c r="A497" s="166" t="str">
        <f t="shared" si="42"/>
        <v>JOSÉ  (TF-521)46013</v>
      </c>
      <c r="B497" s="167">
        <v>46013</v>
      </c>
      <c r="C497" s="8"/>
      <c r="D497" s="52" t="s">
        <v>611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926</v>
      </c>
      <c r="W497" s="248" t="s">
        <v>937</v>
      </c>
      <c r="X497" s="212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>
      <c r="A498" s="166" t="str">
        <f t="shared" si="42"/>
        <v>CARLOS (TP-722)46013</v>
      </c>
      <c r="B498" s="167">
        <v>46013</v>
      </c>
      <c r="C498" s="8"/>
      <c r="D498" s="52" t="s">
        <v>575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926</v>
      </c>
      <c r="W498" s="248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>
      <c r="A500" s="166" t="str">
        <f t="shared" si="42"/>
        <v>SUPER ZWW46013</v>
      </c>
      <c r="B500" s="167">
        <v>46013</v>
      </c>
      <c r="C500" s="8"/>
      <c r="D500" s="52" t="s">
        <v>379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942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942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939</v>
      </c>
      <c r="W500" s="172" t="s">
        <v>1650</v>
      </c>
      <c r="X500" s="212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>
      <c r="A501" s="166" t="str">
        <f t="shared" si="42"/>
        <v>DANIEL (TP-647)46013</v>
      </c>
      <c r="B501" s="167">
        <v>46013</v>
      </c>
      <c r="C501" s="8"/>
      <c r="D501" s="52" t="s">
        <v>579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942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1653</v>
      </c>
      <c r="W501" s="172" t="s">
        <v>1113</v>
      </c>
      <c r="X501" s="212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>
      <c r="A502" s="166" t="str">
        <f t="shared" si="42"/>
        <v>ADENISON (TP-810)46013</v>
      </c>
      <c r="B502" s="167">
        <v>46013</v>
      </c>
      <c r="C502" s="8"/>
      <c r="D502" s="52" t="s">
        <v>564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942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1655</v>
      </c>
      <c r="W502" s="172" t="s">
        <v>1113</v>
      </c>
      <c r="X502" s="212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>
      <c r="A503" s="166" t="str">
        <f t="shared" si="42"/>
        <v>MATEUS (TP-809)46013</v>
      </c>
      <c r="B503" s="167">
        <v>46013</v>
      </c>
      <c r="C503" s="8"/>
      <c r="D503" s="52" t="s">
        <v>627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942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1657</v>
      </c>
      <c r="W503" s="172" t="s">
        <v>1113</v>
      </c>
      <c r="X503" s="212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>
      <c r="A504" s="166" t="str">
        <f t="shared" si="42"/>
        <v>CLEBISON (TP-728)46013</v>
      </c>
      <c r="B504" s="167">
        <v>46013</v>
      </c>
      <c r="C504" s="8"/>
      <c r="D504" s="52" t="s">
        <v>578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942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1658</v>
      </c>
      <c r="W504" s="172" t="s">
        <v>1113</v>
      </c>
      <c r="X504" s="212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>
      <c r="A505" s="166" t="str">
        <f t="shared" si="42"/>
        <v>CARLOS (TP-722)46013</v>
      </c>
      <c r="B505" s="167">
        <v>46013</v>
      </c>
      <c r="C505" s="8"/>
      <c r="D505" s="52" t="s">
        <v>575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942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1659</v>
      </c>
      <c r="W505" s="172" t="s">
        <v>1113</v>
      </c>
      <c r="X505" s="212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>
      <c r="A507" s="166" t="str">
        <f t="shared" si="42"/>
        <v>WALTER (TP-810)46013</v>
      </c>
      <c r="B507" s="167">
        <v>46013</v>
      </c>
      <c r="C507" s="8"/>
      <c r="D507" s="52" t="s">
        <v>649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1453</v>
      </c>
      <c r="W507" s="172" t="s">
        <v>1113</v>
      </c>
      <c r="X507" s="212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>
      <c r="A508" s="166" t="str">
        <f t="shared" si="42"/>
        <v>CAIQUE (TP-869)46013</v>
      </c>
      <c r="B508" s="167">
        <v>46013</v>
      </c>
      <c r="C508" s="8"/>
      <c r="D508" s="52" t="s">
        <v>574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1453</v>
      </c>
      <c r="W508" s="172" t="s">
        <v>1113</v>
      </c>
      <c r="X508" s="212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>
      <c r="A509" s="166" t="str">
        <f t="shared" si="42"/>
        <v>VALMIR (TF-678)46013</v>
      </c>
      <c r="B509" s="167">
        <v>46013</v>
      </c>
      <c r="C509" s="8"/>
      <c r="D509" s="52" t="s">
        <v>645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1615</v>
      </c>
      <c r="W509" s="248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>
      <c r="A510" s="166" t="str">
        <f t="shared" si="42"/>
        <v>W6046013</v>
      </c>
      <c r="B510" s="167">
        <v>46013</v>
      </c>
      <c r="C510" s="8"/>
      <c r="D510" s="52" t="s">
        <v>543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939</v>
      </c>
      <c r="W510" s="172" t="s">
        <v>1664</v>
      </c>
      <c r="X510" s="212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>
      <c r="A512" s="166" t="str">
        <f t="shared" si="42"/>
        <v>V9846013</v>
      </c>
      <c r="B512" s="167">
        <v>46013</v>
      </c>
      <c r="C512" s="8"/>
      <c r="D512" s="52" t="s">
        <v>1379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1667</v>
      </c>
      <c r="N512" s="200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>
      <c r="A513" s="166" t="str">
        <f t="shared" si="42"/>
        <v>E4246013</v>
      </c>
      <c r="B513" s="167">
        <v>46013</v>
      </c>
      <c r="C513" s="8"/>
      <c r="D513" s="52" t="s">
        <v>467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949</v>
      </c>
      <c r="N513" s="200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951</v>
      </c>
      <c r="W513" s="172" t="s">
        <v>1673</v>
      </c>
      <c r="X513" s="212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>
      <c r="A514" s="166" t="str">
        <f t="shared" si="42"/>
        <v>EDSON (TP-719)46013</v>
      </c>
      <c r="B514" s="167">
        <v>46013</v>
      </c>
      <c r="C514" s="8"/>
      <c r="D514" s="52" t="s">
        <v>589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1676</v>
      </c>
      <c r="W514" s="172" t="s">
        <v>1131</v>
      </c>
      <c r="X514" s="212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>
      <c r="A515" s="166" t="str">
        <f t="shared" si="42"/>
        <v>ANTONI  (TP-720)46013</v>
      </c>
      <c r="B515" s="167">
        <v>46013</v>
      </c>
      <c r="C515" s="8"/>
      <c r="D515" s="52" t="s">
        <v>569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1678</v>
      </c>
      <c r="W515" s="172" t="s">
        <v>1679</v>
      </c>
      <c r="X515" s="212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>
      <c r="A516" s="166" t="str">
        <f t="shared" si="42"/>
        <v>W6146013</v>
      </c>
      <c r="B516" s="167">
        <v>46013</v>
      </c>
      <c r="C516" s="8"/>
      <c r="D516" s="52" t="s">
        <v>544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963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964</v>
      </c>
      <c r="W516" s="248" t="s">
        <v>1127</v>
      </c>
      <c r="X516" s="212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>
      <c r="A517" s="166" t="str">
        <f t="shared" si="42"/>
        <v>W6246013</v>
      </c>
      <c r="B517" s="167">
        <v>46013</v>
      </c>
      <c r="C517" s="8"/>
      <c r="D517" s="52" t="s">
        <v>545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1">
        <v>54</v>
      </c>
      <c r="K517" s="211">
        <v>83.7</v>
      </c>
      <c r="L517" s="211" t="s">
        <v>317</v>
      </c>
      <c r="M517" s="200" t="s">
        <v>982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964</v>
      </c>
      <c r="W517" s="248" t="s">
        <v>1127</v>
      </c>
      <c r="X517" s="212" t="s">
        <v>663</v>
      </c>
      <c r="Y517" s="158" t="s">
        <v>662</v>
      </c>
      <c r="Z517" s="158"/>
      <c r="AA517" s="211">
        <v>1</v>
      </c>
      <c r="AB517" s="171" t="s">
        <v>660</v>
      </c>
      <c r="AC517" s="171" t="s">
        <v>655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>
      <c r="A518" s="166" t="str">
        <f t="shared" si="42"/>
        <v>V8546013</v>
      </c>
      <c r="B518" s="167">
        <v>46013</v>
      </c>
      <c r="C518" s="8"/>
      <c r="D518" s="52" t="s">
        <v>514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930</v>
      </c>
      <c r="W518" s="248" t="s">
        <v>1099</v>
      </c>
      <c r="X518" s="212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1683</v>
      </c>
      <c r="BK518" s="268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8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>
      <c r="A519" s="166" t="str">
        <f t="shared" ref="A519:A553" si="48">D519&amp;B519</f>
        <v>DIEGO (TF-42)</v>
      </c>
      <c r="B519" s="167"/>
      <c r="C519" s="8"/>
      <c r="D519" s="52" t="s">
        <v>584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964</v>
      </c>
      <c r="W519" s="248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>
      <c r="A522" s="166" t="str">
        <f t="shared" si="48"/>
        <v>A7446014</v>
      </c>
      <c r="B522" s="167">
        <v>46014</v>
      </c>
      <c r="C522" s="175"/>
      <c r="D522" s="221" t="s">
        <v>439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1473</v>
      </c>
      <c r="N522" s="200" t="s">
        <v>1474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959</v>
      </c>
      <c r="W522" s="172" t="s">
        <v>1058</v>
      </c>
      <c r="X522" s="212" t="s">
        <v>668</v>
      </c>
      <c r="Y522" s="223" t="s">
        <v>671</v>
      </c>
      <c r="Z522" s="223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1684</v>
      </c>
      <c r="BK522" s="185" t="s">
        <v>1685</v>
      </c>
      <c r="BL522" s="184"/>
      <c r="BM522" s="179" t="s">
        <v>692</v>
      </c>
      <c r="BN522" s="179" t="s">
        <v>692</v>
      </c>
      <c r="BO522" s="164" t="s">
        <v>692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>
      <c r="A523" s="166" t="str">
        <f t="shared" si="48"/>
        <v>ROGÉRIO (TP-730)46014</v>
      </c>
      <c r="B523" s="167">
        <v>46014</v>
      </c>
      <c r="C523" s="8"/>
      <c r="D523" s="52" t="s">
        <v>640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926</v>
      </c>
      <c r="W523" s="172" t="s">
        <v>1131</v>
      </c>
      <c r="X523" s="52" t="s">
        <v>668</v>
      </c>
      <c r="Y523" s="223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>
      <c r="A524" s="166" t="str">
        <f t="shared" si="48"/>
        <v>W5946014</v>
      </c>
      <c r="B524" s="167">
        <v>46014</v>
      </c>
      <c r="C524" s="8"/>
      <c r="D524" s="52" t="s">
        <v>542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926</v>
      </c>
      <c r="W524" s="172" t="s">
        <v>1688</v>
      </c>
      <c r="X524" s="52" t="s">
        <v>668</v>
      </c>
      <c r="Y524" s="223" t="s">
        <v>671</v>
      </c>
      <c r="Z524" s="158"/>
      <c r="AA524" s="211">
        <v>1</v>
      </c>
      <c r="AB524" s="71" t="s">
        <v>670</v>
      </c>
      <c r="AC524" s="71" t="s">
        <v>666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>
      <c r="A525" s="166" t="str">
        <f t="shared" si="48"/>
        <v>ROBSON (TF-701)46014</v>
      </c>
      <c r="B525" s="167">
        <v>46014</v>
      </c>
      <c r="C525" s="8"/>
      <c r="D525" s="52" t="s">
        <v>638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926</v>
      </c>
      <c r="W525" s="248" t="s">
        <v>937</v>
      </c>
      <c r="X525" s="52" t="s">
        <v>668</v>
      </c>
      <c r="Y525" s="223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>
      <c r="A526" s="166" t="str">
        <f t="shared" si="48"/>
        <v>JOSÉ  (TF-521)46014</v>
      </c>
      <c r="B526" s="167">
        <v>46014</v>
      </c>
      <c r="C526" s="8"/>
      <c r="D526" s="52" t="s">
        <v>611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926</v>
      </c>
      <c r="W526" s="248" t="s">
        <v>937</v>
      </c>
      <c r="X526" s="52" t="s">
        <v>668</v>
      </c>
      <c r="Y526" s="223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>
      <c r="A527" s="166" t="str">
        <f t="shared" si="48"/>
        <v>E4246014</v>
      </c>
      <c r="B527" s="167">
        <v>46014</v>
      </c>
      <c r="C527" s="8"/>
      <c r="D527" s="52" t="s">
        <v>467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939</v>
      </c>
      <c r="W527" s="172" t="s">
        <v>1694</v>
      </c>
      <c r="X527" s="52" t="s">
        <v>668</v>
      </c>
      <c r="Y527" s="223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>
      <c r="A528" s="166" t="str">
        <f t="shared" si="48"/>
        <v>V8946014</v>
      </c>
      <c r="B528" s="167">
        <v>46014</v>
      </c>
      <c r="C528" s="8"/>
      <c r="D528" s="52" t="s">
        <v>524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1696</v>
      </c>
      <c r="W528" s="248" t="s">
        <v>1099</v>
      </c>
      <c r="X528" s="52" t="s">
        <v>668</v>
      </c>
      <c r="Y528" s="223" t="s">
        <v>671</v>
      </c>
      <c r="Z528" s="158"/>
      <c r="AA528" s="211">
        <v>1</v>
      </c>
      <c r="AB528" s="71" t="s">
        <v>660</v>
      </c>
      <c r="AC528" s="71" t="s">
        <v>655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1697</v>
      </c>
      <c r="AN528" s="264" t="s">
        <v>1698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>
      <c r="A529" s="166" t="str">
        <f t="shared" si="48"/>
        <v>DIEGO (TP-681)46014</v>
      </c>
      <c r="B529" s="167">
        <v>46014</v>
      </c>
      <c r="C529" s="8"/>
      <c r="D529" s="52" t="s">
        <v>585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939</v>
      </c>
      <c r="W529" s="248" t="s">
        <v>937</v>
      </c>
      <c r="X529" s="52" t="s">
        <v>668</v>
      </c>
      <c r="Y529" s="223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>
      <c r="A530" s="166" t="str">
        <f t="shared" si="48"/>
        <v>W6046014</v>
      </c>
      <c r="B530" s="167">
        <v>46014</v>
      </c>
      <c r="C530" s="8"/>
      <c r="D530" s="52" t="s">
        <v>543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939</v>
      </c>
      <c r="W530" s="172" t="s">
        <v>1664</v>
      </c>
      <c r="X530" s="52" t="s">
        <v>668</v>
      </c>
      <c r="Y530" s="223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1703</v>
      </c>
      <c r="BK530" s="17" t="s">
        <v>1704</v>
      </c>
      <c r="BL530" s="16"/>
      <c r="BM530" s="179" t="s">
        <v>677</v>
      </c>
      <c r="BN530" s="179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>
      <c r="A532" s="166" t="str">
        <f t="shared" si="48"/>
        <v>W9746014</v>
      </c>
      <c r="B532" s="167">
        <v>46014</v>
      </c>
      <c r="C532" s="8"/>
      <c r="D532" s="52" t="s">
        <v>558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1705</v>
      </c>
      <c r="N532" s="200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>
      <c r="A533" s="166" t="str">
        <f t="shared" si="48"/>
        <v>DANILO (TP-837)46014</v>
      </c>
      <c r="B533" s="167">
        <v>46014</v>
      </c>
      <c r="C533" s="8"/>
      <c r="D533" s="52" t="s">
        <v>581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1453</v>
      </c>
      <c r="W533" s="172" t="s">
        <v>1113</v>
      </c>
      <c r="X533" s="52" t="s">
        <v>668</v>
      </c>
      <c r="Y533" s="223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>
      <c r="A534" s="166" t="str">
        <f t="shared" si="48"/>
        <v>WALTER (TP-810)46014</v>
      </c>
      <c r="B534" s="167">
        <v>46014</v>
      </c>
      <c r="C534" s="8"/>
      <c r="D534" s="52" t="s">
        <v>649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1453</v>
      </c>
      <c r="W534" s="172" t="s">
        <v>1113</v>
      </c>
      <c r="X534" s="52" t="s">
        <v>668</v>
      </c>
      <c r="Y534" s="223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>
      <c r="A535" s="166" t="str">
        <f t="shared" si="48"/>
        <v>CAIQUE (TP-869)46014</v>
      </c>
      <c r="B535" s="167">
        <v>46014</v>
      </c>
      <c r="C535" s="8"/>
      <c r="D535" s="52" t="s">
        <v>574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1453</v>
      </c>
      <c r="W535" s="172" t="s">
        <v>1113</v>
      </c>
      <c r="X535" s="52" t="s">
        <v>668</v>
      </c>
      <c r="Y535" s="223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>
      <c r="A537" s="166" t="str">
        <f t="shared" si="48"/>
        <v>V9846014</v>
      </c>
      <c r="B537" s="167">
        <v>46014</v>
      </c>
      <c r="C537" s="8"/>
      <c r="D537" s="52" t="s">
        <v>1379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1712</v>
      </c>
      <c r="N537" s="200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1669</v>
      </c>
      <c r="W537" s="172" t="s">
        <v>1670</v>
      </c>
      <c r="X537" s="52" t="s">
        <v>668</v>
      </c>
      <c r="Y537" s="223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>
      <c r="A538" s="166" t="str">
        <f t="shared" si="48"/>
        <v>W6146014</v>
      </c>
      <c r="B538" s="167">
        <v>46014</v>
      </c>
      <c r="C538" s="8"/>
      <c r="D538" s="52" t="s">
        <v>544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963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964</v>
      </c>
      <c r="W538" s="248" t="s">
        <v>1127</v>
      </c>
      <c r="X538" s="52" t="s">
        <v>668</v>
      </c>
      <c r="Y538" s="223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>
      <c r="A539" s="166" t="str">
        <f t="shared" si="48"/>
        <v>ANTONI  (TP-720)46014</v>
      </c>
      <c r="B539" s="167">
        <v>46014</v>
      </c>
      <c r="C539" s="8"/>
      <c r="D539" s="52" t="s">
        <v>569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1678</v>
      </c>
      <c r="W539" s="172" t="s">
        <v>1679</v>
      </c>
      <c r="X539" s="52" t="s">
        <v>668</v>
      </c>
      <c r="Y539" s="223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>
      <c r="A540" s="166" t="str">
        <f t="shared" si="48"/>
        <v>W6246014</v>
      </c>
      <c r="B540" s="167">
        <v>46014</v>
      </c>
      <c r="C540" s="8"/>
      <c r="D540" s="52" t="s">
        <v>545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1">
        <v>54</v>
      </c>
      <c r="K540" s="211">
        <v>83.7</v>
      </c>
      <c r="L540" s="211" t="s">
        <v>317</v>
      </c>
      <c r="M540" s="200" t="s">
        <v>982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964</v>
      </c>
      <c r="W540" s="248" t="s">
        <v>1127</v>
      </c>
      <c r="X540" s="52" t="s">
        <v>668</v>
      </c>
      <c r="Y540" s="223" t="s">
        <v>671</v>
      </c>
      <c r="Z540" s="158"/>
      <c r="AA540" s="211">
        <v>1</v>
      </c>
      <c r="AB540" s="171" t="s">
        <v>660</v>
      </c>
      <c r="AC540" s="171" t="s">
        <v>655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>
      <c r="A541" s="166" t="str">
        <f t="shared" si="48"/>
        <v>EDSON (TP-719)46014</v>
      </c>
      <c r="B541" s="167">
        <v>46014</v>
      </c>
      <c r="C541" s="8"/>
      <c r="D541" s="52" t="s">
        <v>589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969</v>
      </c>
      <c r="W541" s="172" t="s">
        <v>1131</v>
      </c>
      <c r="X541" s="52" t="s">
        <v>668</v>
      </c>
      <c r="Y541" s="223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995</v>
      </c>
      <c r="BK541" s="17" t="s">
        <v>1721</v>
      </c>
      <c r="BL541" s="16"/>
      <c r="BM541" s="179" t="s">
        <v>688</v>
      </c>
      <c r="BN541" s="179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>
      <c r="A542" s="166" t="str">
        <f t="shared" si="48"/>
        <v>JACIANO (TF-674)46014</v>
      </c>
      <c r="B542" s="167">
        <v>46014</v>
      </c>
      <c r="C542" s="8"/>
      <c r="D542" s="52" t="s">
        <v>605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969</v>
      </c>
      <c r="W542" s="248" t="s">
        <v>937</v>
      </c>
      <c r="X542" s="52" t="s">
        <v>668</v>
      </c>
      <c r="Y542" s="223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995</v>
      </c>
      <c r="BK542" s="17" t="s">
        <v>1721</v>
      </c>
      <c r="BL542" s="16"/>
      <c r="BM542" s="179" t="s">
        <v>688</v>
      </c>
      <c r="BN542" s="179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>
      <c r="A543" s="166" t="str">
        <f t="shared" si="48"/>
        <v>V8546014</v>
      </c>
      <c r="B543" s="167">
        <v>46014</v>
      </c>
      <c r="C543" s="8"/>
      <c r="D543" s="52" t="s">
        <v>514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930</v>
      </c>
      <c r="W543" s="248" t="s">
        <v>1099</v>
      </c>
      <c r="X543" s="52" t="s">
        <v>668</v>
      </c>
      <c r="Y543" s="223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>
      <c r="A545" s="166" t="str">
        <f t="shared" si="48"/>
        <v>W5946015</v>
      </c>
      <c r="B545" s="167">
        <v>46015</v>
      </c>
      <c r="C545" s="8"/>
      <c r="D545" s="52" t="s">
        <v>542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926</v>
      </c>
      <c r="W545" s="262" t="s">
        <v>1723</v>
      </c>
      <c r="X545" s="52" t="s">
        <v>668</v>
      </c>
      <c r="Y545" s="158" t="s">
        <v>671</v>
      </c>
      <c r="Z545" s="158"/>
      <c r="AA545" s="211">
        <v>1</v>
      </c>
      <c r="AB545" s="71" t="s">
        <v>670</v>
      </c>
      <c r="AC545" s="71" t="s">
        <v>666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1724</v>
      </c>
      <c r="BK545" s="17" t="s">
        <v>1724</v>
      </c>
      <c r="BL545" s="16"/>
      <c r="BM545" s="179" t="s">
        <v>681</v>
      </c>
      <c r="BN545" s="179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>
      <c r="A546" s="166" t="str">
        <f t="shared" si="48"/>
        <v>ROGÉRIO (TP-730)46015</v>
      </c>
      <c r="B546" s="167">
        <v>46015</v>
      </c>
      <c r="C546" s="8"/>
      <c r="D546" s="52" t="s">
        <v>640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1726</v>
      </c>
      <c r="BK546" s="17" t="s">
        <v>1726</v>
      </c>
      <c r="BL546" s="16"/>
      <c r="BM546" s="179" t="s">
        <v>688</v>
      </c>
      <c r="BN546" s="179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>
      <c r="A547" s="166" t="str">
        <f t="shared" si="48"/>
        <v>ROBSON (TF-701)</v>
      </c>
      <c r="B547" s="167"/>
      <c r="C547" s="8"/>
      <c r="D547" s="52" t="s">
        <v>638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926</v>
      </c>
      <c r="W547" s="248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>
      <c r="A548" s="166" t="str">
        <f t="shared" si="48"/>
        <v>JOSÉ  (TF-521)46015</v>
      </c>
      <c r="B548" s="167">
        <v>46015</v>
      </c>
      <c r="C548" s="8"/>
      <c r="D548" s="52" t="s">
        <v>611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926</v>
      </c>
      <c r="W548" s="248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1728</v>
      </c>
      <c r="BK548" s="17" t="s">
        <v>1728</v>
      </c>
      <c r="BL548" s="16"/>
      <c r="BM548" s="179" t="s">
        <v>688</v>
      </c>
      <c r="BN548" s="179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>
      <c r="A550" s="166" t="str">
        <f t="shared" si="48"/>
        <v>E4246015</v>
      </c>
      <c r="B550" s="167">
        <v>46015</v>
      </c>
      <c r="C550" s="8"/>
      <c r="D550" s="52" t="s">
        <v>467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1729</v>
      </c>
      <c r="BK550" s="17" t="s">
        <v>1730</v>
      </c>
      <c r="BL550" s="16"/>
      <c r="BM550" s="179" t="s">
        <v>692</v>
      </c>
      <c r="BN550" s="179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>
      <c r="A551" s="166" t="str">
        <f t="shared" si="48"/>
        <v>V8946015</v>
      </c>
      <c r="B551" s="167">
        <v>46015</v>
      </c>
      <c r="C551" s="8"/>
      <c r="D551" s="52" t="s">
        <v>524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1696</v>
      </c>
      <c r="W551" s="248" t="s">
        <v>1099</v>
      </c>
      <c r="X551" s="52" t="s">
        <v>668</v>
      </c>
      <c r="Y551" s="158" t="s">
        <v>671</v>
      </c>
      <c r="Z551" s="158"/>
      <c r="AA551" s="211">
        <v>1</v>
      </c>
      <c r="AB551" s="71" t="s">
        <v>660</v>
      </c>
      <c r="AC551" s="71" t="s">
        <v>655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1731</v>
      </c>
      <c r="BK551" s="17" t="s">
        <v>1732</v>
      </c>
      <c r="BL551" s="16"/>
      <c r="BM551" s="179" t="s">
        <v>698</v>
      </c>
      <c r="BN551" s="179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>
      <c r="A552" s="166" t="str">
        <f t="shared" si="48"/>
        <v>DIEGO (TP-681)46015</v>
      </c>
      <c r="B552" s="167">
        <v>46015</v>
      </c>
      <c r="C552" s="8"/>
      <c r="D552" s="52" t="s">
        <v>585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939</v>
      </c>
      <c r="W552" s="248" t="s">
        <v>937</v>
      </c>
      <c r="X552" s="52" t="s">
        <v>668</v>
      </c>
      <c r="Y552" s="158" t="s">
        <v>671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1733</v>
      </c>
      <c r="BK552" s="17" t="s">
        <v>1733</v>
      </c>
      <c r="BL552" s="16"/>
      <c r="BM552" s="179" t="s">
        <v>698</v>
      </c>
      <c r="BN552" s="179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>
      <c r="A553" s="166" t="str">
        <f t="shared" si="48"/>
        <v>W6046015</v>
      </c>
      <c r="B553" s="167">
        <v>46015</v>
      </c>
      <c r="C553" s="175"/>
      <c r="D553" s="212" t="s">
        <v>543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8"/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0" t="s">
        <v>939</v>
      </c>
      <c r="W553" s="172" t="s">
        <v>1664</v>
      </c>
      <c r="X553" s="176" t="s">
        <v>668</v>
      </c>
      <c r="Y553" s="158" t="s">
        <v>671</v>
      </c>
      <c r="Z553" s="179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1734</v>
      </c>
      <c r="BK553" s="186" t="s">
        <v>1735</v>
      </c>
      <c r="BL553" s="184"/>
      <c r="BM553" s="179" t="s">
        <v>692</v>
      </c>
      <c r="BN553" s="179" t="s">
        <v>692</v>
      </c>
      <c r="BO553" s="164" t="s">
        <v>692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>
      <c r="A554" s="166" t="str">
        <f>D554&amp;B554</f>
        <v>W9746015</v>
      </c>
      <c r="B554" s="167">
        <v>46015</v>
      </c>
      <c r="C554" s="239"/>
      <c r="D554" s="240" t="s">
        <v>558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78"/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0" t="s">
        <v>1453</v>
      </c>
      <c r="W554" s="263" t="s">
        <v>1736</v>
      </c>
      <c r="X554" s="240" t="s">
        <v>668</v>
      </c>
      <c r="Y554" s="158" t="s">
        <v>671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1737</v>
      </c>
      <c r="BK554" s="244" t="s">
        <v>1738</v>
      </c>
      <c r="BL554" s="184"/>
      <c r="BM554" s="179" t="s">
        <v>692</v>
      </c>
      <c r="BN554" s="179" t="s">
        <v>692</v>
      </c>
      <c r="BO554" s="164" t="s">
        <v>692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>
      <c r="A555" s="166" t="str">
        <f>D555&amp;B555</f>
        <v>DANILO (TP-837)46015</v>
      </c>
      <c r="B555" s="167">
        <v>46015</v>
      </c>
      <c r="C555" s="239"/>
      <c r="D555" s="212" t="s">
        <v>581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8"/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0" t="s">
        <v>1453</v>
      </c>
      <c r="W555" s="172" t="s">
        <v>1113</v>
      </c>
      <c r="X555" s="240" t="s">
        <v>1739</v>
      </c>
      <c r="Y555" s="158" t="s">
        <v>671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974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1740</v>
      </c>
      <c r="BK555" s="244" t="s">
        <v>1740</v>
      </c>
      <c r="BL555" s="184"/>
      <c r="BM555" s="179" t="s">
        <v>698</v>
      </c>
      <c r="BN555" s="179" t="s">
        <v>698</v>
      </c>
      <c r="BO555" s="164" t="s">
        <v>698</v>
      </c>
      <c r="BP555" s="244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>
      <c r="A556" s="166" t="str">
        <f>D556&amp;B556</f>
        <v>WALTER (TP-810)46015</v>
      </c>
      <c r="B556" s="167">
        <v>46015</v>
      </c>
      <c r="C556" s="239"/>
      <c r="D556" s="212" t="s">
        <v>649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8"/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0" t="s">
        <v>1453</v>
      </c>
      <c r="W556" s="172" t="s">
        <v>1113</v>
      </c>
      <c r="X556" s="240" t="s">
        <v>668</v>
      </c>
      <c r="Y556" s="158" t="s">
        <v>671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1740</v>
      </c>
      <c r="BK556" s="244" t="s">
        <v>1740</v>
      </c>
      <c r="BL556" s="184"/>
      <c r="BM556" s="179" t="s">
        <v>698</v>
      </c>
      <c r="BN556" s="179" t="s">
        <v>698</v>
      </c>
      <c r="BO556" s="164" t="s">
        <v>698</v>
      </c>
      <c r="BP556" s="244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>
      <c r="A557" s="166" t="str">
        <f>D557&amp;B557</f>
        <v>CAIQUE (TP-869)46015</v>
      </c>
      <c r="B557" s="167">
        <v>46015</v>
      </c>
      <c r="C557" s="239"/>
      <c r="D557" s="212" t="s">
        <v>574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8"/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0" t="s">
        <v>1453</v>
      </c>
      <c r="W557" s="172" t="s">
        <v>1113</v>
      </c>
      <c r="X557" s="240" t="s">
        <v>668</v>
      </c>
      <c r="Y557" s="158" t="s">
        <v>671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1740</v>
      </c>
      <c r="BK557" s="244" t="s">
        <v>1740</v>
      </c>
      <c r="BL557" s="184"/>
      <c r="BM557" s="179" t="s">
        <v>698</v>
      </c>
      <c r="BN557" s="179" t="s">
        <v>698</v>
      </c>
      <c r="BO557" s="164" t="s">
        <v>698</v>
      </c>
      <c r="BP557" s="244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78"/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>
      <c r="A559" s="166" t="str">
        <f>D559&amp;B559</f>
        <v>ANTONI  (TP-720)46015</v>
      </c>
      <c r="B559" s="167">
        <v>46015</v>
      </c>
      <c r="C559" s="239"/>
      <c r="D559" s="212" t="s">
        <v>569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78"/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1" t="s">
        <v>969</v>
      </c>
      <c r="W559" s="346" t="s">
        <v>1490</v>
      </c>
      <c r="X559" s="240" t="s">
        <v>1741</v>
      </c>
      <c r="Y559" s="158" t="s">
        <v>671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1742</v>
      </c>
      <c r="BK559" s="244" t="s">
        <v>1742</v>
      </c>
      <c r="BL559" s="184"/>
      <c r="BM559" s="179" t="s">
        <v>688</v>
      </c>
      <c r="BN559" s="179" t="s">
        <v>718</v>
      </c>
      <c r="BO559" s="164" t="s">
        <v>1727</v>
      </c>
      <c r="BP559" s="244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>
      <c r="A560" s="166" t="str">
        <f>D560&amp;B560</f>
        <v>MOD ZGP46015</v>
      </c>
      <c r="B560" s="167">
        <v>46015</v>
      </c>
      <c r="C560" s="239"/>
      <c r="D560" s="212" t="s">
        <v>1030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8"/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1" t="s">
        <v>1032</v>
      </c>
      <c r="W560" s="346" t="s">
        <v>1743</v>
      </c>
      <c r="X560" s="240" t="s">
        <v>663</v>
      </c>
      <c r="Y560" s="158" t="s">
        <v>667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1744</v>
      </c>
      <c r="BK560" s="244" t="s">
        <v>1744</v>
      </c>
      <c r="BL560" s="184"/>
      <c r="BM560" s="179" t="s">
        <v>687</v>
      </c>
      <c r="BN560" s="179" t="s">
        <v>708</v>
      </c>
      <c r="BO560" s="164" t="s">
        <v>807</v>
      </c>
      <c r="BP560" s="244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>
      <c r="A561" s="166" t="str">
        <f>D561&amp;B561</f>
        <v>W6246015</v>
      </c>
      <c r="B561" s="167">
        <v>46015</v>
      </c>
      <c r="C561" s="239"/>
      <c r="D561" s="212" t="s">
        <v>545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1">
        <v>54</v>
      </c>
      <c r="K561" s="211">
        <v>83.7</v>
      </c>
      <c r="L561" s="211" t="s">
        <v>317</v>
      </c>
      <c r="M561" s="200" t="s">
        <v>982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78"/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4" t="s">
        <v>964</v>
      </c>
      <c r="W561" s="248" t="s">
        <v>1127</v>
      </c>
      <c r="X561" s="240" t="s">
        <v>668</v>
      </c>
      <c r="Y561" s="158" t="s">
        <v>671</v>
      </c>
      <c r="Z561" s="179"/>
      <c r="AA561" s="211">
        <v>1</v>
      </c>
      <c r="AB561" s="171" t="s">
        <v>660</v>
      </c>
      <c r="AC561" s="171" t="s">
        <v>655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1745</v>
      </c>
      <c r="BK561" s="244" t="s">
        <v>1745</v>
      </c>
      <c r="BL561" s="184"/>
      <c r="BM561" s="179" t="s">
        <v>692</v>
      </c>
      <c r="BN561" s="179" t="s">
        <v>692</v>
      </c>
      <c r="BO561" s="164" t="s">
        <v>692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>
      <c r="A562" s="166" t="str">
        <f>D562&amp;B562</f>
        <v>EDSON (TP-719)46015</v>
      </c>
      <c r="B562" s="167">
        <v>46015</v>
      </c>
      <c r="C562" s="239"/>
      <c r="D562" s="212" t="s">
        <v>589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78"/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1" t="s">
        <v>969</v>
      </c>
      <c r="W562" s="172" t="s">
        <v>1131</v>
      </c>
      <c r="X562" s="240" t="s">
        <v>668</v>
      </c>
      <c r="Y562" s="158" t="s">
        <v>671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1746</v>
      </c>
      <c r="BK562" s="244" t="s">
        <v>1747</v>
      </c>
      <c r="BL562" s="184"/>
      <c r="BM562" s="179" t="s">
        <v>698</v>
      </c>
      <c r="BN562" s="179" t="s">
        <v>698</v>
      </c>
      <c r="BO562" s="164" t="s">
        <v>698</v>
      </c>
      <c r="BP562" s="244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>
      <c r="A563" s="166" t="str">
        <f>D563&amp;B563</f>
        <v>JACIANO (TF-674)46015</v>
      </c>
      <c r="B563" s="167">
        <v>46015</v>
      </c>
      <c r="C563" s="239"/>
      <c r="D563" s="212" t="s">
        <v>605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8"/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0" t="s">
        <v>969</v>
      </c>
      <c r="W563" s="248" t="s">
        <v>937</v>
      </c>
      <c r="X563" s="240" t="s">
        <v>668</v>
      </c>
      <c r="Y563" s="158" t="s">
        <v>671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995</v>
      </c>
      <c r="BK563" s="244" t="s">
        <v>1441</v>
      </c>
      <c r="BL563" s="184"/>
      <c r="BM563" s="179" t="s">
        <v>698</v>
      </c>
      <c r="BN563" s="179" t="s">
        <v>698</v>
      </c>
      <c r="BO563" s="164" t="s">
        <v>698</v>
      </c>
      <c r="BP563" s="244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>
      <c r="A564" s="166" t="str">
        <f>D564&amp;B564</f>
        <v>V8546015</v>
      </c>
      <c r="B564" s="167">
        <v>46015</v>
      </c>
      <c r="C564" s="239"/>
      <c r="D564" s="212" t="s">
        <v>514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78"/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4" t="s">
        <v>930</v>
      </c>
      <c r="W564" s="248" t="s">
        <v>1099</v>
      </c>
      <c r="X564" s="240" t="s">
        <v>668</v>
      </c>
      <c r="Y564" s="158" t="s">
        <v>671</v>
      </c>
      <c r="Z564" s="179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1748</v>
      </c>
      <c r="BK564" s="244" t="s">
        <v>1748</v>
      </c>
      <c r="BL564" s="184"/>
      <c r="BM564" s="179" t="s">
        <v>679</v>
      </c>
      <c r="BN564" s="179" t="s">
        <v>702</v>
      </c>
      <c r="BO564" s="164" t="s">
        <v>1749</v>
      </c>
      <c r="BP564" s="244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78"/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78"/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>
      <c r="A567" s="166" t="str">
        <f>D567&amp;B567</f>
        <v>V8946016</v>
      </c>
      <c r="B567" s="167">
        <v>46016</v>
      </c>
      <c r="C567" s="239"/>
      <c r="D567" s="212" t="s">
        <v>524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8"/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0" t="s">
        <v>1696</v>
      </c>
      <c r="W567" s="248" t="s">
        <v>1099</v>
      </c>
      <c r="X567" s="240" t="s">
        <v>668</v>
      </c>
      <c r="Y567" s="158" t="s">
        <v>671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1750</v>
      </c>
      <c r="BK567" s="270" t="s">
        <v>1750</v>
      </c>
      <c r="BL567" s="184"/>
      <c r="BM567" s="179" t="s">
        <v>698</v>
      </c>
      <c r="BN567" s="179" t="s">
        <v>698</v>
      </c>
      <c r="BO567" s="164" t="s">
        <v>698</v>
      </c>
      <c r="BP567" s="270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>
      <c r="A568" s="166" t="str">
        <f>D568&amp;B568</f>
        <v>ANTONI  (TP-720)46016</v>
      </c>
      <c r="B568" s="167">
        <v>46016</v>
      </c>
      <c r="C568" s="239"/>
      <c r="D568" s="212" t="s">
        <v>569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78"/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1" t="s">
        <v>969</v>
      </c>
      <c r="W568" s="346" t="s">
        <v>1490</v>
      </c>
      <c r="X568" s="240" t="s">
        <v>668</v>
      </c>
      <c r="Y568" s="158" t="s">
        <v>671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1751</v>
      </c>
      <c r="BK568" s="270" t="s">
        <v>1751</v>
      </c>
      <c r="BL568" s="184"/>
      <c r="BM568" s="179" t="s">
        <v>688</v>
      </c>
      <c r="BN568" s="179" t="s">
        <v>718</v>
      </c>
      <c r="BO568" s="164" t="s">
        <v>781</v>
      </c>
      <c r="BP568" s="270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>
      <c r="A569" s="166" t="str">
        <f>D569&amp;B569</f>
        <v>V8546016</v>
      </c>
      <c r="B569" s="167">
        <v>46016</v>
      </c>
      <c r="C569" s="239"/>
      <c r="D569" s="212" t="s">
        <v>514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78"/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4" t="s">
        <v>930</v>
      </c>
      <c r="W569" s="248" t="s">
        <v>1099</v>
      </c>
      <c r="X569" s="240" t="s">
        <v>668</v>
      </c>
      <c r="Y569" s="158" t="s">
        <v>671</v>
      </c>
      <c r="Z569" s="179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1752</v>
      </c>
      <c r="BK569" s="270" t="s">
        <v>1753</v>
      </c>
      <c r="BL569" s="184"/>
      <c r="BM569" s="179" t="s">
        <v>692</v>
      </c>
      <c r="BN569" s="179" t="s">
        <v>692</v>
      </c>
      <c r="BO569" s="164" t="s">
        <v>692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>
      <c r="A570" s="166" t="str">
        <f>D570&amp;B570</f>
        <v>V9346017</v>
      </c>
      <c r="B570" s="167">
        <v>46017</v>
      </c>
      <c r="C570" s="239"/>
      <c r="D570" s="240" t="s">
        <v>531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78"/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4" t="s">
        <v>930</v>
      </c>
      <c r="W570" s="248" t="s">
        <v>1099</v>
      </c>
      <c r="X570" s="240" t="s">
        <v>668</v>
      </c>
      <c r="Y570" s="179"/>
      <c r="Z570" s="179"/>
      <c r="AA570" s="177">
        <v>1</v>
      </c>
      <c r="AB570" s="71" t="s">
        <v>660</v>
      </c>
      <c r="AC570" s="71" t="s">
        <v>655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1754</v>
      </c>
      <c r="BK570" s="244" t="s">
        <v>1754</v>
      </c>
      <c r="BL570" s="184"/>
      <c r="BM570" s="179" t="s">
        <v>698</v>
      </c>
      <c r="BN570" s="179" t="s">
        <v>698</v>
      </c>
      <c r="BO570" s="164" t="s">
        <v>698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>
      <c r="A571" s="166" t="str">
        <f>D571&amp;B571</f>
        <v>A2046017</v>
      </c>
      <c r="B571" s="167">
        <v>46017</v>
      </c>
      <c r="C571" s="239"/>
      <c r="D571" s="240" t="s">
        <v>401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1755</v>
      </c>
      <c r="N571" s="200" t="s">
        <v>1169</v>
      </c>
      <c r="O571" s="163">
        <v>0.375</v>
      </c>
      <c r="P571" s="163">
        <v>4.1666666666666664E-2</v>
      </c>
      <c r="Q571" s="177">
        <v>1</v>
      </c>
      <c r="R571" s="178"/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1" t="s">
        <v>1111</v>
      </c>
      <c r="W571" s="263" t="s">
        <v>1756</v>
      </c>
      <c r="X571" s="240" t="s">
        <v>1757</v>
      </c>
      <c r="Y571" s="179"/>
      <c r="Z571" s="179"/>
      <c r="AA571" s="177">
        <v>1</v>
      </c>
      <c r="AB571" s="161" t="s">
        <v>1758</v>
      </c>
      <c r="AC571" s="161" t="s">
        <v>655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1759</v>
      </c>
      <c r="BK571" s="244" t="s">
        <v>1760</v>
      </c>
      <c r="BL571" s="184"/>
      <c r="BM571" s="179" t="s">
        <v>692</v>
      </c>
      <c r="BN571" s="179" t="s">
        <v>692</v>
      </c>
      <c r="BO571" s="164" t="s">
        <v>692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>
      <c r="A572" s="166" t="str">
        <f>D572&amp;B572</f>
        <v>W5946017</v>
      </c>
      <c r="B572" s="167">
        <v>46017</v>
      </c>
      <c r="C572" s="239"/>
      <c r="D572" s="212" t="s">
        <v>542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8"/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0" t="s">
        <v>926</v>
      </c>
      <c r="W572" s="262" t="s">
        <v>1723</v>
      </c>
      <c r="X572" s="212" t="s">
        <v>668</v>
      </c>
      <c r="Y572" s="158" t="s">
        <v>671</v>
      </c>
      <c r="Z572" s="179"/>
      <c r="AA572" s="211">
        <v>1</v>
      </c>
      <c r="AB572" s="71" t="s">
        <v>670</v>
      </c>
      <c r="AC572" s="71" t="s">
        <v>666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1761</v>
      </c>
      <c r="BK572" s="244" t="s">
        <v>1762</v>
      </c>
      <c r="BL572" s="184"/>
      <c r="BM572" s="179" t="s">
        <v>688</v>
      </c>
      <c r="BN572" s="179" t="s">
        <v>718</v>
      </c>
      <c r="BO572" s="164" t="s">
        <v>781</v>
      </c>
      <c r="BP572" s="244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>
      <c r="A573" s="166" t="str">
        <f>D573&amp;B573</f>
        <v>ROGÉRIO (TP-730)46017</v>
      </c>
      <c r="B573" s="167">
        <v>46017</v>
      </c>
      <c r="C573" s="239"/>
      <c r="D573" s="212" t="s">
        <v>640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8"/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0" t="s">
        <v>926</v>
      </c>
      <c r="W573" s="172" t="s">
        <v>1131</v>
      </c>
      <c r="X573" s="212" t="s">
        <v>668</v>
      </c>
      <c r="Y573" s="158" t="s">
        <v>671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1763</v>
      </c>
      <c r="BK573" s="244" t="s">
        <v>1764</v>
      </c>
      <c r="BL573" s="184"/>
      <c r="BM573" s="179" t="s">
        <v>688</v>
      </c>
      <c r="BN573" s="179" t="s">
        <v>718</v>
      </c>
      <c r="BO573" s="164" t="s">
        <v>826</v>
      </c>
      <c r="BP573" s="244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39"/>
      <c r="D574" s="212" t="s">
        <v>638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8"/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0" t="s">
        <v>926</v>
      </c>
      <c r="W574" s="248" t="s">
        <v>937</v>
      </c>
      <c r="X574" s="212" t="s">
        <v>668</v>
      </c>
      <c r="Y574" s="158" t="s">
        <v>671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1766</v>
      </c>
      <c r="BK574" s="244" t="s">
        <v>1766</v>
      </c>
      <c r="BL574" s="184"/>
      <c r="BM574" s="179" t="s">
        <v>698</v>
      </c>
      <c r="BN574" s="179" t="s">
        <v>698</v>
      </c>
      <c r="BO574" s="164" t="s">
        <v>698</v>
      </c>
      <c r="BP574" s="244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>
      <c r="A575" s="166" t="str">
        <f>D575&amp;B575</f>
        <v>JOSÉ  (TF-521)46017</v>
      </c>
      <c r="B575" s="167">
        <v>46017</v>
      </c>
      <c r="C575" s="239"/>
      <c r="D575" s="212" t="s">
        <v>611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8"/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0" t="s">
        <v>926</v>
      </c>
      <c r="W575" s="248" t="s">
        <v>937</v>
      </c>
      <c r="X575" s="212" t="s">
        <v>668</v>
      </c>
      <c r="Y575" s="158" t="s">
        <v>671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1767</v>
      </c>
      <c r="BK575" s="244" t="s">
        <v>1767</v>
      </c>
      <c r="BL575" s="184"/>
      <c r="BM575" s="179" t="s">
        <v>688</v>
      </c>
      <c r="BN575" s="179" t="s">
        <v>709</v>
      </c>
      <c r="BO575" s="164" t="s">
        <v>780</v>
      </c>
      <c r="BP575" s="244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78"/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>
      <c r="A577" s="166" t="str">
        <f>D577&amp;B577</f>
        <v>W6046017</v>
      </c>
      <c r="B577" s="167">
        <v>46017</v>
      </c>
      <c r="C577" s="239"/>
      <c r="D577" s="240" t="s">
        <v>543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78"/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1" t="s">
        <v>939</v>
      </c>
      <c r="W577" s="263" t="s">
        <v>1768</v>
      </c>
      <c r="X577" s="240" t="s">
        <v>668</v>
      </c>
      <c r="Y577" s="158" t="s">
        <v>671</v>
      </c>
      <c r="Z577" s="179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1769</v>
      </c>
      <c r="BK577" s="347" t="s">
        <v>1769</v>
      </c>
      <c r="BL577" s="184"/>
      <c r="BM577" s="179" t="s">
        <v>698</v>
      </c>
      <c r="BN577" s="179" t="s">
        <v>698</v>
      </c>
      <c r="BO577" s="164" t="s">
        <v>698</v>
      </c>
      <c r="BP577" s="244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78"/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>
      <c r="A579" s="166" t="str">
        <f>D579&amp;B579</f>
        <v>DANILO (TP-837)46017</v>
      </c>
      <c r="B579" s="167">
        <v>46017</v>
      </c>
      <c r="C579" s="239"/>
      <c r="D579" s="212" t="s">
        <v>581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8"/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0" t="s">
        <v>1453</v>
      </c>
      <c r="W579" s="172" t="s">
        <v>1113</v>
      </c>
      <c r="X579" s="240" t="s">
        <v>668</v>
      </c>
      <c r="Y579" s="158" t="s">
        <v>671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974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1770</v>
      </c>
      <c r="BK579" s="244" t="s">
        <v>1770</v>
      </c>
      <c r="BL579" s="184"/>
      <c r="BM579" s="179" t="s">
        <v>687</v>
      </c>
      <c r="BN579" s="179" t="s">
        <v>717</v>
      </c>
      <c r="BO579" s="164" t="s">
        <v>796</v>
      </c>
      <c r="BP579" s="244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>
      <c r="A580" s="166" t="str">
        <f>D580&amp;B580</f>
        <v>WALTER (TP-810)46017</v>
      </c>
      <c r="B580" s="167">
        <v>46017</v>
      </c>
      <c r="C580" s="239"/>
      <c r="D580" s="212" t="s">
        <v>649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8"/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0" t="s">
        <v>1453</v>
      </c>
      <c r="W580" s="172" t="s">
        <v>1113</v>
      </c>
      <c r="X580" s="240" t="s">
        <v>668</v>
      </c>
      <c r="Y580" s="158" t="s">
        <v>671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1770</v>
      </c>
      <c r="BK580" s="244" t="s">
        <v>1770</v>
      </c>
      <c r="BL580" s="184"/>
      <c r="BM580" s="179" t="s">
        <v>687</v>
      </c>
      <c r="BN580" s="179" t="s">
        <v>717</v>
      </c>
      <c r="BO580" s="164" t="s">
        <v>796</v>
      </c>
      <c r="BP580" s="244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>
      <c r="A581" s="166" t="str">
        <f>D581&amp;B581</f>
        <v>CAIQUE (TP-869)46017</v>
      </c>
      <c r="B581" s="167">
        <v>46017</v>
      </c>
      <c r="C581" s="239"/>
      <c r="D581" s="212" t="s">
        <v>574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8"/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0" t="s">
        <v>1453</v>
      </c>
      <c r="W581" s="172" t="s">
        <v>1113</v>
      </c>
      <c r="X581" s="240" t="s">
        <v>668</v>
      </c>
      <c r="Y581" s="158" t="s">
        <v>671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1770</v>
      </c>
      <c r="BK581" s="244" t="s">
        <v>1770</v>
      </c>
      <c r="BL581" s="184"/>
      <c r="BM581" s="179" t="s">
        <v>687</v>
      </c>
      <c r="BN581" s="179" t="s">
        <v>717</v>
      </c>
      <c r="BO581" s="164" t="s">
        <v>796</v>
      </c>
      <c r="BP581" s="244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>
      <c r="A582" s="166" t="str">
        <f>D582&amp;B582</f>
        <v>V8946017</v>
      </c>
      <c r="B582" s="167">
        <v>46017</v>
      </c>
      <c r="C582" s="239"/>
      <c r="D582" s="212" t="s">
        <v>524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8"/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0" t="s">
        <v>1696</v>
      </c>
      <c r="W582" s="248" t="s">
        <v>1099</v>
      </c>
      <c r="X582" s="240" t="s">
        <v>668</v>
      </c>
      <c r="Y582" s="158" t="s">
        <v>671</v>
      </c>
      <c r="Z582" s="179"/>
      <c r="AA582" s="211">
        <v>1</v>
      </c>
      <c r="AB582" s="71" t="s">
        <v>660</v>
      </c>
      <c r="AC582" s="71" t="s">
        <v>655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1771</v>
      </c>
      <c r="BK582" s="244" t="s">
        <v>1771</v>
      </c>
      <c r="BL582" s="184"/>
      <c r="BM582" s="179" t="s">
        <v>698</v>
      </c>
      <c r="BN582" s="179" t="s">
        <v>698</v>
      </c>
      <c r="BO582" s="164" t="s">
        <v>698</v>
      </c>
      <c r="BP582" s="244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>
      <c r="A583" s="166" t="str">
        <f>D583&amp;B583</f>
        <v>DIEGO (TP-681)46017</v>
      </c>
      <c r="B583" s="167">
        <v>46017</v>
      </c>
      <c r="C583" s="239"/>
      <c r="D583" s="212" t="s">
        <v>585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8"/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0" t="s">
        <v>939</v>
      </c>
      <c r="W583" s="248" t="s">
        <v>937</v>
      </c>
      <c r="X583" s="240" t="s">
        <v>1757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1772</v>
      </c>
      <c r="BK583" s="244" t="s">
        <v>1773</v>
      </c>
      <c r="BL583" s="184"/>
      <c r="BM583" s="179" t="s">
        <v>692</v>
      </c>
      <c r="BN583" s="179" t="s">
        <v>692</v>
      </c>
      <c r="BO583" s="164" t="s">
        <v>692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customHeight="1">
      <c r="A584" s="166" t="str">
        <f>D584&amp;B584</f>
        <v>W9646017</v>
      </c>
      <c r="B584" s="167">
        <v>46017</v>
      </c>
      <c r="C584" s="239"/>
      <c r="D584" s="240" t="s">
        <v>557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78"/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1" t="s">
        <v>1032</v>
      </c>
      <c r="W584" s="263" t="s">
        <v>1774</v>
      </c>
      <c r="X584" s="240" t="s">
        <v>668</v>
      </c>
      <c r="Y584" s="158" t="s">
        <v>671</v>
      </c>
      <c r="Z584" s="179"/>
      <c r="AA584" s="177">
        <v>2</v>
      </c>
      <c r="AB584" s="161" t="s">
        <v>660</v>
      </c>
      <c r="AC584" s="161" t="s">
        <v>655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1775</v>
      </c>
      <c r="BK584" s="244" t="s">
        <v>1776</v>
      </c>
      <c r="BL584" s="184"/>
      <c r="BM584" s="179" t="s">
        <v>692</v>
      </c>
      <c r="BN584" s="179" t="s">
        <v>692</v>
      </c>
      <c r="BO584" s="164" t="s">
        <v>692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customHeight="1">
      <c r="A585" s="166" t="str">
        <f>D585&amp;B585</f>
        <v>W6146017</v>
      </c>
      <c r="B585" s="167">
        <v>46017</v>
      </c>
      <c r="C585" s="239"/>
      <c r="D585" s="240" t="s">
        <v>544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78"/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1" t="s">
        <v>1032</v>
      </c>
      <c r="W585" s="263" t="s">
        <v>1774</v>
      </c>
      <c r="X585" s="240" t="s">
        <v>668</v>
      </c>
      <c r="Y585" s="158" t="s">
        <v>671</v>
      </c>
      <c r="Z585" s="179"/>
      <c r="AA585" s="177">
        <v>1</v>
      </c>
      <c r="AB585" s="161" t="s">
        <v>660</v>
      </c>
      <c r="AC585" s="161" t="s">
        <v>655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1777</v>
      </c>
      <c r="BK585" s="244" t="s">
        <v>1778</v>
      </c>
      <c r="BL585" s="184"/>
      <c r="BM585" s="179" t="s">
        <v>692</v>
      </c>
      <c r="BN585" s="179" t="s">
        <v>692</v>
      </c>
      <c r="BO585" s="164" t="s">
        <v>692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>
      <c r="A586" s="166" t="str">
        <f>D586&amp;B586</f>
        <v>ANTONI  (TP-720)46017</v>
      </c>
      <c r="B586" s="167">
        <v>46017</v>
      </c>
      <c r="C586" s="239"/>
      <c r="D586" s="212" t="s">
        <v>569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78"/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1" t="s">
        <v>969</v>
      </c>
      <c r="W586" s="346" t="s">
        <v>1490</v>
      </c>
      <c r="X586" s="240" t="s">
        <v>668</v>
      </c>
      <c r="Y586" s="158" t="s">
        <v>671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1779</v>
      </c>
      <c r="BK586" s="244" t="s">
        <v>1779</v>
      </c>
      <c r="BL586" s="184"/>
      <c r="BM586" s="179" t="s">
        <v>688</v>
      </c>
      <c r="BN586" s="179" t="s">
        <v>718</v>
      </c>
      <c r="BO586" s="164" t="s">
        <v>770</v>
      </c>
      <c r="BP586" s="244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>
      <c r="A587" s="166" t="str">
        <f>D587&amp;B587</f>
        <v>EDSON (TP-719)46017</v>
      </c>
      <c r="B587" s="167">
        <v>46017</v>
      </c>
      <c r="C587" s="239"/>
      <c r="D587" s="212" t="s">
        <v>589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78"/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1" t="s">
        <v>969</v>
      </c>
      <c r="W587" s="172" t="s">
        <v>1131</v>
      </c>
      <c r="X587" s="240" t="s">
        <v>668</v>
      </c>
      <c r="Y587" s="158" t="s">
        <v>671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1780</v>
      </c>
      <c r="BK587" s="347" t="s">
        <v>1781</v>
      </c>
      <c r="BL587" s="184"/>
      <c r="BM587" s="179" t="s">
        <v>688</v>
      </c>
      <c r="BN587" s="179" t="s">
        <v>718</v>
      </c>
      <c r="BO587" s="164" t="s">
        <v>770</v>
      </c>
      <c r="BP587" s="244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>
      <c r="A588" s="166" t="str">
        <f>D588&amp;B588</f>
        <v>JACIANO (TF-674)46017</v>
      </c>
      <c r="B588" s="167">
        <v>46017</v>
      </c>
      <c r="C588" s="239"/>
      <c r="D588" s="212" t="s">
        <v>605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78"/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0" t="s">
        <v>969</v>
      </c>
      <c r="W588" s="248" t="s">
        <v>937</v>
      </c>
      <c r="X588" s="240" t="s">
        <v>668</v>
      </c>
      <c r="Y588" s="158" t="s">
        <v>671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1782</v>
      </c>
      <c r="BK588" s="244" t="s">
        <v>1782</v>
      </c>
      <c r="BL588" s="184"/>
      <c r="BM588" s="179" t="s">
        <v>698</v>
      </c>
      <c r="BN588" s="179" t="s">
        <v>698</v>
      </c>
      <c r="BO588" s="179" t="s">
        <v>698</v>
      </c>
      <c r="BP588" s="244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>
      <c r="A589" s="166" t="str">
        <f>D589&amp;B589</f>
        <v>V8546017</v>
      </c>
      <c r="B589" s="167">
        <v>46017</v>
      </c>
      <c r="C589" s="239"/>
      <c r="D589" s="212" t="s">
        <v>514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78"/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4" t="s">
        <v>930</v>
      </c>
      <c r="W589" s="248" t="s">
        <v>1099</v>
      </c>
      <c r="X589" s="240" t="s">
        <v>668</v>
      </c>
      <c r="Y589" s="158" t="s">
        <v>671</v>
      </c>
      <c r="Z589" s="179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1783</v>
      </c>
      <c r="BK589" s="244" t="s">
        <v>1784</v>
      </c>
      <c r="BL589" s="184"/>
      <c r="BM589" s="179" t="s">
        <v>698</v>
      </c>
      <c r="BN589" s="179" t="s">
        <v>698</v>
      </c>
      <c r="BO589" s="210" t="s">
        <v>698</v>
      </c>
      <c r="BP589" s="244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78"/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78"/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t="21" customHeight="1">
      <c r="A592" s="166" t="str">
        <f>D592&amp;B592</f>
        <v>ROGÉRIO (TP-730)46018</v>
      </c>
      <c r="B592" s="167">
        <v>46018</v>
      </c>
      <c r="C592" s="239"/>
      <c r="D592" s="212" t="s">
        <v>640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78"/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/>
      <c r="V592" s="260" t="s">
        <v>926</v>
      </c>
      <c r="W592" s="172" t="s">
        <v>1131</v>
      </c>
      <c r="X592" s="240" t="s">
        <v>668</v>
      </c>
      <c r="Y592" s="158" t="s">
        <v>671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>
        <v>0</v>
      </c>
      <c r="AS592" s="265">
        <v>0</v>
      </c>
      <c r="AT592" s="265">
        <v>0</v>
      </c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>
        <v>0</v>
      </c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0</v>
      </c>
      <c r="BI592" s="243"/>
      <c r="BJ592" s="270" t="s">
        <v>1785</v>
      </c>
      <c r="BK592" s="362" t="s">
        <v>1786</v>
      </c>
      <c r="BL592" s="184"/>
      <c r="BM592" s="179" t="s">
        <v>688</v>
      </c>
      <c r="BN592" s="179" t="s">
        <v>718</v>
      </c>
      <c r="BO592" s="164" t="s">
        <v>781</v>
      </c>
      <c r="BP592" s="244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 ht="21" customHeight="1">
      <c r="A593" s="166" t="str">
        <f>D593&amp;B593</f>
        <v>V9346018</v>
      </c>
      <c r="B593" s="167">
        <v>46018</v>
      </c>
      <c r="C593" s="239"/>
      <c r="D593" s="240" t="s">
        <v>531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78"/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/>
      <c r="V593" s="194" t="s">
        <v>930</v>
      </c>
      <c r="W593" s="248" t="s">
        <v>1099</v>
      </c>
      <c r="X593" s="240" t="s">
        <v>668</v>
      </c>
      <c r="Y593" s="158" t="s">
        <v>671</v>
      </c>
      <c r="Z593" s="179"/>
      <c r="AA593" s="177">
        <v>1</v>
      </c>
      <c r="AB593" s="71" t="s">
        <v>660</v>
      </c>
      <c r="AC593" s="71" t="s">
        <v>655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>
        <v>0</v>
      </c>
      <c r="AT593" s="265">
        <v>0</v>
      </c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>
        <v>0</v>
      </c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0</v>
      </c>
      <c r="BI593" s="243"/>
      <c r="BJ593" s="270" t="s">
        <v>1788</v>
      </c>
      <c r="BK593" s="363" t="s">
        <v>1789</v>
      </c>
      <c r="BL593" s="184"/>
      <c r="BM593" s="179" t="s">
        <v>698</v>
      </c>
      <c r="BN593" s="179" t="s">
        <v>698</v>
      </c>
      <c r="BO593" s="164" t="s">
        <v>698</v>
      </c>
      <c r="BP593" s="244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SemOportunidadeSemOportunidade</v>
      </c>
    </row>
    <row r="594" spans="1:72" ht="21" customHeight="1">
      <c r="A594" s="166" t="str">
        <f>D594&amp;B594</f>
        <v>W5946018</v>
      </c>
      <c r="B594" s="167">
        <v>46018</v>
      </c>
      <c r="C594" s="239"/>
      <c r="D594" s="212" t="s">
        <v>542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78"/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/>
      <c r="V594" s="260" t="s">
        <v>926</v>
      </c>
      <c r="W594" s="262" t="s">
        <v>1790</v>
      </c>
      <c r="X594" s="212" t="s">
        <v>668</v>
      </c>
      <c r="Y594" s="158" t="s">
        <v>671</v>
      </c>
      <c r="Z594" s="179"/>
      <c r="AA594" s="211">
        <v>1</v>
      </c>
      <c r="AB594" s="71" t="s">
        <v>660</v>
      </c>
      <c r="AC594" s="71" t="s">
        <v>666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>
        <v>0</v>
      </c>
      <c r="AS594" s="265">
        <v>0</v>
      </c>
      <c r="AT594" s="265">
        <v>0</v>
      </c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>
        <v>0</v>
      </c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0</v>
      </c>
      <c r="BI594" s="243"/>
      <c r="BJ594" s="270" t="s">
        <v>1791</v>
      </c>
      <c r="BK594" s="362" t="s">
        <v>1792</v>
      </c>
      <c r="BL594" s="184"/>
      <c r="BM594" s="179" t="s">
        <v>681</v>
      </c>
      <c r="BN594" s="179" t="s">
        <v>703</v>
      </c>
      <c r="BO594" s="164" t="s">
        <v>769</v>
      </c>
      <c r="BP594" s="244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TraçãoOperação</v>
      </c>
    </row>
    <row r="595" spans="1:72" ht="21" customHeight="1">
      <c r="A595" s="166" t="str">
        <f>D595&amp;B595</f>
        <v>JOSÉ  (TF-521)46018</v>
      </c>
      <c r="B595" s="167">
        <v>46018</v>
      </c>
      <c r="C595" s="239"/>
      <c r="D595" s="212" t="s">
        <v>611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78"/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/>
      <c r="V595" s="260" t="s">
        <v>926</v>
      </c>
      <c r="W595" s="248" t="s">
        <v>937</v>
      </c>
      <c r="X595" s="212" t="s">
        <v>668</v>
      </c>
      <c r="Y595" s="158" t="s">
        <v>671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>
        <v>0</v>
      </c>
      <c r="AS595" s="265">
        <v>0</v>
      </c>
      <c r="AT595" s="265">
        <v>0</v>
      </c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>
        <v>0</v>
      </c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0</v>
      </c>
      <c r="BI595" s="243"/>
      <c r="BJ595" s="270" t="s">
        <v>1785</v>
      </c>
      <c r="BK595" s="362" t="s">
        <v>1787</v>
      </c>
      <c r="BL595" s="184"/>
      <c r="BM595" s="179" t="s">
        <v>688</v>
      </c>
      <c r="BN595" s="179" t="s">
        <v>718</v>
      </c>
      <c r="BO595" s="164" t="s">
        <v>781</v>
      </c>
      <c r="BP595" s="244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t="21" customHeight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78"/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1"/>
      <c r="W596" s="263"/>
      <c r="X596" s="240"/>
      <c r="Y596" s="158" t="s">
        <v>671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9" t="str">
        <f t="shared" si="52"/>
        <v/>
      </c>
    </row>
    <row r="597" spans="1:72" ht="21" customHeight="1">
      <c r="A597" s="166" t="str">
        <f>D597&amp;B597</f>
        <v>E4246018</v>
      </c>
      <c r="B597" s="167">
        <v>46018</v>
      </c>
      <c r="C597" s="239"/>
      <c r="D597" s="240" t="s">
        <v>467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2">
        <v>55</v>
      </c>
      <c r="K597" s="222">
        <v>102</v>
      </c>
      <c r="L597" s="177" t="s">
        <v>317</v>
      </c>
      <c r="M597" s="200" t="s">
        <v>1794</v>
      </c>
      <c r="N597" s="200" t="s">
        <v>1795</v>
      </c>
      <c r="O597" s="163">
        <v>0.39583333333333331</v>
      </c>
      <c r="P597" s="163">
        <v>4.1666666666666664E-2</v>
      </c>
      <c r="Q597" s="177">
        <v>1</v>
      </c>
      <c r="R597" s="178"/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/>
      <c r="V597" s="261" t="s">
        <v>1270</v>
      </c>
      <c r="W597" s="346" t="s">
        <v>1796</v>
      </c>
      <c r="X597" s="212" t="s">
        <v>668</v>
      </c>
      <c r="Y597" s="158" t="s">
        <v>671</v>
      </c>
      <c r="Z597" s="179"/>
      <c r="AA597" s="177">
        <v>2</v>
      </c>
      <c r="AB597" s="161" t="s">
        <v>665</v>
      </c>
      <c r="AC597" s="161" t="s">
        <v>1797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1798</v>
      </c>
      <c r="BK597" s="363" t="s">
        <v>1798</v>
      </c>
      <c r="BL597" s="184"/>
      <c r="BM597" s="179" t="s">
        <v>686</v>
      </c>
      <c r="BN597" s="179" t="s">
        <v>707</v>
      </c>
      <c r="BO597" s="164" t="s">
        <v>814</v>
      </c>
      <c r="BP597" s="244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t="21" customHeight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78"/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1"/>
      <c r="W598" s="263"/>
      <c r="X598" s="240"/>
      <c r="Y598" s="158" t="s">
        <v>671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9" t="str">
        <f t="shared" si="52"/>
        <v/>
      </c>
    </row>
    <row r="599" spans="1:72" ht="21" customHeight="1">
      <c r="A599" s="166" t="str">
        <f>D599&amp;B599</f>
        <v>CAIQUE (TP-869)46018</v>
      </c>
      <c r="B599" s="167">
        <v>46018</v>
      </c>
      <c r="C599" s="239"/>
      <c r="D599" s="52" t="s">
        <v>574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78"/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/>
      <c r="V599" s="260" t="s">
        <v>1453</v>
      </c>
      <c r="W599" s="172" t="s">
        <v>1800</v>
      </c>
      <c r="X599" s="240" t="s">
        <v>668</v>
      </c>
      <c r="Y599" s="158" t="s">
        <v>671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1801</v>
      </c>
      <c r="BK599" s="363" t="s">
        <v>1801</v>
      </c>
      <c r="BL599" s="184"/>
      <c r="BM599" s="179" t="s">
        <v>690</v>
      </c>
      <c r="BN599" s="179" t="s">
        <v>718</v>
      </c>
      <c r="BO599" s="164" t="s">
        <v>826</v>
      </c>
      <c r="BP599" s="244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 ht="21" customHeight="1">
      <c r="A600" s="174" t="str">
        <f>D600&amp;B600</f>
        <v>WALTER (TP-810)46018</v>
      </c>
      <c r="B600" s="167">
        <v>46018</v>
      </c>
      <c r="C600" s="239"/>
      <c r="D600" s="52" t="s">
        <v>649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78"/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/>
      <c r="V600" s="260" t="s">
        <v>1453</v>
      </c>
      <c r="W600" s="172" t="s">
        <v>1800</v>
      </c>
      <c r="X600" s="212" t="s">
        <v>668</v>
      </c>
      <c r="Y600" s="158" t="s">
        <v>671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1803</v>
      </c>
      <c r="BK600" s="363" t="s">
        <v>1804</v>
      </c>
      <c r="BL600" s="184"/>
      <c r="BM600" s="179" t="s">
        <v>694</v>
      </c>
      <c r="BN600" s="179" t="s">
        <v>711</v>
      </c>
      <c r="BO600" s="164" t="s">
        <v>785</v>
      </c>
      <c r="BP600" s="244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 ht="21" customHeight="1">
      <c r="A601" s="166" t="str">
        <f>D601&amp;B601</f>
        <v>DANILO (TP-837)46018</v>
      </c>
      <c r="B601" s="167">
        <v>46018</v>
      </c>
      <c r="C601" s="239"/>
      <c r="D601" s="212" t="s">
        <v>581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78"/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/>
      <c r="V601" s="260" t="s">
        <v>1453</v>
      </c>
      <c r="W601" s="172" t="s">
        <v>1800</v>
      </c>
      <c r="X601" s="212" t="s">
        <v>668</v>
      </c>
      <c r="Y601" s="158" t="s">
        <v>671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1803</v>
      </c>
      <c r="BK601" s="363" t="s">
        <v>1804</v>
      </c>
      <c r="BL601" s="184"/>
      <c r="BM601" s="179" t="s">
        <v>694</v>
      </c>
      <c r="BN601" s="179" t="s">
        <v>711</v>
      </c>
      <c r="BO601" s="164" t="s">
        <v>785</v>
      </c>
      <c r="BP601" s="244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t="21" customHeight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78"/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1"/>
      <c r="W602" s="263"/>
      <c r="X602" s="240"/>
      <c r="Y602" s="158" t="s">
        <v>671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9" t="str">
        <f t="shared" si="52"/>
        <v/>
      </c>
    </row>
    <row r="603" spans="1:72" ht="21" customHeight="1">
      <c r="A603" s="166" t="str">
        <f>D603&amp;B603</f>
        <v>W6146018</v>
      </c>
      <c r="B603" s="167">
        <v>46018</v>
      </c>
      <c r="C603" s="239"/>
      <c r="D603" s="240" t="s">
        <v>544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963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78"/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/>
      <c r="V603" s="194" t="s">
        <v>964</v>
      </c>
      <c r="W603" s="248" t="s">
        <v>1127</v>
      </c>
      <c r="X603" s="240" t="s">
        <v>668</v>
      </c>
      <c r="Y603" s="158" t="s">
        <v>671</v>
      </c>
      <c r="Z603" s="179"/>
      <c r="AA603" s="177">
        <v>1</v>
      </c>
      <c r="AB603" s="161" t="s">
        <v>660</v>
      </c>
      <c r="AC603" s="161" t="s">
        <v>655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1806</v>
      </c>
      <c r="BK603" s="363" t="s">
        <v>1806</v>
      </c>
      <c r="BL603" s="184"/>
      <c r="BM603" s="179" t="s">
        <v>692</v>
      </c>
      <c r="BN603" s="179" t="s">
        <v>692</v>
      </c>
      <c r="BO603" s="164" t="s">
        <v>692</v>
      </c>
      <c r="BP603" s="244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OKOK</v>
      </c>
    </row>
    <row r="604" spans="1:72" ht="21" customHeight="1">
      <c r="A604" s="166" t="str">
        <f>D604&amp;B604</f>
        <v>V8546018</v>
      </c>
      <c r="B604" s="167">
        <v>46018</v>
      </c>
      <c r="C604" s="239"/>
      <c r="D604" s="212" t="s">
        <v>514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78"/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/>
      <c r="V604" s="194" t="s">
        <v>930</v>
      </c>
      <c r="W604" s="248" t="s">
        <v>1099</v>
      </c>
      <c r="X604" s="240" t="s">
        <v>668</v>
      </c>
      <c r="Y604" s="158" t="s">
        <v>671</v>
      </c>
      <c r="Z604" s="179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>
        <v>0</v>
      </c>
      <c r="AT604" s="265">
        <v>0</v>
      </c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>
        <v>0</v>
      </c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0</v>
      </c>
      <c r="BI604" s="243"/>
      <c r="BJ604" s="270" t="s">
        <v>1807</v>
      </c>
      <c r="BK604" s="362" t="s">
        <v>1808</v>
      </c>
      <c r="BL604" s="184"/>
      <c r="BM604" s="179" t="s">
        <v>698</v>
      </c>
      <c r="BN604" s="179" t="s">
        <v>698</v>
      </c>
      <c r="BO604" s="164" t="s">
        <v>698</v>
      </c>
      <c r="BP604" s="244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SemOportunidadeSemOportunidade</v>
      </c>
    </row>
    <row r="605" spans="1:72" ht="21" customHeight="1">
      <c r="A605" s="166" t="str">
        <f>D605&amp;B605</f>
        <v>EDSON (TP-719)46018</v>
      </c>
      <c r="B605" s="167">
        <v>46018</v>
      </c>
      <c r="C605" s="239"/>
      <c r="D605" s="348" t="s">
        <v>589</v>
      </c>
      <c r="E605" s="273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78"/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/>
      <c r="V605" s="261" t="s">
        <v>969</v>
      </c>
      <c r="W605" s="172" t="s">
        <v>1131</v>
      </c>
      <c r="X605" s="240" t="s">
        <v>668</v>
      </c>
      <c r="Y605" s="158" t="s">
        <v>671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>
        <v>0</v>
      </c>
      <c r="AT605" s="265">
        <v>0</v>
      </c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>
        <v>0</v>
      </c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0</v>
      </c>
      <c r="BI605" s="243"/>
      <c r="BJ605" s="270" t="s">
        <v>1810</v>
      </c>
      <c r="BK605" s="362" t="s">
        <v>1811</v>
      </c>
      <c r="BL605" s="184"/>
      <c r="BM605" s="179" t="s">
        <v>698</v>
      </c>
      <c r="BN605" s="179" t="s">
        <v>698</v>
      </c>
      <c r="BO605" s="164" t="s">
        <v>698</v>
      </c>
      <c r="BP605" s="244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68" si="58">IF(BN605="","",SUBSTITUTE(BM605," ","")&amp;SUBSTITUTE(BN605," ",""))</f>
        <v>SemOportunidadeSemOportunidade</v>
      </c>
    </row>
    <row r="606" spans="1:72" ht="21" customHeight="1">
      <c r="A606" s="166" t="str">
        <f>D606&amp;B606</f>
        <v>JACIANO (TF-674)46018</v>
      </c>
      <c r="B606" s="167">
        <v>46018</v>
      </c>
      <c r="C606" s="239"/>
      <c r="D606" s="212" t="s">
        <v>605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78"/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/>
      <c r="V606" s="260" t="s">
        <v>969</v>
      </c>
      <c r="W606" s="248" t="s">
        <v>937</v>
      </c>
      <c r="X606" s="240" t="s">
        <v>668</v>
      </c>
      <c r="Y606" s="158" t="s">
        <v>671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0</v>
      </c>
      <c r="BI606" s="243"/>
      <c r="BJ606" s="270" t="s">
        <v>1785</v>
      </c>
      <c r="BK606" s="362" t="s">
        <v>1787</v>
      </c>
      <c r="BL606" s="184"/>
      <c r="BM606" s="179" t="s">
        <v>688</v>
      </c>
      <c r="BN606" s="179" t="s">
        <v>718</v>
      </c>
      <c r="BO606" s="164" t="s">
        <v>781</v>
      </c>
      <c r="BP606" s="244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78"/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1"/>
      <c r="W607" s="263"/>
      <c r="X607" s="240"/>
      <c r="Y607" s="158" t="s">
        <v>671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304">
        <v>0</v>
      </c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9" t="str">
        <f t="shared" si="58"/>
        <v/>
      </c>
    </row>
    <row r="608" spans="1:72">
      <c r="A608" s="166" t="str">
        <f>D608&amp;B608</f>
        <v>E4246019</v>
      </c>
      <c r="B608" s="167">
        <v>46019</v>
      </c>
      <c r="C608" s="239"/>
      <c r="D608" s="240" t="s">
        <v>467</v>
      </c>
      <c r="E608" s="273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200">
        <v>55</v>
      </c>
      <c r="K608" s="200">
        <v>100</v>
      </c>
      <c r="L608" s="354" t="s">
        <v>317</v>
      </c>
      <c r="M608" s="200" t="s">
        <v>1794</v>
      </c>
      <c r="N608" s="335" t="s">
        <v>1795</v>
      </c>
      <c r="O608" s="39">
        <v>0.25</v>
      </c>
      <c r="P608" s="39">
        <v>4.1666666666666664E-2</v>
      </c>
      <c r="Q608" s="354">
        <v>1</v>
      </c>
      <c r="R608" s="178"/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/>
      <c r="V608" s="261" t="s">
        <v>1270</v>
      </c>
      <c r="W608" s="346" t="s">
        <v>1812</v>
      </c>
      <c r="X608" s="240" t="s">
        <v>668</v>
      </c>
      <c r="Y608" s="158" t="s">
        <v>671</v>
      </c>
      <c r="Z608" s="179"/>
      <c r="AA608" s="177">
        <v>2</v>
      </c>
      <c r="AB608" s="71" t="s">
        <v>665</v>
      </c>
      <c r="AC608" s="161" t="s">
        <v>655</v>
      </c>
      <c r="AD608" s="163">
        <v>0.25</v>
      </c>
      <c r="AE608" s="177" t="s">
        <v>317</v>
      </c>
      <c r="AF608" s="177" t="s">
        <v>317</v>
      </c>
      <c r="AG608" s="177" t="s">
        <v>317</v>
      </c>
      <c r="AH608" s="180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4" t="str">
        <f>IF(BS_CONTROLE[[#This Row],[Local - Partida]]=0, "-", BS_CONTROLE[[#This Row],[Local - Partida]])</f>
        <v>102ZKW2</v>
      </c>
      <c r="AL608" s="264" t="str">
        <f>IF(BS_CONTROLE[[#This Row],[Local - Encerramento]]=0, "-", BS_CONTROLE[[#This Row],[Local - Encerramento]])</f>
        <v>ZTP</v>
      </c>
      <c r="AM608" s="264" t="str">
        <f>IF(BS_CONTROLE[[#This Row],[Entre - Estações]]=0, "-", BS_CONTROLE[[#This Row],[Entre - Estações]])</f>
        <v>ZKW-ZTP</v>
      </c>
      <c r="AN608" s="264" t="str">
        <f>IF(BS_CONTROLE[[#This Row],[SB]]=0, "-", BS_CONTROLE[[#This Row],[SB]])</f>
        <v>ZKWZTP</v>
      </c>
      <c r="AO608" s="246">
        <f>IF(BS_CONTROLE[[#This Row],[SUB]]=0, "-", BS_CONTROLE[[#This Row],[SUB]])</f>
        <v>55</v>
      </c>
      <c r="AP608" s="247">
        <f>IF(BS_CONTROLE[[#This Row],[KM - Inicio]]=0, "-", BS_CONTROLE[[#This Row],[KM - Inicio]])</f>
        <v>100</v>
      </c>
      <c r="AQ608" s="247" t="str">
        <f>IF(BS_CONTROLE[[#This Row],[KM - Fim]]=0, "-", BS_CONTROLE[[#This Row],[KM - Fim]])</f>
        <v>-</v>
      </c>
      <c r="AR608" s="265">
        <v>5.9722222222222225E-2</v>
      </c>
      <c r="AS608" s="265">
        <v>0</v>
      </c>
      <c r="AT608" s="265">
        <v>4.1666666666666664E-2</v>
      </c>
      <c r="AU608" s="267"/>
      <c r="AV608" s="267"/>
      <c r="AW608" s="267"/>
      <c r="AX608" s="241"/>
      <c r="AY608" s="182">
        <f>IF(D608="","*",IFERROR(IF(ISODD(COUNT(AS608:AX608)),"ERRO",SUM((AT608-AS608),(AV608-AU608),(AX608-AW608))),"ERRO"))</f>
        <v>4.1666666666666664E-2</v>
      </c>
      <c r="AZ608" s="161"/>
      <c r="BA608" s="242">
        <v>1</v>
      </c>
      <c r="BB608" s="178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/>
      <c r="BF608" s="248" t="str">
        <f>IF(BS_CONTROLE[[#This Row],[Responsavel pelo boletim]]=0, "-", BS_CONTROLE[[#This Row],[Responsavel pelo boletim]])</f>
        <v>PCM</v>
      </c>
      <c r="BG608" s="184"/>
      <c r="BH608" s="304">
        <v>2</v>
      </c>
      <c r="BI608" s="243"/>
      <c r="BJ608" s="270" t="s">
        <v>1813</v>
      </c>
      <c r="BK608" s="270" t="s">
        <v>1813</v>
      </c>
      <c r="BL608" s="184"/>
      <c r="BM608" s="179" t="s">
        <v>692</v>
      </c>
      <c r="BN608" s="179" t="s">
        <v>692</v>
      </c>
      <c r="BO608" s="210" t="s">
        <v>692</v>
      </c>
      <c r="BP608" s="244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9" t="str">
        <f t="shared" si="58"/>
        <v>OKOK</v>
      </c>
    </row>
    <row r="609" spans="1:72">
      <c r="A609" s="166" t="str">
        <f>D609&amp;B609</f>
        <v>V9346019</v>
      </c>
      <c r="B609" s="167">
        <v>46019</v>
      </c>
      <c r="C609" s="239"/>
      <c r="D609" s="240" t="s">
        <v>531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0.16666666666666666</v>
      </c>
      <c r="Q609" s="360">
        <f>510*4</f>
        <v>2040</v>
      </c>
      <c r="R609" s="178"/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/>
      <c r="V609" s="194" t="s">
        <v>930</v>
      </c>
      <c r="W609" s="248" t="s">
        <v>1099</v>
      </c>
      <c r="X609" s="240" t="s">
        <v>663</v>
      </c>
      <c r="Y609" s="158" t="s">
        <v>671</v>
      </c>
      <c r="Z609" s="179"/>
      <c r="AA609" s="177">
        <v>1</v>
      </c>
      <c r="AB609" s="71" t="s">
        <v>660</v>
      </c>
      <c r="AC609" s="71" t="s">
        <v>655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>
        <v>0.35902777777777778</v>
      </c>
      <c r="AS609" s="265">
        <v>0.4548611111111111</v>
      </c>
      <c r="AT609" s="265">
        <v>0.46388888888888891</v>
      </c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9.0277777777778012E-3</v>
      </c>
      <c r="AZ609" s="161"/>
      <c r="BA609" s="242">
        <v>0</v>
      </c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304">
        <v>1</v>
      </c>
      <c r="BI609" s="243"/>
      <c r="BJ609" s="270" t="s">
        <v>1814</v>
      </c>
      <c r="BK609" s="244" t="s">
        <v>1815</v>
      </c>
      <c r="BL609" s="184"/>
      <c r="BM609" s="179" t="s">
        <v>683</v>
      </c>
      <c r="BN609" s="179" t="s">
        <v>704</v>
      </c>
      <c r="BO609" s="164" t="s">
        <v>771</v>
      </c>
      <c r="BP609" s="244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9" t="str">
        <f t="shared" si="58"/>
        <v>MecânicaLocomotiva</v>
      </c>
    </row>
    <row r="610" spans="1:72" ht="23.25">
      <c r="A610" s="166" t="str">
        <f>D610&amp;B610</f>
        <v>W6146019</v>
      </c>
      <c r="B610" s="167">
        <v>46019</v>
      </c>
      <c r="C610" s="239"/>
      <c r="D610" s="240" t="s">
        <v>544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963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78"/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/>
      <c r="V610" s="194" t="s">
        <v>964</v>
      </c>
      <c r="W610" s="248" t="s">
        <v>1127</v>
      </c>
      <c r="X610" s="240" t="s">
        <v>668</v>
      </c>
      <c r="Y610" s="158" t="s">
        <v>671</v>
      </c>
      <c r="Z610" s="179"/>
      <c r="AA610" s="177">
        <v>1</v>
      </c>
      <c r="AB610" s="161" t="s">
        <v>660</v>
      </c>
      <c r="AC610" s="161" t="s">
        <v>655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>
        <v>0.36388888888888887</v>
      </c>
      <c r="AS610" s="265">
        <v>0</v>
      </c>
      <c r="AT610" s="265">
        <v>4.1666666666666664E-2</v>
      </c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4.1666666666666664E-2</v>
      </c>
      <c r="AZ610" s="161"/>
      <c r="BA610" s="242">
        <v>1</v>
      </c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304">
        <v>1</v>
      </c>
      <c r="BI610" s="243"/>
      <c r="BJ610" s="270" t="s">
        <v>1817</v>
      </c>
      <c r="BK610" s="244"/>
      <c r="BL610" s="184"/>
      <c r="BM610" s="179" t="s">
        <v>692</v>
      </c>
      <c r="BN610" s="179" t="s">
        <v>692</v>
      </c>
      <c r="BO610" s="164" t="s">
        <v>692</v>
      </c>
      <c r="BP610" s="244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9" t="str">
        <f t="shared" si="58"/>
        <v>OKOK</v>
      </c>
    </row>
    <row r="611" spans="1:72">
      <c r="A611" s="166" t="str">
        <f>D611&amp;B611</f>
        <v>V8546019</v>
      </c>
      <c r="B611" s="167">
        <v>46019</v>
      </c>
      <c r="C611" s="239"/>
      <c r="D611" s="212" t="s">
        <v>514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78"/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/>
      <c r="V611" s="194" t="s">
        <v>930</v>
      </c>
      <c r="W611" s="248" t="s">
        <v>1099</v>
      </c>
      <c r="X611" s="240" t="s">
        <v>668</v>
      </c>
      <c r="Y611" s="158" t="s">
        <v>671</v>
      </c>
      <c r="Z611" s="179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>
        <v>0.35625000000000001</v>
      </c>
      <c r="AS611" s="265">
        <v>0</v>
      </c>
      <c r="AT611" s="265">
        <v>0</v>
      </c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>
        <v>0</v>
      </c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304">
        <v>1</v>
      </c>
      <c r="BI611" s="243"/>
      <c r="BJ611" s="270" t="s">
        <v>1818</v>
      </c>
      <c r="BK611" s="270" t="s">
        <v>1818</v>
      </c>
      <c r="BL611" s="184"/>
      <c r="BM611" s="15" t="s">
        <v>698</v>
      </c>
      <c r="BN611" s="179" t="s">
        <v>698</v>
      </c>
      <c r="BO611" s="164" t="s">
        <v>698</v>
      </c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9" t="str">
        <f t="shared" si="58"/>
        <v>SemOportunidadeSemOportunidade</v>
      </c>
    </row>
    <row r="612" spans="1:72">
      <c r="A612" s="166" t="str">
        <f>D612&amp;B612</f>
        <v>E4846019</v>
      </c>
      <c r="B612" s="167">
        <v>46019</v>
      </c>
      <c r="C612" s="239"/>
      <c r="D612" s="240" t="s">
        <v>1216</v>
      </c>
      <c r="E612" s="273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200">
        <v>53</v>
      </c>
      <c r="K612" s="200">
        <v>125</v>
      </c>
      <c r="L612" s="354" t="s">
        <v>317</v>
      </c>
      <c r="M612" s="200" t="s">
        <v>1819</v>
      </c>
      <c r="N612" s="335" t="s">
        <v>1820</v>
      </c>
      <c r="O612" s="39">
        <v>0</v>
      </c>
      <c r="P612" s="39">
        <v>4.1666666666666664E-2</v>
      </c>
      <c r="Q612" s="354">
        <v>1</v>
      </c>
      <c r="R612" s="178"/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/>
      <c r="V612" s="261" t="s">
        <v>1270</v>
      </c>
      <c r="W612" s="346" t="s">
        <v>1821</v>
      </c>
      <c r="X612" s="240" t="s">
        <v>668</v>
      </c>
      <c r="Y612" s="158" t="s">
        <v>671</v>
      </c>
      <c r="Z612" s="179"/>
      <c r="AA612" s="177">
        <v>2</v>
      </c>
      <c r="AB612" s="71" t="s">
        <v>665</v>
      </c>
      <c r="AC612" s="161" t="s">
        <v>655</v>
      </c>
      <c r="AD612" s="163">
        <v>0</v>
      </c>
      <c r="AE612" s="177">
        <v>9044</v>
      </c>
      <c r="AF612" s="177">
        <v>9049</v>
      </c>
      <c r="AG612" s="177" t="s">
        <v>317</v>
      </c>
      <c r="AH612" s="180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4" t="str">
        <f>IF(BS_CONTROLE[[#This Row],[Local - Partida]]=0, "-", BS_CONTROLE[[#This Row],[Local - Partida]])</f>
        <v>ZPT2</v>
      </c>
      <c r="AL612" s="264" t="str">
        <f>IF(BS_CONTROLE[[#This Row],[Local - Encerramento]]=0, "-", BS_CONTROLE[[#This Row],[Local - Encerramento]])</f>
        <v>IBA</v>
      </c>
      <c r="AM612" s="264" t="str">
        <f>IF(BS_CONTROLE[[#This Row],[Entre - Estações]]=0, "-", BS_CONTROLE[[#This Row],[Entre - Estações]])</f>
        <v>ZPT-IBA</v>
      </c>
      <c r="AN612" s="264" t="str">
        <f>IF(BS_CONTROLE[[#This Row],[SB]]=0, "-", BS_CONTROLE[[#This Row],[SB]])</f>
        <v>ZPTIBA</v>
      </c>
      <c r="AO612" s="246">
        <f>IF(BS_CONTROLE[[#This Row],[SUB]]=0, "-", BS_CONTROLE[[#This Row],[SUB]])</f>
        <v>53</v>
      </c>
      <c r="AP612" s="247">
        <f>IF(BS_CONTROLE[[#This Row],[KM - Inicio]]=0, "-", BS_CONTROLE[[#This Row],[KM - Inicio]])</f>
        <v>125</v>
      </c>
      <c r="AQ612" s="247" t="str">
        <f>IF(BS_CONTROLE[[#This Row],[KM - Fim]]=0, "-", BS_CONTROLE[[#This Row],[KM - Fim]])</f>
        <v>-</v>
      </c>
      <c r="AR612" s="265">
        <v>0.33958333333333335</v>
      </c>
      <c r="AS612" s="265">
        <v>0</v>
      </c>
      <c r="AT612" s="265">
        <v>4.1666666666666664E-2</v>
      </c>
      <c r="AU612" s="267"/>
      <c r="AV612" s="267"/>
      <c r="AW612" s="267"/>
      <c r="AX612" s="241"/>
      <c r="AY612" s="182">
        <f>IF(D612="","*",IFERROR(IF(ISODD(COUNT(AS612:AX612)),"ERRO",SUM((AT612-AS612),(AV612-AU612),(AX612-AW612))),"ERRO"))</f>
        <v>4.1666666666666664E-2</v>
      </c>
      <c r="AZ612" s="161"/>
      <c r="BA612" s="242">
        <v>1</v>
      </c>
      <c r="BB612" s="178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/>
      <c r="BF612" s="248" t="str">
        <f>IF(BS_CONTROLE[[#This Row],[Responsavel pelo boletim]]=0, "-", BS_CONTROLE[[#This Row],[Responsavel pelo boletim]])</f>
        <v>PCM</v>
      </c>
      <c r="BG612" s="184"/>
      <c r="BH612" s="304">
        <v>2</v>
      </c>
      <c r="BI612" s="243"/>
      <c r="BJ612" s="270" t="s">
        <v>1822</v>
      </c>
      <c r="BK612" s="270" t="s">
        <v>1822</v>
      </c>
      <c r="BL612" s="184"/>
      <c r="BM612" s="15" t="s">
        <v>698</v>
      </c>
      <c r="BN612" s="179" t="s">
        <v>698</v>
      </c>
      <c r="BO612" s="164" t="s">
        <v>698</v>
      </c>
      <c r="BP612" s="244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9" t="str">
        <f t="shared" si="58"/>
        <v>SemOportunidadeSemOportunidade</v>
      </c>
    </row>
    <row r="613" spans="1:72" ht="23.25">
      <c r="A613" s="166" t="str">
        <f>D613&amp;B613</f>
        <v>V9346020</v>
      </c>
      <c r="B613" s="167">
        <v>46020</v>
      </c>
      <c r="C613" s="239"/>
      <c r="D613" s="240" t="s">
        <v>531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78"/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/>
      <c r="V613" s="194" t="s">
        <v>930</v>
      </c>
      <c r="W613" s="248" t="s">
        <v>1099</v>
      </c>
      <c r="X613" s="240" t="s">
        <v>663</v>
      </c>
      <c r="Y613" s="179"/>
      <c r="Z613" s="179"/>
      <c r="AA613" s="177">
        <v>1</v>
      </c>
      <c r="AB613" s="71" t="s">
        <v>660</v>
      </c>
      <c r="AC613" s="71" t="s">
        <v>655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>
        <v>0.35972222222222222</v>
      </c>
      <c r="AS613" s="265">
        <v>0</v>
      </c>
      <c r="AT613" s="265">
        <v>0</v>
      </c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>
        <v>0</v>
      </c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304">
        <v>0</v>
      </c>
      <c r="BI613" s="243"/>
      <c r="BJ613" s="408" t="s">
        <v>1823</v>
      </c>
      <c r="BK613" s="408" t="s">
        <v>1824</v>
      </c>
      <c r="BL613" s="184"/>
      <c r="BM613" s="15" t="s">
        <v>694</v>
      </c>
      <c r="BN613" s="179" t="s">
        <v>711</v>
      </c>
      <c r="BO613" s="164" t="s">
        <v>785</v>
      </c>
      <c r="BP613" s="244" t="s">
        <v>1825</v>
      </c>
      <c r="BQ613" s="13" t="str">
        <f t="shared" ref="BQ613:BQ676" si="59">IF(AND(BR613&lt;1,BS613&lt;1),"Produção e Intervalo",IF(BR613&lt;1,"Intervalo",IF(BS613&lt;1,"Produção","Aderente")))</f>
        <v>Produção e Intervalo</v>
      </c>
      <c r="BR613" s="19">
        <f t="shared" ref="BR613:BR676" si="60">IF(OR(B613="",F613=""),"*",AY613/P613)</f>
        <v>0</v>
      </c>
      <c r="BS613" s="19">
        <f t="shared" ref="BS613:BS676" si="61">IF(OR(B613="",F613=""),"*",BA613/Q613)</f>
        <v>0</v>
      </c>
      <c r="BT613" s="219" t="str">
        <f t="shared" ref="BT613:BT676" si="62">IF(BN613="","",SUBSTITUTE(BM613," ","")&amp;SUBSTITUTE(BN613," ",""))</f>
        <v>CondiçõesClimáticaTemperatura</v>
      </c>
    </row>
    <row r="614" spans="1:72" ht="46.5">
      <c r="A614" s="166" t="str">
        <f>D614&amp;B614</f>
        <v>W5946020</v>
      </c>
      <c r="B614" s="167">
        <v>46020</v>
      </c>
      <c r="C614" s="239"/>
      <c r="D614" s="240" t="s">
        <v>542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78"/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/>
      <c r="V614" s="261" t="s">
        <v>926</v>
      </c>
      <c r="W614" s="346" t="s">
        <v>1826</v>
      </c>
      <c r="X614" s="240" t="s">
        <v>668</v>
      </c>
      <c r="Y614" s="179"/>
      <c r="Z614" s="179"/>
      <c r="AA614" s="211">
        <v>1</v>
      </c>
      <c r="AB614" s="71" t="s">
        <v>660</v>
      </c>
      <c r="AC614" s="71" t="s">
        <v>666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>
        <v>0.41875000000000001</v>
      </c>
      <c r="AS614" s="265">
        <v>0</v>
      </c>
      <c r="AT614" s="265">
        <v>0</v>
      </c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>
        <v>0</v>
      </c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304">
        <v>0</v>
      </c>
      <c r="BI614" s="243"/>
      <c r="BJ614" s="408" t="s">
        <v>1827</v>
      </c>
      <c r="BK614" s="408" t="s">
        <v>1827</v>
      </c>
      <c r="BL614" s="184"/>
      <c r="BM614" s="15" t="s">
        <v>688</v>
      </c>
      <c r="BN614" s="179" t="s">
        <v>718</v>
      </c>
      <c r="BO614" s="164" t="s">
        <v>770</v>
      </c>
      <c r="BP614" s="244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9" t="str">
        <f t="shared" si="62"/>
        <v>SuperExecução</v>
      </c>
    </row>
    <row r="615" spans="1:72">
      <c r="A615" s="166" t="str">
        <f>D615&amp;B615</f>
        <v>JOSÉ  (TF-521)46020</v>
      </c>
      <c r="B615" s="167">
        <v>46020</v>
      </c>
      <c r="C615" s="239"/>
      <c r="D615" s="212" t="s">
        <v>611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78"/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/>
      <c r="V615" s="260" t="s">
        <v>926</v>
      </c>
      <c r="W615" s="248" t="s">
        <v>937</v>
      </c>
      <c r="X615" s="240" t="s">
        <v>668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>
        <v>0.56805555555555554</v>
      </c>
      <c r="AS615" s="265">
        <v>0.56944444444444442</v>
      </c>
      <c r="AT615" s="265">
        <v>0.63194444444444442</v>
      </c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6.25E-2</v>
      </c>
      <c r="AZ615" s="161"/>
      <c r="BA615" s="242"/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304">
        <v>2</v>
      </c>
      <c r="BI615" s="243"/>
      <c r="BJ615" s="408" t="s">
        <v>1829</v>
      </c>
      <c r="BK615" s="409" t="s">
        <v>1830</v>
      </c>
      <c r="BL615" s="184"/>
      <c r="BM615" s="15"/>
      <c r="BN615" s="179"/>
      <c r="BO615" s="164"/>
      <c r="BP615" s="244" t="s">
        <v>317</v>
      </c>
      <c r="BQ615" s="13" t="str">
        <f t="shared" si="59"/>
        <v>Produção</v>
      </c>
      <c r="BR615" s="19">
        <f t="shared" si="60"/>
        <v>1</v>
      </c>
      <c r="BS615" s="19">
        <f t="shared" si="61"/>
        <v>0</v>
      </c>
      <c r="BT615" s="219" t="str">
        <f t="shared" si="62"/>
        <v/>
      </c>
    </row>
    <row r="616" spans="1:72">
      <c r="A616" s="166" t="str">
        <f>D616&amp;B616</f>
        <v>A8446020</v>
      </c>
      <c r="B616" s="167">
        <v>46020</v>
      </c>
      <c r="C616" s="239"/>
      <c r="D616" s="240" t="s">
        <v>446</v>
      </c>
      <c r="E616" s="273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1831</v>
      </c>
      <c r="I616" s="39" t="s">
        <v>1832</v>
      </c>
      <c r="J616" s="200">
        <v>48</v>
      </c>
      <c r="K616" s="200">
        <v>100</v>
      </c>
      <c r="L616" s="354" t="s">
        <v>317</v>
      </c>
      <c r="M616" s="200" t="s">
        <v>1755</v>
      </c>
      <c r="N616" s="335" t="s">
        <v>1833</v>
      </c>
      <c r="O616" s="39">
        <v>0.29166666666666669</v>
      </c>
      <c r="P616" s="39">
        <v>4.1666666666666664E-2</v>
      </c>
      <c r="Q616" s="354">
        <v>48</v>
      </c>
      <c r="R616" s="178"/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/>
      <c r="V616" s="261" t="s">
        <v>1834</v>
      </c>
      <c r="W616" s="346" t="s">
        <v>1835</v>
      </c>
      <c r="X616" s="240" t="s">
        <v>663</v>
      </c>
      <c r="Y616" s="179"/>
      <c r="Z616" s="179"/>
      <c r="AA616" s="177">
        <v>1</v>
      </c>
      <c r="AB616" s="161" t="s">
        <v>660</v>
      </c>
      <c r="AC616" s="161" t="s">
        <v>317</v>
      </c>
      <c r="AD616" s="163">
        <v>0.29166666666666669</v>
      </c>
      <c r="AE616" s="177">
        <v>2720</v>
      </c>
      <c r="AF616" s="177" t="s">
        <v>317</v>
      </c>
      <c r="AG616" s="177" t="s">
        <v>317</v>
      </c>
      <c r="AH616" s="180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4" t="str">
        <f>IF(BS_CONTROLE[[#This Row],[Local - Partida]]=0, "-", BS_CONTROLE[[#This Row],[Local - Partida]])</f>
        <v>ZKW1021</v>
      </c>
      <c r="AL616" s="264" t="str">
        <f>IF(BS_CONTROLE[[#This Row],[Local - Encerramento]]=0, "-", BS_CONTROLE[[#This Row],[Local - Encerramento]])</f>
        <v>ZKW1022</v>
      </c>
      <c r="AM616" s="264" t="str">
        <f>IF(BS_CONTROLE[[#This Row],[Entre - Estações]]=0, "-", BS_CONTROLE[[#This Row],[Entre - Estações]])</f>
        <v>ZKW-ZKE</v>
      </c>
      <c r="AN616" s="264" t="str">
        <f>IF(BS_CONTROLE[[#This Row],[SB]]=0, "-", BS_CONTROLE[[#This Row],[SB]])</f>
        <v>ZKWZKE</v>
      </c>
      <c r="AO616" s="246">
        <f>IF(BS_CONTROLE[[#This Row],[SUB]]=0, "-", BS_CONTROLE[[#This Row],[SUB]])</f>
        <v>48</v>
      </c>
      <c r="AP616" s="247">
        <f>IF(BS_CONTROLE[[#This Row],[KM - Inicio]]=0, "-", BS_CONTROLE[[#This Row],[KM - Inicio]])</f>
        <v>100</v>
      </c>
      <c r="AQ616" s="247" t="str">
        <f>IF(BS_CONTROLE[[#This Row],[KM - Fim]]=0, "-", BS_CONTROLE[[#This Row],[KM - Fim]])</f>
        <v>-</v>
      </c>
      <c r="AR616" s="265">
        <v>0.30208333333333331</v>
      </c>
      <c r="AS616" s="265">
        <v>0</v>
      </c>
      <c r="AT616" s="265">
        <v>4.1666666666666664E-2</v>
      </c>
      <c r="AU616" s="267"/>
      <c r="AV616" s="267"/>
      <c r="AW616" s="267"/>
      <c r="AX616" s="241"/>
      <c r="AY616" s="182">
        <f>IF(D616="","*",IFERROR(IF(ISODD(COUNT(AS616:AX616)),"ERRO",SUM((AT616-AS616),(AV616-AU616),(AX616-AW616))),"ERRO"))</f>
        <v>4.1666666666666664E-2</v>
      </c>
      <c r="AZ616" s="161"/>
      <c r="BA616" s="242">
        <v>48</v>
      </c>
      <c r="BB616" s="178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/>
      <c r="BF616" s="248" t="str">
        <f>IF(BS_CONTROLE[[#This Row],[Responsavel pelo boletim]]=0, "-", BS_CONTROLE[[#This Row],[Responsavel pelo boletim]])</f>
        <v>John</v>
      </c>
      <c r="BG616" s="184"/>
      <c r="BH616" s="304">
        <v>2</v>
      </c>
      <c r="BI616" s="243"/>
      <c r="BJ616" s="408" t="s">
        <v>1836</v>
      </c>
      <c r="BK616" s="408" t="s">
        <v>1836</v>
      </c>
      <c r="BL616" s="184"/>
      <c r="BM616" s="15" t="s">
        <v>692</v>
      </c>
      <c r="BN616" s="179" t="s">
        <v>692</v>
      </c>
      <c r="BO616" s="164" t="s">
        <v>692</v>
      </c>
      <c r="BP616" s="244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9" t="str">
        <f t="shared" si="62"/>
        <v>OKOK</v>
      </c>
    </row>
    <row r="617" spans="1:72" ht="23.25">
      <c r="A617" s="166" t="str">
        <f>D617&amp;B617</f>
        <v>ISMAEL(TP-726)46020</v>
      </c>
      <c r="B617" s="167">
        <v>46020</v>
      </c>
      <c r="C617" s="239"/>
      <c r="D617" s="52" t="s">
        <v>604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78"/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/>
      <c r="V617" s="261" t="s">
        <v>939</v>
      </c>
      <c r="W617" s="172" t="s">
        <v>1113</v>
      </c>
      <c r="X617" s="240" t="s">
        <v>663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>
        <v>0</v>
      </c>
      <c r="AS617" s="265">
        <v>0</v>
      </c>
      <c r="AT617" s="265">
        <v>0</v>
      </c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>
        <v>0</v>
      </c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304">
        <v>0</v>
      </c>
      <c r="BI617" s="243"/>
      <c r="BJ617" s="408" t="s">
        <v>1837</v>
      </c>
      <c r="BK617" s="408" t="s">
        <v>1837</v>
      </c>
      <c r="BL617" s="184"/>
      <c r="BM617" s="15" t="s">
        <v>688</v>
      </c>
      <c r="BN617" s="179" t="s">
        <v>709</v>
      </c>
      <c r="BO617" s="164" t="s">
        <v>780</v>
      </c>
      <c r="BP617" s="244" t="s">
        <v>1838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9" t="str">
        <f t="shared" si="62"/>
        <v>SuperEquipamento</v>
      </c>
    </row>
    <row r="618" spans="1:72">
      <c r="A618" s="166" t="str">
        <f>D618&amp;B618</f>
        <v>W6046020</v>
      </c>
      <c r="B618" s="167">
        <v>46020</v>
      </c>
      <c r="C618" s="239"/>
      <c r="D618" s="240" t="s">
        <v>543</v>
      </c>
      <c r="E618" s="273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</v>
      </c>
      <c r="R618" s="178"/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/>
      <c r="V618" s="261" t="s">
        <v>939</v>
      </c>
      <c r="W618" s="346" t="s">
        <v>1839</v>
      </c>
      <c r="X618" s="240" t="s">
        <v>668</v>
      </c>
      <c r="Y618" s="179"/>
      <c r="Z618" s="179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>
        <v>0.37569444444444444</v>
      </c>
      <c r="AS618" s="265">
        <v>0</v>
      </c>
      <c r="AT618" s="265">
        <v>6.25E-2</v>
      </c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6.25E-2</v>
      </c>
      <c r="AZ618" s="161"/>
      <c r="BA618" s="242">
        <v>1</v>
      </c>
      <c r="BB618" s="178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304" t="s">
        <v>1840</v>
      </c>
      <c r="BI618" s="243"/>
      <c r="BJ618" s="408" t="s">
        <v>1841</v>
      </c>
      <c r="BK618" s="409" t="s">
        <v>1842</v>
      </c>
      <c r="BL618" s="184" t="s">
        <v>1843</v>
      </c>
      <c r="BM618" s="15" t="s">
        <v>692</v>
      </c>
      <c r="BN618" s="179" t="s">
        <v>692</v>
      </c>
      <c r="BO618" s="164" t="s">
        <v>692</v>
      </c>
      <c r="BP618" s="244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9" t="str">
        <f t="shared" si="62"/>
        <v>OKOK</v>
      </c>
    </row>
    <row r="619" spans="1:72" ht="23.25">
      <c r="A619" s="166" t="str">
        <f>D619&amp;B619</f>
        <v>V8946020</v>
      </c>
      <c r="B619" s="167">
        <v>46020</v>
      </c>
      <c r="C619" s="239"/>
      <c r="D619" s="212" t="s">
        <v>524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78"/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/>
      <c r="V619" s="260" t="s">
        <v>1696</v>
      </c>
      <c r="W619" s="248" t="s">
        <v>1099</v>
      </c>
      <c r="X619" s="240" t="s">
        <v>663</v>
      </c>
      <c r="Y619" s="179"/>
      <c r="Z619" s="179"/>
      <c r="AA619" s="211">
        <v>1</v>
      </c>
      <c r="AB619" s="71" t="s">
        <v>660</v>
      </c>
      <c r="AC619" s="71" t="s">
        <v>655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>
        <v>0.33611111111111114</v>
      </c>
      <c r="AS619" s="265">
        <v>0.52847222222222223</v>
      </c>
      <c r="AT619" s="265"/>
      <c r="AU619" s="267"/>
      <c r="AV619" s="267"/>
      <c r="AW619" s="267"/>
      <c r="AX619" s="241"/>
      <c r="AY619" s="182" t="str">
        <f>IF(D619="","*",IFERROR(IF(ISODD(COUNT(AS619:AX619)),"ERRO",SUM((AT619-AS619),(AV619-AU619),(AX619-AW619))),"ERRO"))</f>
        <v>ERRO</v>
      </c>
      <c r="AZ619" s="161"/>
      <c r="BA619" s="242"/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304">
        <v>2</v>
      </c>
      <c r="BI619" s="243"/>
      <c r="BJ619" s="408" t="s">
        <v>1844</v>
      </c>
      <c r="BK619" s="408" t="s">
        <v>1845</v>
      </c>
      <c r="BL619" s="184"/>
      <c r="BM619" s="15"/>
      <c r="BN619" s="179"/>
      <c r="BO619" s="164"/>
      <c r="BP619" s="244" t="s">
        <v>317</v>
      </c>
      <c r="BQ619" s="13" t="e">
        <f t="shared" si="59"/>
        <v>#VALUE!</v>
      </c>
      <c r="BR619" s="19" t="e">
        <f t="shared" si="60"/>
        <v>#VALUE!</v>
      </c>
      <c r="BS619" s="19">
        <f t="shared" si="61"/>
        <v>0</v>
      </c>
      <c r="BT619" s="219" t="str">
        <f t="shared" si="62"/>
        <v/>
      </c>
    </row>
    <row r="620" spans="1:72">
      <c r="A620" s="166" t="str">
        <f>D620&amp;B620</f>
        <v>EDSON (TP-780)46020</v>
      </c>
      <c r="B620" s="167">
        <v>46020</v>
      </c>
      <c r="C620" s="239"/>
      <c r="D620" s="212" t="s">
        <v>591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78"/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/>
      <c r="V620" s="261" t="s">
        <v>939</v>
      </c>
      <c r="W620" s="172" t="s">
        <v>1131</v>
      </c>
      <c r="X620" s="240" t="s">
        <v>668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>
        <v>0</v>
      </c>
      <c r="AS620" s="265">
        <v>0</v>
      </c>
      <c r="AT620" s="265">
        <v>0</v>
      </c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>
        <v>0</v>
      </c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304">
        <v>0</v>
      </c>
      <c r="BI620" s="243"/>
      <c r="BJ620" s="408" t="s">
        <v>1846</v>
      </c>
      <c r="BK620" s="408" t="s">
        <v>1846</v>
      </c>
      <c r="BL620" s="184"/>
      <c r="BM620" s="15" t="s">
        <v>688</v>
      </c>
      <c r="BN620" s="179" t="s">
        <v>718</v>
      </c>
      <c r="BO620" s="164" t="s">
        <v>770</v>
      </c>
      <c r="BP620" s="244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9" t="str">
        <f t="shared" si="62"/>
        <v>SuperExecução</v>
      </c>
    </row>
    <row r="621" spans="1:72">
      <c r="A621" s="166" t="str">
        <f>D621&amp;B621</f>
        <v>DIEGO (TP-681)46020</v>
      </c>
      <c r="B621" s="167">
        <v>46020</v>
      </c>
      <c r="C621" s="239"/>
      <c r="D621" s="212" t="s">
        <v>585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78"/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/>
      <c r="V621" s="261" t="s">
        <v>939</v>
      </c>
      <c r="W621" s="346" t="s">
        <v>1490</v>
      </c>
      <c r="X621" s="240" t="s">
        <v>668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>
        <v>0</v>
      </c>
      <c r="AS621" s="265">
        <v>0</v>
      </c>
      <c r="AT621" s="265">
        <v>0</v>
      </c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>
        <v>0</v>
      </c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304">
        <v>0</v>
      </c>
      <c r="BI621" s="243"/>
      <c r="BJ621" s="408" t="s">
        <v>1829</v>
      </c>
      <c r="BK621" s="408" t="s">
        <v>1848</v>
      </c>
      <c r="BL621" s="184"/>
      <c r="BM621" s="15" t="s">
        <v>694</v>
      </c>
      <c r="BN621" s="179" t="s">
        <v>711</v>
      </c>
      <c r="BO621" s="164" t="s">
        <v>785</v>
      </c>
      <c r="BP621" s="244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9" t="str">
        <f t="shared" si="62"/>
        <v>CondiçõesClimáticaTemperatura</v>
      </c>
    </row>
    <row r="622" spans="1:72" ht="23.25">
      <c r="A622" s="166" t="str">
        <f>D622&amp;B622</f>
        <v>MOD ZRB46020</v>
      </c>
      <c r="B622" s="167">
        <v>46020</v>
      </c>
      <c r="C622" s="239"/>
      <c r="D622" s="212" t="s">
        <v>349</v>
      </c>
      <c r="E622" s="273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2">
        <v>48</v>
      </c>
      <c r="K622" s="222">
        <v>152.04599999999999</v>
      </c>
      <c r="L622" s="177">
        <v>158.9</v>
      </c>
      <c r="M622" s="200" t="s">
        <v>73</v>
      </c>
      <c r="N622" s="335" t="s">
        <v>1014</v>
      </c>
      <c r="O622" s="163">
        <v>0.29166666666666669</v>
      </c>
      <c r="P622" s="163">
        <v>0.20833333333333334</v>
      </c>
      <c r="Q622" s="177">
        <v>1</v>
      </c>
      <c r="R622" s="178"/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/>
      <c r="V622" s="261" t="s">
        <v>1849</v>
      </c>
      <c r="W622" s="346" t="s">
        <v>1850</v>
      </c>
      <c r="X622" s="240" t="s">
        <v>663</v>
      </c>
      <c r="Y622" s="179"/>
      <c r="Z622" s="179"/>
      <c r="AA622" s="177" t="s">
        <v>317</v>
      </c>
      <c r="AB622" s="161" t="s">
        <v>317</v>
      </c>
      <c r="AC622" s="161" t="s">
        <v>317</v>
      </c>
      <c r="AD622" s="163" t="s">
        <v>317</v>
      </c>
      <c r="AE622" s="177" t="s">
        <v>317</v>
      </c>
      <c r="AF622" s="177" t="s">
        <v>317</v>
      </c>
      <c r="AG622" s="177" t="s">
        <v>317</v>
      </c>
      <c r="AH622" s="180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ZRB-ZEV</v>
      </c>
      <c r="AN622" s="264" t="str">
        <f>IF(BS_CONTROLE[[#This Row],[SB]]=0, "-", BS_CONTROLE[[#This Row],[SB]])</f>
        <v>ZRBZEV</v>
      </c>
      <c r="AO622" s="246">
        <f>IF(BS_CONTROLE[[#This Row],[SUB]]=0, "-", BS_CONTROLE[[#This Row],[SUB]])</f>
        <v>48</v>
      </c>
      <c r="AP622" s="247">
        <f>IF(BS_CONTROLE[[#This Row],[KM - Inicio]]=0, "-", BS_CONTROLE[[#This Row],[KM - Inicio]])</f>
        <v>152.04599999999999</v>
      </c>
      <c r="AQ622" s="247">
        <f>IF(BS_CONTROLE[[#This Row],[KM - Fim]]=0, "-", BS_CONTROLE[[#This Row],[KM - Fim]])</f>
        <v>158.9</v>
      </c>
      <c r="AR622" s="265" t="s">
        <v>317</v>
      </c>
      <c r="AS622" s="265">
        <v>0.40138888888888891</v>
      </c>
      <c r="AT622" s="265">
        <v>0.55486111111111114</v>
      </c>
      <c r="AU622" s="267"/>
      <c r="AV622" s="267"/>
      <c r="AW622" s="267"/>
      <c r="AX622" s="241"/>
      <c r="AY622" s="182">
        <f>IF(D622="","*",IFERROR(IF(ISODD(COUNT(AS622:AX622)),"ERRO",SUM((AT622-AS622),(AV622-AU622),(AX622-AW622))),"ERRO"))</f>
        <v>0.15347222222222223</v>
      </c>
      <c r="AZ622" s="161"/>
      <c r="BA622" s="242">
        <v>1</v>
      </c>
      <c r="BB622" s="178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/>
      <c r="BF622" s="248" t="str">
        <f>IF(BS_CONTROLE[[#This Row],[Responsavel pelo boletim]]=0, "-", BS_CONTROLE[[#This Row],[Responsavel pelo boletim]])</f>
        <v xml:space="preserve">Alisson </v>
      </c>
      <c r="BG622" s="184"/>
      <c r="BH622" s="304">
        <v>1</v>
      </c>
      <c r="BI622" s="243"/>
      <c r="BJ622" s="408" t="s">
        <v>1851</v>
      </c>
      <c r="BK622" s="408" t="s">
        <v>1852</v>
      </c>
      <c r="BL622" s="184"/>
      <c r="BM622" s="15" t="s">
        <v>690</v>
      </c>
      <c r="BN622" s="179" t="s">
        <v>709</v>
      </c>
      <c r="BO622" s="164" t="s">
        <v>782</v>
      </c>
      <c r="BP622" s="244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9" t="str">
        <f t="shared" si="62"/>
        <v>ModernizaçãoEquipamento</v>
      </c>
    </row>
    <row r="623" spans="1:72" ht="44.25" customHeight="1">
      <c r="A623" s="166" t="str">
        <f>D623&amp;B623</f>
        <v>W9646020</v>
      </c>
      <c r="B623" s="167">
        <v>46020</v>
      </c>
      <c r="C623" s="239"/>
      <c r="D623" s="212" t="s">
        <v>557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1014</v>
      </c>
      <c r="O623" s="163">
        <v>0.29166666666666669</v>
      </c>
      <c r="P623" s="163">
        <v>0.20833333333333334</v>
      </c>
      <c r="Q623" s="177">
        <v>1</v>
      </c>
      <c r="R623" s="178"/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/>
      <c r="V623" s="261" t="s">
        <v>1453</v>
      </c>
      <c r="W623" s="346" t="s">
        <v>1855</v>
      </c>
      <c r="X623" s="240" t="s">
        <v>663</v>
      </c>
      <c r="Y623" s="179"/>
      <c r="Z623" s="179"/>
      <c r="AA623" s="177">
        <v>2</v>
      </c>
      <c r="AB623" s="71" t="s">
        <v>660</v>
      </c>
      <c r="AC623" s="71" t="s">
        <v>655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>
        <v>0</v>
      </c>
      <c r="AS623" s="265">
        <v>0</v>
      </c>
      <c r="AT623" s="265">
        <v>0</v>
      </c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>
        <v>0</v>
      </c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304">
        <v>0</v>
      </c>
      <c r="BI623" s="243"/>
      <c r="BJ623" s="408" t="s">
        <v>1856</v>
      </c>
      <c r="BK623" s="408" t="s">
        <v>1856</v>
      </c>
      <c r="BL623" s="184"/>
      <c r="BM623" s="15" t="s">
        <v>690</v>
      </c>
      <c r="BN623" s="179" t="s">
        <v>709</v>
      </c>
      <c r="BO623" s="164" t="s">
        <v>782</v>
      </c>
      <c r="BP623" s="244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9" t="str">
        <f t="shared" si="62"/>
        <v>ModernizaçãoEquipamento</v>
      </c>
    </row>
    <row r="624" spans="1:72" ht="23.25">
      <c r="A624" s="166" t="str">
        <f>D624&amp;B624</f>
        <v>DANILO (TP-837)46020</v>
      </c>
      <c r="B624" s="167">
        <v>46020</v>
      </c>
      <c r="C624" s="239"/>
      <c r="D624" s="212" t="s">
        <v>581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78"/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/>
      <c r="V624" s="261" t="s">
        <v>1453</v>
      </c>
      <c r="W624" s="172" t="s">
        <v>1327</v>
      </c>
      <c r="X624" s="240" t="s">
        <v>663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>
        <v>0.3888888888888889</v>
      </c>
      <c r="AS624" s="265">
        <v>0.40138888888888891</v>
      </c>
      <c r="AT624" s="265">
        <v>0.55486111111111114</v>
      </c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0.15347222222222223</v>
      </c>
      <c r="AZ624" s="161"/>
      <c r="BA624" s="242"/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304">
        <v>2</v>
      </c>
      <c r="BI624" s="243"/>
      <c r="BJ624" s="408" t="s">
        <v>1851</v>
      </c>
      <c r="BK624" s="408" t="s">
        <v>1852</v>
      </c>
      <c r="BL624" s="184"/>
      <c r="BM624" s="15"/>
      <c r="BN624" s="179"/>
      <c r="BO624" s="164"/>
      <c r="BP624" s="244" t="s">
        <v>317</v>
      </c>
      <c r="BQ624" s="13" t="str">
        <f t="shared" si="59"/>
        <v>Produção e Intervalo</v>
      </c>
      <c r="BR624" s="19">
        <f t="shared" si="60"/>
        <v>0.73666666666666669</v>
      </c>
      <c r="BS624" s="19">
        <f t="shared" si="61"/>
        <v>0</v>
      </c>
      <c r="BT624" s="219" t="str">
        <f t="shared" si="62"/>
        <v/>
      </c>
    </row>
    <row r="625" spans="1:72" ht="23.25">
      <c r="A625" s="166" t="str">
        <f>D625&amp;B625</f>
        <v>WALTER (TP-810)46020</v>
      </c>
      <c r="B625" s="167">
        <v>46020</v>
      </c>
      <c r="C625" s="239"/>
      <c r="D625" s="212" t="s">
        <v>649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78"/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/>
      <c r="V625" s="261" t="s">
        <v>1453</v>
      </c>
      <c r="W625" s="172" t="s">
        <v>1327</v>
      </c>
      <c r="X625" s="240" t="s">
        <v>663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>
        <v>0.3888888888888889</v>
      </c>
      <c r="AS625" s="265">
        <v>0.40138888888888891</v>
      </c>
      <c r="AT625" s="265">
        <v>0.55486111111111114</v>
      </c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0.15347222222222223</v>
      </c>
      <c r="AZ625" s="161"/>
      <c r="BA625" s="242"/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304">
        <v>2</v>
      </c>
      <c r="BI625" s="243"/>
      <c r="BJ625" s="408" t="s">
        <v>1851</v>
      </c>
      <c r="BK625" s="408" t="s">
        <v>1852</v>
      </c>
      <c r="BL625" s="184"/>
      <c r="BM625" s="15"/>
      <c r="BN625" s="179"/>
      <c r="BO625" s="164"/>
      <c r="BP625" s="244" t="s">
        <v>317</v>
      </c>
      <c r="BQ625" s="13" t="str">
        <f t="shared" si="59"/>
        <v>Produção e Intervalo</v>
      </c>
      <c r="BR625" s="19">
        <f t="shared" si="60"/>
        <v>0.73666666666666669</v>
      </c>
      <c r="BS625" s="19">
        <f t="shared" si="61"/>
        <v>0</v>
      </c>
      <c r="BT625" s="219" t="str">
        <f t="shared" si="62"/>
        <v/>
      </c>
    </row>
    <row r="626" spans="1:72" ht="23.25">
      <c r="A626" s="166" t="str">
        <f>D626&amp;B626</f>
        <v>CAIQUE (TP-869)46020</v>
      </c>
      <c r="B626" s="167">
        <v>46020</v>
      </c>
      <c r="C626" s="239"/>
      <c r="D626" s="212" t="s">
        <v>574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78"/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/>
      <c r="V626" s="261" t="s">
        <v>1453</v>
      </c>
      <c r="W626" s="172" t="s">
        <v>1327</v>
      </c>
      <c r="X626" s="240" t="s">
        <v>663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>
        <v>0.3888888888888889</v>
      </c>
      <c r="AS626" s="265">
        <v>0.40138888888888891</v>
      </c>
      <c r="AT626" s="265">
        <v>0.55486111111111114</v>
      </c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0.15347222222222223</v>
      </c>
      <c r="AZ626" s="161"/>
      <c r="BA626" s="242"/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304">
        <v>2</v>
      </c>
      <c r="BI626" s="243"/>
      <c r="BJ626" s="408" t="s">
        <v>1851</v>
      </c>
      <c r="BK626" s="408" t="s">
        <v>1852</v>
      </c>
      <c r="BL626" s="184"/>
      <c r="BM626" s="15"/>
      <c r="BN626" s="179"/>
      <c r="BO626" s="164"/>
      <c r="BP626" s="244" t="s">
        <v>317</v>
      </c>
      <c r="BQ626" s="13" t="str">
        <f t="shared" si="59"/>
        <v>Produção e Intervalo</v>
      </c>
      <c r="BR626" s="19">
        <f t="shared" si="60"/>
        <v>0.73666666666666669</v>
      </c>
      <c r="BS626" s="19">
        <f t="shared" si="61"/>
        <v>0</v>
      </c>
      <c r="BT626" s="219" t="str">
        <f t="shared" si="62"/>
        <v/>
      </c>
    </row>
    <row r="627" spans="1:72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78"/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1"/>
      <c r="W627" s="346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304">
        <v>0</v>
      </c>
      <c r="BI627" s="243"/>
      <c r="BJ627" s="270"/>
      <c r="BK627" s="244"/>
      <c r="BL627" s="184"/>
      <c r="BM627" s="179"/>
      <c r="BN627" s="179"/>
      <c r="BO627" s="210"/>
      <c r="BP627" s="244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9" t="str">
        <f t="shared" si="62"/>
        <v/>
      </c>
    </row>
    <row r="628" spans="1:72">
      <c r="A628" s="166" t="str">
        <f>D628&amp;B628</f>
        <v>MOD ZEZ46020</v>
      </c>
      <c r="B628" s="167">
        <v>46020</v>
      </c>
      <c r="C628" s="239"/>
      <c r="D628" s="212" t="s">
        <v>341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78"/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/>
      <c r="V628" s="261" t="s">
        <v>1032</v>
      </c>
      <c r="W628" s="346" t="s">
        <v>1850</v>
      </c>
      <c r="X628" s="240" t="s">
        <v>663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 t="s">
        <v>317</v>
      </c>
      <c r="AS628" s="265">
        <v>0</v>
      </c>
      <c r="AT628" s="265">
        <v>0.99930555555555556</v>
      </c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0.99930555555555556</v>
      </c>
      <c r="AZ628" s="161"/>
      <c r="BA628" s="242">
        <v>1</v>
      </c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304">
        <v>2</v>
      </c>
      <c r="BI628" s="243"/>
      <c r="BJ628" s="408" t="s">
        <v>1857</v>
      </c>
      <c r="BK628" s="408" t="s">
        <v>1857</v>
      </c>
      <c r="BL628" s="184"/>
      <c r="BM628" s="15" t="s">
        <v>692</v>
      </c>
      <c r="BN628" s="179" t="s">
        <v>692</v>
      </c>
      <c r="BO628" s="164" t="s">
        <v>692</v>
      </c>
      <c r="BP628" s="244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9" t="str">
        <f t="shared" si="62"/>
        <v>OKOK</v>
      </c>
    </row>
    <row r="629" spans="1:72" ht="34.5">
      <c r="A629" s="166" t="str">
        <f>D629&amp;B629</f>
        <v>W6146020</v>
      </c>
      <c r="B629" s="167">
        <v>46020</v>
      </c>
      <c r="C629" s="239"/>
      <c r="D629" s="212" t="s">
        <v>544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78"/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/>
      <c r="V629" s="261" t="s">
        <v>1032</v>
      </c>
      <c r="W629" s="346" t="s">
        <v>1858</v>
      </c>
      <c r="X629" s="240" t="s">
        <v>663</v>
      </c>
      <c r="Y629" s="179"/>
      <c r="Z629" s="179"/>
      <c r="AA629" s="177">
        <v>1</v>
      </c>
      <c r="AB629" s="161" t="s">
        <v>660</v>
      </c>
      <c r="AC629" s="161" t="s">
        <v>655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>
        <v>0.35555555555555557</v>
      </c>
      <c r="AS629" s="265">
        <v>0</v>
      </c>
      <c r="AT629" s="265">
        <v>4.1666666666666664E-2</v>
      </c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4.1666666666666664E-2</v>
      </c>
      <c r="AZ629" s="161"/>
      <c r="BA629" s="242">
        <v>1</v>
      </c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304">
        <v>2</v>
      </c>
      <c r="BI629" s="243"/>
      <c r="BJ629" s="408" t="s">
        <v>1859</v>
      </c>
      <c r="BK629" s="408" t="s">
        <v>1859</v>
      </c>
      <c r="BL629" s="184"/>
      <c r="BM629" s="15" t="s">
        <v>692</v>
      </c>
      <c r="BN629" s="179" t="s">
        <v>692</v>
      </c>
      <c r="BO629" s="164" t="s">
        <v>692</v>
      </c>
      <c r="BP629" s="244" t="s">
        <v>317</v>
      </c>
      <c r="BQ629" s="13" t="str">
        <f t="shared" si="59"/>
        <v>Aderente</v>
      </c>
      <c r="BR629" s="19">
        <f t="shared" si="60"/>
        <v>59.999999999999993</v>
      </c>
      <c r="BS629" s="19">
        <f t="shared" si="61"/>
        <v>1</v>
      </c>
      <c r="BT629" s="219" t="str">
        <f t="shared" si="62"/>
        <v>OKOK</v>
      </c>
    </row>
    <row r="630" spans="1:72">
      <c r="A630" s="166" t="str">
        <f>D630&amp;B630</f>
        <v>A8546020</v>
      </c>
      <c r="B630" s="167">
        <v>46020</v>
      </c>
      <c r="C630" s="239"/>
      <c r="D630" s="240" t="s">
        <v>448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78"/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/>
      <c r="V630" s="261" t="s">
        <v>1032</v>
      </c>
      <c r="W630" s="346" t="s">
        <v>1860</v>
      </c>
      <c r="X630" s="240" t="s">
        <v>663</v>
      </c>
      <c r="Y630" s="179"/>
      <c r="Z630" s="179"/>
      <c r="AA630" s="177">
        <v>1</v>
      </c>
      <c r="AB630" s="71" t="s">
        <v>660</v>
      </c>
      <c r="AC630" s="71" t="s">
        <v>655</v>
      </c>
      <c r="AD630" s="163">
        <v>0.30208333333333331</v>
      </c>
      <c r="AE630" s="177"/>
      <c r="AF630" s="177"/>
      <c r="AG630" s="177"/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/>
      <c r="AS630" s="265"/>
      <c r="AT630" s="265"/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0</v>
      </c>
      <c r="AZ630" s="161"/>
      <c r="BA630" s="242"/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304">
        <v>1</v>
      </c>
      <c r="BI630" s="243"/>
      <c r="BJ630" s="408" t="s">
        <v>1791</v>
      </c>
      <c r="BK630" s="408" t="s">
        <v>1791</v>
      </c>
      <c r="BL630" s="184"/>
      <c r="BM630" s="15"/>
      <c r="BN630" s="179"/>
      <c r="BO630" s="164"/>
      <c r="BP630" s="244" t="s">
        <v>317</v>
      </c>
      <c r="BQ630" s="13" t="str">
        <f t="shared" si="59"/>
        <v>Produção e Intervalo</v>
      </c>
      <c r="BR630" s="19">
        <f t="shared" si="60"/>
        <v>0</v>
      </c>
      <c r="BS630" s="19">
        <f t="shared" si="61"/>
        <v>0</v>
      </c>
      <c r="BT630" s="219" t="str">
        <f t="shared" si="62"/>
        <v/>
      </c>
    </row>
    <row r="631" spans="1:72">
      <c r="A631" s="166" t="str">
        <f>D631&amp;B631</f>
        <v>W6246020</v>
      </c>
      <c r="B631" s="167">
        <v>46020</v>
      </c>
      <c r="C631" s="239"/>
      <c r="D631" s="240" t="s">
        <v>545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1">
        <v>54</v>
      </c>
      <c r="K631" s="211">
        <v>83.7</v>
      </c>
      <c r="L631" s="211" t="s">
        <v>317</v>
      </c>
      <c r="M631" s="200" t="s">
        <v>982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78"/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/>
      <c r="V631" s="194" t="s">
        <v>964</v>
      </c>
      <c r="W631" s="248" t="s">
        <v>1127</v>
      </c>
      <c r="X631" s="240" t="s">
        <v>668</v>
      </c>
      <c r="Y631" s="179"/>
      <c r="Z631" s="179"/>
      <c r="AA631" s="211">
        <v>1</v>
      </c>
      <c r="AB631" s="171" t="s">
        <v>660</v>
      </c>
      <c r="AC631" s="171" t="s">
        <v>655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>
        <v>0</v>
      </c>
      <c r="AS631" s="265">
        <v>0</v>
      </c>
      <c r="AT631" s="265">
        <v>0</v>
      </c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>
        <v>0</v>
      </c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304">
        <v>0</v>
      </c>
      <c r="BI631" s="243"/>
      <c r="BJ631" s="408" t="s">
        <v>1861</v>
      </c>
      <c r="BK631" s="408" t="s">
        <v>1861</v>
      </c>
      <c r="BL631" s="184"/>
      <c r="BM631" s="15" t="s">
        <v>698</v>
      </c>
      <c r="BN631" s="179" t="s">
        <v>698</v>
      </c>
      <c r="BO631" s="164" t="s">
        <v>698</v>
      </c>
      <c r="BP631" s="244" t="s">
        <v>317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9" t="str">
        <f t="shared" si="62"/>
        <v>SemOportunidadeSemOportunidade</v>
      </c>
    </row>
    <row r="632" spans="1:72">
      <c r="A632" s="166" t="str">
        <f>D632&amp;B632</f>
        <v>V8546020</v>
      </c>
      <c r="B632" s="167">
        <v>46020</v>
      </c>
      <c r="C632" s="239"/>
      <c r="D632" s="212" t="s">
        <v>514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78"/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/>
      <c r="V632" s="194" t="s">
        <v>930</v>
      </c>
      <c r="W632" s="248" t="s">
        <v>1099</v>
      </c>
      <c r="X632" s="240" t="s">
        <v>668</v>
      </c>
      <c r="Y632" s="179"/>
      <c r="Z632" s="179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/>
      <c r="AS632" s="265"/>
      <c r="AT632" s="265"/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/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304">
        <v>1</v>
      </c>
      <c r="BI632" s="243"/>
      <c r="BJ632" s="408" t="s">
        <v>1862</v>
      </c>
      <c r="BK632" s="409" t="s">
        <v>1863</v>
      </c>
      <c r="BL632" s="184"/>
      <c r="BM632" s="15"/>
      <c r="BN632" s="179"/>
      <c r="BO632" s="164"/>
      <c r="BP632" s="244" t="s">
        <v>317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9" t="str">
        <f t="shared" si="62"/>
        <v/>
      </c>
    </row>
    <row r="633" spans="1:72">
      <c r="A633" s="166" t="str">
        <f>D633&amp;B633</f>
        <v>JACIANO (TF-674)46020</v>
      </c>
      <c r="B633" s="167">
        <v>46020</v>
      </c>
      <c r="C633" s="239"/>
      <c r="D633" s="212" t="s">
        <v>605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78"/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/>
      <c r="V633" s="260" t="s">
        <v>969</v>
      </c>
      <c r="W633" s="248" t="s">
        <v>937</v>
      </c>
      <c r="X633" s="240" t="s">
        <v>663</v>
      </c>
      <c r="Y633" s="179"/>
      <c r="Z633" s="179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>
        <v>0</v>
      </c>
      <c r="AS633" s="265">
        <v>0</v>
      </c>
      <c r="AT633" s="265">
        <v>0</v>
      </c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>
        <v>0</v>
      </c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304">
        <v>0</v>
      </c>
      <c r="BI633" s="243"/>
      <c r="BJ633" s="408" t="s">
        <v>1864</v>
      </c>
      <c r="BK633" s="408" t="s">
        <v>1864</v>
      </c>
      <c r="BL633" s="184"/>
      <c r="BM633" s="15" t="s">
        <v>688</v>
      </c>
      <c r="BN633" s="179" t="s">
        <v>718</v>
      </c>
      <c r="BO633" s="164" t="s">
        <v>770</v>
      </c>
      <c r="BP633" s="244" t="s">
        <v>1865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9" t="str">
        <f t="shared" si="62"/>
        <v>SuperExecução</v>
      </c>
    </row>
    <row r="634" spans="1:72">
      <c r="A634" s="166" t="str">
        <f>D634&amp;B634</f>
        <v>E4146020</v>
      </c>
      <c r="B634" s="167">
        <v>46020</v>
      </c>
      <c r="C634" s="239"/>
      <c r="D634" s="240" t="s">
        <v>1335</v>
      </c>
      <c r="E634" s="273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2">
        <v>53</v>
      </c>
      <c r="K634" s="222">
        <v>126</v>
      </c>
      <c r="L634" s="177" t="s">
        <v>317</v>
      </c>
      <c r="M634" s="200" t="s">
        <v>1866</v>
      </c>
      <c r="N634" s="335" t="s">
        <v>1867</v>
      </c>
      <c r="O634" s="163">
        <v>0.83333333333333337</v>
      </c>
      <c r="P634" s="163">
        <v>4.1666666666666664E-2</v>
      </c>
      <c r="Q634" s="177">
        <v>1</v>
      </c>
      <c r="R634" s="178"/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/>
      <c r="V634" s="261" t="s">
        <v>1270</v>
      </c>
      <c r="W634" s="346" t="s">
        <v>1812</v>
      </c>
      <c r="X634" s="212" t="s">
        <v>668</v>
      </c>
      <c r="Y634" s="179"/>
      <c r="Z634" s="179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80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4" t="str">
        <f>IF(BS_CONTROLE[[#This Row],[Local - Partida]]=0, "-", BS_CONTROLE[[#This Row],[Local - Partida]])</f>
        <v>IBA</v>
      </c>
      <c r="AL634" s="264" t="str">
        <f>IF(BS_CONTROLE[[#This Row],[Local - Encerramento]]=0, "-", BS_CONTROLE[[#This Row],[Local - Encerramento]])</f>
        <v>ZTP</v>
      </c>
      <c r="AM634" s="264" t="str">
        <f>IF(BS_CONTROLE[[#This Row],[Entre - Estações]]=0, "-", BS_CONTROLE[[#This Row],[Entre - Estações]])</f>
        <v>IBA-ZTP</v>
      </c>
      <c r="AN634" s="264" t="str">
        <f>IF(BS_CONTROLE[[#This Row],[SB]]=0, "-", BS_CONTROLE[[#This Row],[SB]])</f>
        <v>IBAZTP</v>
      </c>
      <c r="AO634" s="246">
        <f>IF(BS_CONTROLE[[#This Row],[SUB]]=0, "-", BS_CONTROLE[[#This Row],[SUB]])</f>
        <v>53</v>
      </c>
      <c r="AP634" s="247">
        <f>IF(BS_CONTROLE[[#This Row],[KM - Inicio]]=0, "-", BS_CONTROLE[[#This Row],[KM - Inicio]])</f>
        <v>126</v>
      </c>
      <c r="AQ634" s="247" t="str">
        <f>IF(BS_CONTROLE[[#This Row],[KM - Fim]]=0, "-", BS_CONTROLE[[#This Row],[KM - Fim]])</f>
        <v>-</v>
      </c>
      <c r="AR634" s="265">
        <v>0</v>
      </c>
      <c r="AS634" s="265">
        <v>0</v>
      </c>
      <c r="AT634" s="265">
        <v>0</v>
      </c>
      <c r="AU634" s="267"/>
      <c r="AV634" s="267"/>
      <c r="AW634" s="267"/>
      <c r="AX634" s="241"/>
      <c r="AY634" s="182">
        <f>IF(D634="","*",IFERROR(IF(ISODD(COUNT(AS634:AX634)),"ERRO",SUM((AT634-AS634),(AV634-AU634),(AX634-AW634))),"ERRO"))</f>
        <v>0</v>
      </c>
      <c r="AZ634" s="161"/>
      <c r="BA634" s="242">
        <v>0</v>
      </c>
      <c r="BB634" s="178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/>
      <c r="BF634" s="248" t="str">
        <f>IF(BS_CONTROLE[[#This Row],[Responsavel pelo boletim]]=0, "-", BS_CONTROLE[[#This Row],[Responsavel pelo boletim]])</f>
        <v>PCM</v>
      </c>
      <c r="BG634" s="184"/>
      <c r="BH634" s="304">
        <v>0</v>
      </c>
      <c r="BI634" s="243"/>
      <c r="BJ634" s="408" t="s">
        <v>1868</v>
      </c>
      <c r="BK634" s="408" t="s">
        <v>1869</v>
      </c>
      <c r="BL634" s="184"/>
      <c r="BM634" s="15" t="s">
        <v>685</v>
      </c>
      <c r="BN634" s="179" t="s">
        <v>716</v>
      </c>
      <c r="BO634" s="164" t="s">
        <v>794</v>
      </c>
      <c r="BP634" s="244" t="s">
        <v>1870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9" t="str">
        <f t="shared" si="62"/>
        <v>PCMVIAProgramação</v>
      </c>
    </row>
    <row r="635" spans="1:72">
      <c r="A635" s="166" t="str">
        <f>D635&amp;B635</f>
        <v>TURMA FIXA VIA 46020</v>
      </c>
      <c r="B635" s="167">
        <v>46020</v>
      </c>
      <c r="C635" s="239"/>
      <c r="D635" s="212" t="s">
        <v>562</v>
      </c>
      <c r="E635" s="273">
        <v>594</v>
      </c>
      <c r="F635" s="161" t="s">
        <v>468</v>
      </c>
      <c r="G635" s="159" t="str">
        <f>IF(D635="","*",VLOOKUP(F635,BS_ATIVIDADE[#All],3,FALSE))</f>
        <v>ALÍVIO</v>
      </c>
      <c r="H635" s="163" t="s">
        <v>317</v>
      </c>
      <c r="I635" s="163" t="s">
        <v>317</v>
      </c>
      <c r="J635" s="222">
        <v>49</v>
      </c>
      <c r="K635" s="222">
        <v>245.05</v>
      </c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7">
        <v>112</v>
      </c>
      <c r="R635" s="178"/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/>
      <c r="V635" s="261" t="s">
        <v>1871</v>
      </c>
      <c r="W635" s="346" t="s">
        <v>1028</v>
      </c>
      <c r="X635" s="212" t="s">
        <v>672</v>
      </c>
      <c r="Y635" s="179"/>
      <c r="Z635" s="179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80"/>
      <c r="AI635" s="171" t="str">
        <f>IF(BS_CONTROLE[[#This Row],[Atividade]]=0, "-", BS_CONTROLE[[#This Row],[Atividade]])</f>
        <v>PDM - ALÍVIO DE TENSÃO</v>
      </c>
      <c r="AJ635" s="9" t="str">
        <f>IF(D635="","*",VLOOKUP(AI635,BS_ATIVIDADE[#Data],3,FALSE))</f>
        <v>ALÍVIO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ZDS-ZQB</v>
      </c>
      <c r="AN635" s="264" t="str">
        <f>IF(BS_CONTROLE[[#This Row],[SB]]=0, "-", BS_CONTROLE[[#This Row],[SB]])</f>
        <v>ZDS2481</v>
      </c>
      <c r="AO635" s="246">
        <f>IF(BS_CONTROLE[[#This Row],[SUB]]=0, "-", BS_CONTROLE[[#This Row],[SUB]])</f>
        <v>49</v>
      </c>
      <c r="AP635" s="247">
        <f>IF(BS_CONTROLE[[#This Row],[KM - Inicio]]=0, "-", BS_CONTROLE[[#This Row],[KM - Inicio]])</f>
        <v>245.05</v>
      </c>
      <c r="AQ635" s="247" t="str">
        <f>IF(BS_CONTROLE[[#This Row],[KM - Fim]]=0, "-", BS_CONTROLE[[#This Row],[KM - Fim]])</f>
        <v>-</v>
      </c>
      <c r="AR635" s="265">
        <v>0.41666666666666669</v>
      </c>
      <c r="AS635" s="265">
        <v>0.52430555555555558</v>
      </c>
      <c r="AT635" s="265">
        <v>0.58680555555555558</v>
      </c>
      <c r="AU635" s="267"/>
      <c r="AV635" s="267"/>
      <c r="AW635" s="267"/>
      <c r="AX635" s="241"/>
      <c r="AY635" s="182">
        <f>IF(D635="","*",IFERROR(IF(ISODD(COUNT(AS635:AX635)),"ERRO",SUM((AT635-AS635),(AV635-AU635),(AX635-AW635))),"ERRO"))</f>
        <v>6.25E-2</v>
      </c>
      <c r="AZ635" s="161"/>
      <c r="BA635" s="242">
        <v>112</v>
      </c>
      <c r="BB635" s="178" t="str">
        <f>IFERROR(_xlfn.XLOOKUP(AI635, BS_ATIVIDADE[ATIVIDADE],BS_ATIVIDADE[UNIDADE] ), "*")</f>
        <v>M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/>
      <c r="BF635" s="248" t="str">
        <f>IF(BS_CONTROLE[[#This Row],[Responsavel pelo boletim]]=0, "-", BS_CONTROLE[[#This Row],[Responsavel pelo boletim]])</f>
        <v>Henrique</v>
      </c>
      <c r="BG635" s="184"/>
      <c r="BH635" s="304">
        <v>2</v>
      </c>
      <c r="BI635" s="243"/>
      <c r="BJ635" s="408" t="s">
        <v>1872</v>
      </c>
      <c r="BK635" s="409" t="s">
        <v>1873</v>
      </c>
      <c r="BL635" s="184"/>
      <c r="BM635" s="179" t="s">
        <v>692</v>
      </c>
      <c r="BN635" s="179" t="s">
        <v>692</v>
      </c>
      <c r="BO635" s="210" t="s">
        <v>692</v>
      </c>
      <c r="BP635" s="244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9" t="str">
        <f t="shared" si="62"/>
        <v>OKOK</v>
      </c>
    </row>
    <row r="636" spans="1:72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78"/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1"/>
      <c r="W636" s="346"/>
      <c r="X636" s="212" t="s">
        <v>668</v>
      </c>
      <c r="Y636" s="179"/>
      <c r="Z636" s="179"/>
      <c r="AA636" s="84"/>
      <c r="AB636" s="71"/>
      <c r="AC636" s="71"/>
      <c r="AD636" s="172"/>
      <c r="AE636" s="84"/>
      <c r="AF636" s="84"/>
      <c r="AG636" s="84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304">
        <v>0</v>
      </c>
      <c r="BI636" s="243"/>
      <c r="BJ636" s="270"/>
      <c r="BK636" s="244"/>
      <c r="BL636" s="184"/>
      <c r="BM636" s="179" t="s">
        <v>692</v>
      </c>
      <c r="BN636" s="179" t="s">
        <v>692</v>
      </c>
      <c r="BO636" s="210" t="s">
        <v>692</v>
      </c>
      <c r="BP636" s="244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9" t="str">
        <f t="shared" si="62"/>
        <v>OKOK</v>
      </c>
    </row>
    <row r="637" spans="1:72">
      <c r="A637" s="166" t="str">
        <f>D637&amp;B637</f>
        <v>V9346021</v>
      </c>
      <c r="B637" s="167">
        <v>46021</v>
      </c>
      <c r="C637" s="239"/>
      <c r="D637" s="240" t="s">
        <v>531</v>
      </c>
      <c r="E637" s="273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2">
        <v>56</v>
      </c>
      <c r="K637" s="222">
        <v>218.75</v>
      </c>
      <c r="L637" s="177">
        <v>211</v>
      </c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5" t="s">
        <v>1874</v>
      </c>
      <c r="O637" s="163">
        <v>0.29166666666666669</v>
      </c>
      <c r="P637" s="163">
        <v>0.16666666666666666</v>
      </c>
      <c r="Q637" s="177">
        <f>510*4</f>
        <v>2040</v>
      </c>
      <c r="R637" s="178"/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/>
      <c r="V637" s="261" t="s">
        <v>1696</v>
      </c>
      <c r="W637" s="346" t="s">
        <v>1875</v>
      </c>
      <c r="X637" s="212" t="s">
        <v>663</v>
      </c>
      <c r="Y637" s="179"/>
      <c r="Z637" s="179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80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4" t="str">
        <f>IF(BS_CONTROLE[[#This Row],[Local - Partida]]=0, "-", BS_CONTROLE[[#This Row],[Local - Partida]])</f>
        <v>ZYU1</v>
      </c>
      <c r="AL637" s="264" t="str">
        <f>IF(BS_CONTROLE[[#This Row],[Local - Encerramento]]=0, "-", BS_CONTROLE[[#This Row],[Local - Encerramento]])</f>
        <v>ZYU1</v>
      </c>
      <c r="AM637" s="264" t="str">
        <f>IF(BS_CONTROLE[[#This Row],[Entre - Estações]]=0, "-", BS_CONTROLE[[#This Row],[Entre - Estações]])</f>
        <v>ZST-ZXI</v>
      </c>
      <c r="AN637" s="264" t="str">
        <f>IF(BS_CONTROLE[[#This Row],[SB]]=0, "-", BS_CONTROLE[[#This Row],[SB]])</f>
        <v>ZXI2/216ZXI2/ZST2162</v>
      </c>
      <c r="AO637" s="246">
        <f>IF(BS_CONTROLE[[#This Row],[SUB]]=0, "-", BS_CONTROLE[[#This Row],[SUB]])</f>
        <v>56</v>
      </c>
      <c r="AP637" s="247">
        <f>IF(BS_CONTROLE[[#This Row],[KM - Inicio]]=0, "-", BS_CONTROLE[[#This Row],[KM - Inicio]])</f>
        <v>218.75</v>
      </c>
      <c r="AQ637" s="247">
        <f>IF(BS_CONTROLE[[#This Row],[KM - Fim]]=0, "-", BS_CONTROLE[[#This Row],[KM - Fim]])</f>
        <v>211</v>
      </c>
      <c r="AR637" s="265"/>
      <c r="AS637" s="265"/>
      <c r="AT637" s="265"/>
      <c r="AU637" s="267"/>
      <c r="AV637" s="267"/>
      <c r="AW637" s="267"/>
      <c r="AX637" s="241"/>
      <c r="AY637" s="182">
        <f>IF(D637="","*",IFERROR(IF(ISODD(COUNT(AS637:AX637)),"ERRO",SUM((AT637-AS637),(AV637-AU637),(AX637-AW637))),"ERRO"))</f>
        <v>0</v>
      </c>
      <c r="AZ637" s="161"/>
      <c r="BA637" s="242"/>
      <c r="BB637" s="178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/>
      <c r="BF637" s="248" t="str">
        <f>IF(BS_CONTROLE[[#This Row],[Responsavel pelo boletim]]=0, "-", BS_CONTROLE[[#This Row],[Responsavel pelo boletim]])</f>
        <v>Antonioni</v>
      </c>
      <c r="BG637" s="184"/>
      <c r="BH637" s="304">
        <v>0</v>
      </c>
      <c r="BI637" s="243"/>
      <c r="BJ637" s="270"/>
      <c r="BK637" s="244"/>
      <c r="BL637" s="184"/>
      <c r="BM637" s="179" t="s">
        <v>692</v>
      </c>
      <c r="BN637" s="179" t="s">
        <v>692</v>
      </c>
      <c r="BO637" s="210" t="s">
        <v>692</v>
      </c>
      <c r="BP637" s="244" t="s">
        <v>317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9" t="str">
        <f t="shared" si="62"/>
        <v>OKOK</v>
      </c>
    </row>
    <row r="638" spans="1:72">
      <c r="A638" s="166" t="str">
        <f>D638&amp;B638</f>
        <v>W5946021</v>
      </c>
      <c r="B638" s="167">
        <v>46021</v>
      </c>
      <c r="C638" s="239"/>
      <c r="D638" s="240" t="s">
        <v>542</v>
      </c>
      <c r="E638" s="273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2">
        <v>56</v>
      </c>
      <c r="K638" s="222">
        <v>168</v>
      </c>
      <c r="L638" s="177" t="s">
        <v>317</v>
      </c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7">
        <v>100</v>
      </c>
      <c r="R638" s="178"/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/>
      <c r="V638" s="261" t="s">
        <v>926</v>
      </c>
      <c r="W638" s="346" t="s">
        <v>1876</v>
      </c>
      <c r="X638" s="212" t="s">
        <v>668</v>
      </c>
      <c r="Y638" s="179"/>
      <c r="Z638" s="179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80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4" t="str">
        <f>IF(BS_CONTROLE[[#This Row],[Local - Partida]]=0, "-", BS_CONTROLE[[#This Row],[Local - Partida]])</f>
        <v>ZYU1</v>
      </c>
      <c r="AL638" s="264" t="str">
        <f>IF(BS_CONTROLE[[#This Row],[Local - Encerramento]]=0, "-", BS_CONTROLE[[#This Row],[Local - Encerramento]])</f>
        <v>ZYU1</v>
      </c>
      <c r="AM638" s="264" t="str">
        <f>IF(BS_CONTROLE[[#This Row],[Entre - Estações]]=0, "-", BS_CONTROLE[[#This Row],[Entre - Estações]])</f>
        <v>ZER-170</v>
      </c>
      <c r="AN638" s="264" t="str">
        <f>IF(BS_CONTROLE[[#This Row],[SB]]=0, "-", BS_CONTROLE[[#This Row],[SB]])</f>
        <v>ZER169</v>
      </c>
      <c r="AO638" s="246">
        <f>IF(BS_CONTROLE[[#This Row],[SUB]]=0, "-", BS_CONTROLE[[#This Row],[SUB]])</f>
        <v>56</v>
      </c>
      <c r="AP638" s="247">
        <f>IF(BS_CONTROLE[[#This Row],[KM - Inicio]]=0, "-", BS_CONTROLE[[#This Row],[KM - Inicio]])</f>
        <v>168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>
        <f>IF(D638="","*",IFERROR(IF(ISODD(COUNT(AS638:AX638)),"ERRO",SUM((AT638-AS638),(AV638-AU638),(AX638-AW638))),"ERRO"))</f>
        <v>0</v>
      </c>
      <c r="AZ638" s="161"/>
      <c r="BA638" s="242"/>
      <c r="BB638" s="178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/>
      <c r="BF638" s="248" t="str">
        <f>IF(BS_CONTROLE[[#This Row],[Responsavel pelo boletim]]=0, "-", BS_CONTROLE[[#This Row],[Responsavel pelo boletim]])</f>
        <v>Jonas</v>
      </c>
      <c r="BG638" s="184"/>
      <c r="BH638" s="304">
        <v>0</v>
      </c>
      <c r="BI638" s="243"/>
      <c r="BJ638" s="270"/>
      <c r="BK638" s="244"/>
      <c r="BL638" s="184"/>
      <c r="BM638" s="179" t="s">
        <v>692</v>
      </c>
      <c r="BN638" s="179" t="s">
        <v>692</v>
      </c>
      <c r="BO638" s="210" t="s">
        <v>692</v>
      </c>
      <c r="BP638" s="244" t="s">
        <v>317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9" t="str">
        <f t="shared" si="62"/>
        <v>OKOK</v>
      </c>
    </row>
    <row r="639" spans="1:72">
      <c r="A639" s="166" t="str">
        <f>D639&amp;B639</f>
        <v>JOSÉ  (TF-521)46021</v>
      </c>
      <c r="B639" s="167">
        <v>46021</v>
      </c>
      <c r="C639" s="239"/>
      <c r="D639" s="212" t="s">
        <v>611</v>
      </c>
      <c r="E639" s="293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2">
        <v>56</v>
      </c>
      <c r="K639" s="222">
        <v>167.5</v>
      </c>
      <c r="L639" s="177" t="s">
        <v>317</v>
      </c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7">
        <v>15</v>
      </c>
      <c r="R639" s="178"/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/>
      <c r="V639" s="261" t="s">
        <v>1877</v>
      </c>
      <c r="W639" s="346" t="s">
        <v>1878</v>
      </c>
      <c r="X639" s="212" t="s">
        <v>668</v>
      </c>
      <c r="Y639" s="179"/>
      <c r="Z639" s="179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80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ZER-170</v>
      </c>
      <c r="AN639" s="264" t="str">
        <f>IF(BS_CONTROLE[[#This Row],[SB]]=0, "-", BS_CONTROLE[[#This Row],[SB]])</f>
        <v>ZER169</v>
      </c>
      <c r="AO639" s="246">
        <f>IF(BS_CONTROLE[[#This Row],[SUB]]=0, "-", BS_CONTROLE[[#This Row],[SUB]])</f>
        <v>56</v>
      </c>
      <c r="AP639" s="247">
        <f>IF(BS_CONTROLE[[#This Row],[KM - Inicio]]=0, "-", BS_CONTROLE[[#This Row],[KM - Inicio]])</f>
        <v>167.5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>
        <f>IF(D639="","*",IFERROR(IF(ISODD(COUNT(AS639:AX639)),"ERRO",SUM((AT639-AS639),(AV639-AU639),(AX639-AW639))),"ERRO"))</f>
        <v>0</v>
      </c>
      <c r="AZ639" s="161"/>
      <c r="BA639" s="242"/>
      <c r="BB639" s="178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/>
      <c r="BF639" s="248" t="str">
        <f>IF(BS_CONTROLE[[#This Row],[Responsavel pelo boletim]]=0, "-", BS_CONTROLE[[#This Row],[Responsavel pelo boletim]])</f>
        <v>José</v>
      </c>
      <c r="BG639" s="184"/>
      <c r="BH639" s="304">
        <v>0</v>
      </c>
      <c r="BI639" s="243"/>
      <c r="BJ639" s="270"/>
      <c r="BK639" s="244"/>
      <c r="BL639" s="184"/>
      <c r="BM639" s="179" t="s">
        <v>692</v>
      </c>
      <c r="BN639" s="179" t="s">
        <v>692</v>
      </c>
      <c r="BO639" s="210" t="s">
        <v>692</v>
      </c>
      <c r="BP639" s="244" t="s">
        <v>317</v>
      </c>
      <c r="BQ639" s="13" t="str">
        <f t="shared" si="59"/>
        <v>Produção e Intervalo</v>
      </c>
      <c r="BR639" s="19">
        <f t="shared" si="60"/>
        <v>0</v>
      </c>
      <c r="BS639" s="19">
        <f t="shared" si="61"/>
        <v>0</v>
      </c>
      <c r="BT639" s="219" t="str">
        <f t="shared" si="62"/>
        <v>OKOK</v>
      </c>
    </row>
    <row r="640" spans="1:72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78"/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1"/>
      <c r="W640" s="346"/>
      <c r="X640" s="212"/>
      <c r="Y640" s="179"/>
      <c r="Z640" s="179"/>
      <c r="AA640" s="84"/>
      <c r="AB640" s="71"/>
      <c r="AC640" s="71"/>
      <c r="AD640" s="172"/>
      <c r="AE640" s="84"/>
      <c r="AF640" s="84"/>
      <c r="AG640" s="84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304">
        <v>0</v>
      </c>
      <c r="BI640" s="243"/>
      <c r="BJ640" s="270"/>
      <c r="BK640" s="244"/>
      <c r="BL640" s="184"/>
      <c r="BM640" s="179" t="s">
        <v>692</v>
      </c>
      <c r="BN640" s="179" t="s">
        <v>692</v>
      </c>
      <c r="BO640" s="210" t="s">
        <v>692</v>
      </c>
      <c r="BP640" s="244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9" t="str">
        <f t="shared" si="62"/>
        <v>OKOK</v>
      </c>
    </row>
    <row r="641" spans="1:72">
      <c r="A641" s="166" t="str">
        <f>D641&amp;B641</f>
        <v/>
      </c>
      <c r="B641" s="167"/>
      <c r="C641" s="239"/>
      <c r="D641" s="240"/>
      <c r="E641" s="273">
        <v>594</v>
      </c>
      <c r="F641" s="161"/>
      <c r="G641" s="159" t="str">
        <f>IF(D641="","*",VLOOKUP(F641,BS_ATIVIDADE[#All],3,FALSE))</f>
        <v>*</v>
      </c>
      <c r="H641" s="163"/>
      <c r="I641" s="163"/>
      <c r="J641" s="222"/>
      <c r="K641" s="222"/>
      <c r="L641" s="177"/>
      <c r="M641" s="20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33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7"/>
      <c r="R641" s="178"/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1"/>
      <c r="W641" s="346"/>
      <c r="X641" s="212"/>
      <c r="Y641" s="179"/>
      <c r="Z641" s="179"/>
      <c r="AA641" s="84"/>
      <c r="AB641" s="71"/>
      <c r="AC641" s="71"/>
      <c r="AD641" s="172"/>
      <c r="AE641" s="84"/>
      <c r="AF641" s="84"/>
      <c r="AG641" s="84"/>
      <c r="AH641" s="180"/>
      <c r="AI641" s="171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64" t="str">
        <f>IF(BS_CONTROLE[[#This Row],[Local - Partida]]=0, "-", BS_CONTROLE[[#This Row],[Local - Partida]])</f>
        <v>-</v>
      </c>
      <c r="AL641" s="264" t="str">
        <f>IF(BS_CONTROLE[[#This Row],[Local - Encerramento]]=0, "-", BS_CONTROLE[[#This Row],[Local - Encerramento]])</f>
        <v>-</v>
      </c>
      <c r="AM641" s="264" t="str">
        <f>IF(BS_CONTROLE[[#This Row],[Entre - Estações]]=0, "-", BS_CONTROLE[[#This Row],[Entre - Estações]])</f>
        <v>-</v>
      </c>
      <c r="AN641" s="264" t="str">
        <f>IF(BS_CONTROLE[[#This Row],[SB]]=0, "-", BS_CONTROLE[[#This Row],[SB]])</f>
        <v>-</v>
      </c>
      <c r="AO641" s="246" t="str">
        <f>IF(BS_CONTROLE[[#This Row],[SUB]]=0, "-", BS_CONTROLE[[#This Row],[SUB]])</f>
        <v>-</v>
      </c>
      <c r="AP641" s="247" t="str">
        <f>IF(BS_CONTROLE[[#This Row],[KM - Inicio]]=0, "-", BS_CONTROLE[[#This Row],[KM - Inicio]])</f>
        <v>-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 t="str">
        <f>IF(D641="","*",IFERROR(IF(ISODD(COUNT(AS641:AX641)),"ERRO",SUM((AT641-AS641),(AV641-AU641),(AX641-AW641))),"ERRO"))</f>
        <v>*</v>
      </c>
      <c r="AZ641" s="161"/>
      <c r="BA641" s="242"/>
      <c r="BB641" s="178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8" t="str">
        <f>IF(BS_CONTROLE[[#This Row],[Responsavel pelo boletim]]=0, "-", BS_CONTROLE[[#This Row],[Responsavel pelo boletim]])</f>
        <v>-</v>
      </c>
      <c r="BG641" s="184"/>
      <c r="BH641" s="304">
        <v>0</v>
      </c>
      <c r="BI641" s="243"/>
      <c r="BJ641" s="270"/>
      <c r="BK641" s="244"/>
      <c r="BL641" s="184"/>
      <c r="BM641" s="179" t="s">
        <v>692</v>
      </c>
      <c r="BN641" s="179" t="s">
        <v>692</v>
      </c>
      <c r="BO641" s="210" t="s">
        <v>692</v>
      </c>
      <c r="BP641" s="244" t="s">
        <v>317</v>
      </c>
      <c r="BQ641" s="13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219" t="str">
        <f t="shared" si="62"/>
        <v>OKOK</v>
      </c>
    </row>
    <row r="642" spans="1:72">
      <c r="A642" s="166" t="str">
        <f>D642&amp;B642</f>
        <v>EDSON (TP-780)46021</v>
      </c>
      <c r="B642" s="167">
        <v>46021</v>
      </c>
      <c r="C642" s="239"/>
      <c r="D642" s="212" t="s">
        <v>591</v>
      </c>
      <c r="E642" s="273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2">
        <v>55</v>
      </c>
      <c r="K642" s="222">
        <v>121.98</v>
      </c>
      <c r="L642" s="177">
        <v>122.2</v>
      </c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5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7">
        <v>312</v>
      </c>
      <c r="R642" s="178"/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/>
      <c r="V642" s="261" t="s">
        <v>1879</v>
      </c>
      <c r="W642" s="346" t="s">
        <v>1028</v>
      </c>
      <c r="X642" s="212" t="s">
        <v>663</v>
      </c>
      <c r="Y642" s="179"/>
      <c r="Z642" s="179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80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ZWI-ZYQ</v>
      </c>
      <c r="AN642" s="264">
        <f>IF(BS_CONTROLE[[#This Row],[SB]]=0, "-", BS_CONTROLE[[#This Row],[SB]])</f>
        <v>1231212</v>
      </c>
      <c r="AO642" s="246">
        <f>IF(BS_CONTROLE[[#This Row],[SUB]]=0, "-", BS_CONTROLE[[#This Row],[SUB]])</f>
        <v>55</v>
      </c>
      <c r="AP642" s="247">
        <f>IF(BS_CONTROLE[[#This Row],[KM - Inicio]]=0, "-", BS_CONTROLE[[#This Row],[KM - Inicio]])</f>
        <v>121.98</v>
      </c>
      <c r="AQ642" s="247">
        <f>IF(BS_CONTROLE[[#This Row],[KM - Fim]]=0, "-", BS_CONTROLE[[#This Row],[KM - Fim]])</f>
        <v>122.2</v>
      </c>
      <c r="AR642" s="265"/>
      <c r="AS642" s="265"/>
      <c r="AT642" s="265"/>
      <c r="AU642" s="267"/>
      <c r="AV642" s="267"/>
      <c r="AW642" s="267"/>
      <c r="AX642" s="241"/>
      <c r="AY642" s="182">
        <f>IF(D642="","*",IFERROR(IF(ISODD(COUNT(AS642:AX642)),"ERRO",SUM((AT642-AS642),(AV642-AU642),(AX642-AW642))),"ERRO"))</f>
        <v>0</v>
      </c>
      <c r="AZ642" s="161"/>
      <c r="BA642" s="242"/>
      <c r="BB642" s="178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/>
      <c r="BF642" s="248" t="str">
        <f>IF(BS_CONTROLE[[#This Row],[Responsavel pelo boletim]]=0, "-", BS_CONTROLE[[#This Row],[Responsavel pelo boletim]])</f>
        <v xml:space="preserve">Edson </v>
      </c>
      <c r="BG642" s="184"/>
      <c r="BH642" s="304">
        <v>0</v>
      </c>
      <c r="BI642" s="243"/>
      <c r="BJ642" s="270"/>
      <c r="BK642" s="244"/>
      <c r="BL642" s="184"/>
      <c r="BM642" s="179" t="s">
        <v>692</v>
      </c>
      <c r="BN642" s="179" t="s">
        <v>692</v>
      </c>
      <c r="BO642" s="210" t="s">
        <v>692</v>
      </c>
      <c r="BP642" s="244" t="s">
        <v>317</v>
      </c>
      <c r="BQ642" s="13" t="str">
        <f t="shared" si="59"/>
        <v>Produção e Intervalo</v>
      </c>
      <c r="BR642" s="19">
        <f t="shared" si="60"/>
        <v>0</v>
      </c>
      <c r="BS642" s="19">
        <f t="shared" si="61"/>
        <v>0</v>
      </c>
      <c r="BT642" s="219" t="str">
        <f t="shared" si="62"/>
        <v>OKOK</v>
      </c>
    </row>
    <row r="643" spans="1:72">
      <c r="A643" s="166" t="str">
        <f>D643&amp;B643</f>
        <v>V8946021</v>
      </c>
      <c r="B643" s="167">
        <v>46021</v>
      </c>
      <c r="C643" s="239"/>
      <c r="D643" s="212" t="s">
        <v>524</v>
      </c>
      <c r="E643" s="273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2">
        <v>55</v>
      </c>
      <c r="K643" s="222">
        <v>131.9</v>
      </c>
      <c r="L643" s="177">
        <v>132.5</v>
      </c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7">
        <f>240*4</f>
        <v>960</v>
      </c>
      <c r="R643" s="178"/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/>
      <c r="V643" s="261" t="s">
        <v>1696</v>
      </c>
      <c r="W643" s="346" t="s">
        <v>1875</v>
      </c>
      <c r="X643" s="212" t="s">
        <v>663</v>
      </c>
      <c r="Y643" s="179"/>
      <c r="Z643" s="179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80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4" t="str">
        <f>IF(BS_CONTROLE[[#This Row],[Local - Partida]]=0, "-", BS_CONTROLE[[#This Row],[Local - Partida]])</f>
        <v>ZEM1302</v>
      </c>
      <c r="AL643" s="264" t="str">
        <f>IF(BS_CONTROLE[[#This Row],[Local - Encerramento]]=0, "-", BS_CONTROLE[[#This Row],[Local - Encerramento]])</f>
        <v>ZEM1302</v>
      </c>
      <c r="AM643" s="264" t="str">
        <f>IF(BS_CONTROLE[[#This Row],[Entre - Estações]]=0, "-", BS_CONTROLE[[#This Row],[Entre - Estações]])</f>
        <v>ZYQ-ZEM</v>
      </c>
      <c r="AN643" s="264" t="str">
        <f>IF(BS_CONTROLE[[#This Row],[SB]]=0, "-", BS_CONTROLE[[#This Row],[SB]])</f>
        <v>ZEM1302</v>
      </c>
      <c r="AO643" s="246">
        <f>IF(BS_CONTROLE[[#This Row],[SUB]]=0, "-", BS_CONTROLE[[#This Row],[SUB]])</f>
        <v>55</v>
      </c>
      <c r="AP643" s="247">
        <f>IF(BS_CONTROLE[[#This Row],[KM - Inicio]]=0, "-", BS_CONTROLE[[#This Row],[KM - Inicio]])</f>
        <v>131.9</v>
      </c>
      <c r="AQ643" s="247">
        <f>IF(BS_CONTROLE[[#This Row],[KM - Fim]]=0, "-", BS_CONTROLE[[#This Row],[KM - Fim]])</f>
        <v>132.5</v>
      </c>
      <c r="AR643" s="265"/>
      <c r="AS643" s="265"/>
      <c r="AT643" s="265"/>
      <c r="AU643" s="267"/>
      <c r="AV643" s="267"/>
      <c r="AW643" s="267"/>
      <c r="AX643" s="241"/>
      <c r="AY643" s="182">
        <f>IF(D643="","*",IFERROR(IF(ISODD(COUNT(AS643:AX643)),"ERRO",SUM((AT643-AS643),(AV643-AU643),(AX643-AW643))),"ERRO"))</f>
        <v>0</v>
      </c>
      <c r="AZ643" s="161"/>
      <c r="BA643" s="242"/>
      <c r="BB643" s="178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/>
      <c r="BF643" s="248" t="str">
        <f>IF(BS_CONTROLE[[#This Row],[Responsavel pelo boletim]]=0, "-", BS_CONTROLE[[#This Row],[Responsavel pelo boletim]])</f>
        <v>Antonioni</v>
      </c>
      <c r="BG643" s="184"/>
      <c r="BH643" s="304">
        <v>0</v>
      </c>
      <c r="BI643" s="243"/>
      <c r="BJ643" s="270"/>
      <c r="BK643" s="244"/>
      <c r="BL643" s="184"/>
      <c r="BM643" s="179" t="s">
        <v>692</v>
      </c>
      <c r="BN643" s="179" t="s">
        <v>692</v>
      </c>
      <c r="BO643" s="210" t="s">
        <v>692</v>
      </c>
      <c r="BP643" s="244" t="s">
        <v>317</v>
      </c>
      <c r="BQ643" s="13" t="str">
        <f t="shared" si="59"/>
        <v>Produção e Intervalo</v>
      </c>
      <c r="BR643" s="19">
        <f t="shared" si="60"/>
        <v>0</v>
      </c>
      <c r="BS643" s="19">
        <f t="shared" si="61"/>
        <v>0</v>
      </c>
      <c r="BT643" s="219" t="str">
        <f t="shared" si="62"/>
        <v>OKOK</v>
      </c>
    </row>
    <row r="644" spans="1:72">
      <c r="A644" s="166" t="str">
        <f>D644&amp;B644</f>
        <v>MOD ZRB46021</v>
      </c>
      <c r="B644" s="167">
        <v>46021</v>
      </c>
      <c r="C644" s="239"/>
      <c r="D644" s="212" t="s">
        <v>349</v>
      </c>
      <c r="E644" s="273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2">
        <v>48</v>
      </c>
      <c r="K644" s="222">
        <v>152.1</v>
      </c>
      <c r="L644" s="177">
        <v>159</v>
      </c>
      <c r="M644" s="200" t="s">
        <v>73</v>
      </c>
      <c r="N644" s="335" t="s">
        <v>1014</v>
      </c>
      <c r="O644" s="163">
        <v>0.29166666666666669</v>
      </c>
      <c r="P644" s="163">
        <v>0.20833333333333334</v>
      </c>
      <c r="Q644" s="177">
        <v>1</v>
      </c>
      <c r="R644" s="178"/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/>
      <c r="V644" s="261" t="s">
        <v>1849</v>
      </c>
      <c r="W644" s="346" t="s">
        <v>1880</v>
      </c>
      <c r="X644" s="212" t="s">
        <v>663</v>
      </c>
      <c r="Y644" s="179"/>
      <c r="Z644" s="179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80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ZRB-ZEV</v>
      </c>
      <c r="AN644" s="264" t="str">
        <f>IF(BS_CONTROLE[[#This Row],[SB]]=0, "-", BS_CONTROLE[[#This Row],[SB]])</f>
        <v>ZRBZEV</v>
      </c>
      <c r="AO644" s="246">
        <f>IF(BS_CONTROLE[[#This Row],[SUB]]=0, "-", BS_CONTROLE[[#This Row],[SUB]])</f>
        <v>48</v>
      </c>
      <c r="AP644" s="247">
        <f>IF(BS_CONTROLE[[#This Row],[KM - Inicio]]=0, "-", BS_CONTROLE[[#This Row],[KM - Inicio]])</f>
        <v>152.1</v>
      </c>
      <c r="AQ644" s="247">
        <f>IF(BS_CONTROLE[[#This Row],[KM - Fim]]=0, "-", BS_CONTROLE[[#This Row],[KM - Fim]])</f>
        <v>159</v>
      </c>
      <c r="AR644" s="265"/>
      <c r="AS644" s="265"/>
      <c r="AT644" s="265"/>
      <c r="AU644" s="267"/>
      <c r="AV644" s="267"/>
      <c r="AW644" s="267"/>
      <c r="AX644" s="241"/>
      <c r="AY644" s="182">
        <f>IF(D644="","*",IFERROR(IF(ISODD(COUNT(AS644:AX644)),"ERRO",SUM((AT644-AS644),(AV644-AU644),(AX644-AW644))),"ERRO"))</f>
        <v>0</v>
      </c>
      <c r="AZ644" s="161"/>
      <c r="BA644" s="242"/>
      <c r="BB644" s="178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/>
      <c r="BF644" s="248" t="str">
        <f>IF(BS_CONTROLE[[#This Row],[Responsavel pelo boletim]]=0, "-", BS_CONTROLE[[#This Row],[Responsavel pelo boletim]])</f>
        <v xml:space="preserve">Alisson </v>
      </c>
      <c r="BG644" s="184"/>
      <c r="BH644" s="304">
        <v>0</v>
      </c>
      <c r="BI644" s="243"/>
      <c r="BJ644" s="270"/>
      <c r="BK644" s="244"/>
      <c r="BL644" s="184"/>
      <c r="BM644" s="179" t="s">
        <v>692</v>
      </c>
      <c r="BN644" s="179" t="s">
        <v>692</v>
      </c>
      <c r="BO644" s="210" t="s">
        <v>692</v>
      </c>
      <c r="BP644" s="244" t="s">
        <v>317</v>
      </c>
      <c r="BQ644" s="13" t="str">
        <f t="shared" si="59"/>
        <v>Produção e Intervalo</v>
      </c>
      <c r="BR644" s="19">
        <f t="shared" si="60"/>
        <v>0</v>
      </c>
      <c r="BS644" s="19">
        <f t="shared" si="61"/>
        <v>0</v>
      </c>
      <c r="BT644" s="219" t="str">
        <f t="shared" si="62"/>
        <v>OKOK</v>
      </c>
    </row>
    <row r="645" spans="1:72">
      <c r="A645" s="166" t="str">
        <f>D645&amp;B645</f>
        <v>V9646021</v>
      </c>
      <c r="B645" s="167">
        <v>46021</v>
      </c>
      <c r="C645" s="239"/>
      <c r="D645" s="212" t="s">
        <v>534</v>
      </c>
      <c r="E645" s="273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2">
        <v>48</v>
      </c>
      <c r="K645" s="222">
        <v>156.22999999999999</v>
      </c>
      <c r="L645" s="177" t="s">
        <v>317</v>
      </c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5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7">
        <v>500</v>
      </c>
      <c r="R645" s="178"/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/>
      <c r="V645" s="261" t="s">
        <v>1849</v>
      </c>
      <c r="W645" s="346" t="s">
        <v>1875</v>
      </c>
      <c r="X645" s="212" t="s">
        <v>663</v>
      </c>
      <c r="Y645" s="179"/>
      <c r="Z645" s="179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80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4" t="str">
        <f>IF(BS_CONTROLE[[#This Row],[Local - Partida]]=0, "-", BS_CONTROLE[[#This Row],[Local - Partida]])</f>
        <v>ZEM1</v>
      </c>
      <c r="AL645" s="264" t="str">
        <f>IF(BS_CONTROLE[[#This Row],[Local - Encerramento]]=0, "-", BS_CONTROLE[[#This Row],[Local - Encerramento]])</f>
        <v>ZEM1</v>
      </c>
      <c r="AM645" s="264" t="str">
        <f>IF(BS_CONTROLE[[#This Row],[Entre - Estações]]=0, "-", BS_CONTROLE[[#This Row],[Entre - Estações]])</f>
        <v>ZEJ-ZEV</v>
      </c>
      <c r="AN645" s="264">
        <f>IF(BS_CONTROLE[[#This Row],[SB]]=0, "-", BS_CONTROLE[[#This Row],[SB]])</f>
        <v>1571561</v>
      </c>
      <c r="AO645" s="246">
        <f>IF(BS_CONTROLE[[#This Row],[SUB]]=0, "-", BS_CONTROLE[[#This Row],[SUB]])</f>
        <v>48</v>
      </c>
      <c r="AP645" s="247">
        <f>IF(BS_CONTROLE[[#This Row],[KM - Inicio]]=0, "-", BS_CONTROLE[[#This Row],[KM - Inicio]])</f>
        <v>156.22999999999999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>
        <f>IF(D645="","*",IFERROR(IF(ISODD(COUNT(AS645:AX645)),"ERRO",SUM((AT645-AS645),(AV645-AU645),(AX645-AW645))),"ERRO"))</f>
        <v>0</v>
      </c>
      <c r="AZ645" s="161"/>
      <c r="BA645" s="242"/>
      <c r="BB645" s="178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/>
      <c r="BF645" s="248" t="str">
        <f>IF(BS_CONTROLE[[#This Row],[Responsavel pelo boletim]]=0, "-", BS_CONTROLE[[#This Row],[Responsavel pelo boletim]])</f>
        <v xml:space="preserve">Alisson </v>
      </c>
      <c r="BG645" s="184"/>
      <c r="BH645" s="304">
        <v>0</v>
      </c>
      <c r="BI645" s="243"/>
      <c r="BJ645" s="270"/>
      <c r="BK645" s="244"/>
      <c r="BL645" s="184"/>
      <c r="BM645" s="179" t="s">
        <v>692</v>
      </c>
      <c r="BN645" s="179" t="s">
        <v>692</v>
      </c>
      <c r="BO645" s="210" t="s">
        <v>692</v>
      </c>
      <c r="BP645" s="244" t="s">
        <v>317</v>
      </c>
      <c r="BQ645" s="13" t="str">
        <f t="shared" si="59"/>
        <v>Produção e Intervalo</v>
      </c>
      <c r="BR645" s="19">
        <f t="shared" si="60"/>
        <v>0</v>
      </c>
      <c r="BS645" s="19">
        <f t="shared" si="61"/>
        <v>0</v>
      </c>
      <c r="BT645" s="219" t="str">
        <f t="shared" si="62"/>
        <v>OKOK</v>
      </c>
    </row>
    <row r="646" spans="1:72">
      <c r="A646" s="166" t="str">
        <f>D646&amp;B646</f>
        <v>CAIQUE (TP-869)46021</v>
      </c>
      <c r="B646" s="167">
        <v>46021</v>
      </c>
      <c r="C646" s="239"/>
      <c r="D646" s="212" t="s">
        <v>574</v>
      </c>
      <c r="E646" s="273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2">
        <v>48</v>
      </c>
      <c r="K646" s="222">
        <v>156.9</v>
      </c>
      <c r="L646" s="177" t="s">
        <v>317</v>
      </c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5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7">
        <v>3</v>
      </c>
      <c r="R646" s="178"/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/>
      <c r="V646" s="261" t="s">
        <v>1881</v>
      </c>
      <c r="W646" s="346" t="s">
        <v>1882</v>
      </c>
      <c r="X646" s="212" t="s">
        <v>663</v>
      </c>
      <c r="Y646" s="179"/>
      <c r="Z646" s="179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80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ZEJ-ZEV</v>
      </c>
      <c r="AN646" s="264">
        <f>IF(BS_CONTROLE[[#This Row],[SB]]=0, "-", BS_CONTROLE[[#This Row],[SB]])</f>
        <v>1571561</v>
      </c>
      <c r="AO646" s="246">
        <f>IF(BS_CONTROLE[[#This Row],[SUB]]=0, "-", BS_CONTROLE[[#This Row],[SUB]])</f>
        <v>48</v>
      </c>
      <c r="AP646" s="247">
        <f>IF(BS_CONTROLE[[#This Row],[KM - Inicio]]=0, "-", BS_CONTROLE[[#This Row],[KM - Inicio]])</f>
        <v>156.9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>
        <f>IF(D646="","*",IFERROR(IF(ISODD(COUNT(AS646:AX646)),"ERRO",SUM((AT646-AS646),(AV646-AU646),(AX646-AW646))),"ERRO"))</f>
        <v>0</v>
      </c>
      <c r="AZ646" s="161"/>
      <c r="BA646" s="242"/>
      <c r="BB646" s="178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/>
      <c r="BF646" s="248" t="str">
        <f>IF(BS_CONTROLE[[#This Row],[Responsavel pelo boletim]]=0, "-", BS_CONTROLE[[#This Row],[Responsavel pelo boletim]])</f>
        <v>Caique</v>
      </c>
      <c r="BG646" s="184"/>
      <c r="BH646" s="304">
        <v>0</v>
      </c>
      <c r="BI646" s="243"/>
      <c r="BJ646" s="270"/>
      <c r="BK646" s="244"/>
      <c r="BL646" s="184"/>
      <c r="BM646" s="179" t="s">
        <v>692</v>
      </c>
      <c r="BN646" s="179" t="s">
        <v>692</v>
      </c>
      <c r="BO646" s="210" t="s">
        <v>692</v>
      </c>
      <c r="BP646" s="244" t="s">
        <v>317</v>
      </c>
      <c r="BQ646" s="13" t="str">
        <f t="shared" si="59"/>
        <v>Produção e Intervalo</v>
      </c>
      <c r="BR646" s="19">
        <f t="shared" si="60"/>
        <v>0</v>
      </c>
      <c r="BS646" s="19">
        <f t="shared" si="61"/>
        <v>0</v>
      </c>
      <c r="BT646" s="219" t="str">
        <f t="shared" si="62"/>
        <v>OKOK</v>
      </c>
    </row>
    <row r="647" spans="1:72">
      <c r="A647" s="166" t="str">
        <f>D647&amp;B647</f>
        <v>ADENISON (TP-810)46021</v>
      </c>
      <c r="B647" s="167">
        <v>46021</v>
      </c>
      <c r="C647" s="239"/>
      <c r="D647" s="212" t="s">
        <v>564</v>
      </c>
      <c r="E647" s="273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2">
        <v>48</v>
      </c>
      <c r="K647" s="222">
        <v>156.9</v>
      </c>
      <c r="L647" s="177" t="s">
        <v>317</v>
      </c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5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7">
        <v>3</v>
      </c>
      <c r="R647" s="178"/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/>
      <c r="V647" s="261" t="s">
        <v>1883</v>
      </c>
      <c r="W647" s="346" t="s">
        <v>1882</v>
      </c>
      <c r="X647" s="212" t="s">
        <v>663</v>
      </c>
      <c r="Y647" s="179"/>
      <c r="Z647" s="179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80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ZEJ-ZEV</v>
      </c>
      <c r="AN647" s="264">
        <f>IF(BS_CONTROLE[[#This Row],[SB]]=0, "-", BS_CONTROLE[[#This Row],[SB]])</f>
        <v>1571561</v>
      </c>
      <c r="AO647" s="246">
        <f>IF(BS_CONTROLE[[#This Row],[SUB]]=0, "-", BS_CONTROLE[[#This Row],[SUB]])</f>
        <v>48</v>
      </c>
      <c r="AP647" s="247">
        <f>IF(BS_CONTROLE[[#This Row],[KM - Inicio]]=0, "-", BS_CONTROLE[[#This Row],[KM - Inicio]])</f>
        <v>156.9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>
        <f>IF(D647="","*",IFERROR(IF(ISODD(COUNT(AS647:AX647)),"ERRO",SUM((AT647-AS647),(AV647-AU647),(AX647-AW647))),"ERRO"))</f>
        <v>0</v>
      </c>
      <c r="AZ647" s="161"/>
      <c r="BA647" s="242"/>
      <c r="BB647" s="178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/>
      <c r="BF647" s="248" t="str">
        <f>IF(BS_CONTROLE[[#This Row],[Responsavel pelo boletim]]=0, "-", BS_CONTROLE[[#This Row],[Responsavel pelo boletim]])</f>
        <v>Adenilson</v>
      </c>
      <c r="BG647" s="184"/>
      <c r="BH647" s="304">
        <v>0</v>
      </c>
      <c r="BI647" s="243"/>
      <c r="BJ647" s="270"/>
      <c r="BK647" s="244"/>
      <c r="BL647" s="184"/>
      <c r="BM647" s="179" t="s">
        <v>692</v>
      </c>
      <c r="BN647" s="179" t="s">
        <v>692</v>
      </c>
      <c r="BO647" s="210" t="s">
        <v>692</v>
      </c>
      <c r="BP647" s="244" t="s">
        <v>317</v>
      </c>
      <c r="BQ647" s="13" t="str">
        <f t="shared" si="59"/>
        <v>Produção e Intervalo</v>
      </c>
      <c r="BR647" s="19">
        <f t="shared" si="60"/>
        <v>0</v>
      </c>
      <c r="BS647" s="19">
        <f t="shared" si="61"/>
        <v>0</v>
      </c>
      <c r="BT647" s="219" t="str">
        <f t="shared" si="62"/>
        <v>OKOK</v>
      </c>
    </row>
    <row r="648" spans="1:72">
      <c r="A648" s="166" t="str">
        <f>D648&amp;B648</f>
        <v>DANILO (TP-837)46021</v>
      </c>
      <c r="B648" s="167">
        <v>46021</v>
      </c>
      <c r="C648" s="239"/>
      <c r="D648" s="212" t="s">
        <v>581</v>
      </c>
      <c r="E648" s="273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2">
        <v>48</v>
      </c>
      <c r="K648" s="222">
        <v>157.06399999999999</v>
      </c>
      <c r="L648" s="177" t="s">
        <v>317</v>
      </c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7">
        <v>3</v>
      </c>
      <c r="R648" s="178"/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/>
      <c r="V648" s="261" t="s">
        <v>1884</v>
      </c>
      <c r="W648" s="346" t="s">
        <v>1882</v>
      </c>
      <c r="X648" s="212" t="s">
        <v>663</v>
      </c>
      <c r="Y648" s="179"/>
      <c r="Z648" s="179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80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ZEJ-ZEV</v>
      </c>
      <c r="AN648" s="264" t="str">
        <f>IF(BS_CONTROLE[[#This Row],[SB]]=0, "-", BS_CONTROLE[[#This Row],[SB]])</f>
        <v>ZEV1571</v>
      </c>
      <c r="AO648" s="246">
        <f>IF(BS_CONTROLE[[#This Row],[SUB]]=0, "-", BS_CONTROLE[[#This Row],[SUB]])</f>
        <v>48</v>
      </c>
      <c r="AP648" s="247">
        <f>IF(BS_CONTROLE[[#This Row],[KM - Inicio]]=0, "-", BS_CONTROLE[[#This Row],[KM - Inicio]])</f>
        <v>157.06399999999999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>
        <f>IF(D648="","*",IFERROR(IF(ISODD(COUNT(AS648:AX648)),"ERRO",SUM((AT648-AS648),(AV648-AU648),(AX648-AW648))),"ERRO"))</f>
        <v>0</v>
      </c>
      <c r="AZ648" s="161"/>
      <c r="BA648" s="242"/>
      <c r="BB648" s="178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/>
      <c r="BF648" s="248" t="str">
        <f>IF(BS_CONTROLE[[#This Row],[Responsavel pelo boletim]]=0, "-", BS_CONTROLE[[#This Row],[Responsavel pelo boletim]])</f>
        <v>Danilo</v>
      </c>
      <c r="BG648" s="184"/>
      <c r="BH648" s="304">
        <v>0</v>
      </c>
      <c r="BI648" s="243"/>
      <c r="BJ648" s="270"/>
      <c r="BK648" s="244"/>
      <c r="BL648" s="184"/>
      <c r="BM648" s="179" t="s">
        <v>692</v>
      </c>
      <c r="BN648" s="179" t="s">
        <v>692</v>
      </c>
      <c r="BO648" s="210" t="s">
        <v>692</v>
      </c>
      <c r="BP648" s="244" t="s">
        <v>317</v>
      </c>
      <c r="BQ648" s="13" t="str">
        <f t="shared" si="59"/>
        <v>Produção e Intervalo</v>
      </c>
      <c r="BR648" s="19">
        <f t="shared" si="60"/>
        <v>0</v>
      </c>
      <c r="BS648" s="19">
        <f t="shared" si="61"/>
        <v>0</v>
      </c>
      <c r="BT648" s="219" t="str">
        <f t="shared" si="62"/>
        <v>OKOK</v>
      </c>
    </row>
    <row r="649" spans="1:72">
      <c r="A649" s="166" t="str">
        <f>D649&amp;B649</f>
        <v>ISMAEL(TP-726)46021</v>
      </c>
      <c r="B649" s="167">
        <v>46021</v>
      </c>
      <c r="C649" s="239"/>
      <c r="D649" s="212" t="s">
        <v>604</v>
      </c>
      <c r="E649" s="273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2">
        <v>48</v>
      </c>
      <c r="K649" s="222">
        <v>156.33199999999999</v>
      </c>
      <c r="L649" s="177" t="s">
        <v>317</v>
      </c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5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7">
        <v>3</v>
      </c>
      <c r="R649" s="178"/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/>
      <c r="V649" s="261" t="s">
        <v>1885</v>
      </c>
      <c r="W649" s="346" t="s">
        <v>1882</v>
      </c>
      <c r="X649" s="212" t="s">
        <v>663</v>
      </c>
      <c r="Y649" s="179"/>
      <c r="Z649" s="179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80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ZEJ-ZEV</v>
      </c>
      <c r="AN649" s="264">
        <f>IF(BS_CONTROLE[[#This Row],[SB]]=0, "-", BS_CONTROLE[[#This Row],[SB]])</f>
        <v>1571561</v>
      </c>
      <c r="AO649" s="246">
        <f>IF(BS_CONTROLE[[#This Row],[SUB]]=0, "-", BS_CONTROLE[[#This Row],[SUB]])</f>
        <v>48</v>
      </c>
      <c r="AP649" s="247">
        <f>IF(BS_CONTROLE[[#This Row],[KM - Inicio]]=0, "-", BS_CONTROLE[[#This Row],[KM - Inicio]])</f>
        <v>156.33199999999999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>
        <f>IF(D649="","*",IFERROR(IF(ISODD(COUNT(AS649:AX649)),"ERRO",SUM((AT649-AS649),(AV649-AU649),(AX649-AW649))),"ERRO"))</f>
        <v>0</v>
      </c>
      <c r="AZ649" s="161"/>
      <c r="BA649" s="242"/>
      <c r="BB649" s="178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/>
      <c r="BF649" s="248" t="str">
        <f>IF(BS_CONTROLE[[#This Row],[Responsavel pelo boletim]]=0, "-", BS_CONTROLE[[#This Row],[Responsavel pelo boletim]])</f>
        <v>Ismael</v>
      </c>
      <c r="BG649" s="184"/>
      <c r="BH649" s="304">
        <v>0</v>
      </c>
      <c r="BI649" s="243"/>
      <c r="BJ649" s="270"/>
      <c r="BK649" s="244"/>
      <c r="BL649" s="184"/>
      <c r="BM649" s="179" t="s">
        <v>692</v>
      </c>
      <c r="BN649" s="179" t="s">
        <v>692</v>
      </c>
      <c r="BO649" s="210" t="s">
        <v>692</v>
      </c>
      <c r="BP649" s="244" t="s">
        <v>317</v>
      </c>
      <c r="BQ649" s="13" t="str">
        <f t="shared" si="59"/>
        <v>Produção e Intervalo</v>
      </c>
      <c r="BR649" s="19">
        <f t="shared" si="60"/>
        <v>0</v>
      </c>
      <c r="BS649" s="19">
        <f t="shared" si="61"/>
        <v>0</v>
      </c>
      <c r="BT649" s="219" t="str">
        <f t="shared" si="62"/>
        <v>OKOK</v>
      </c>
    </row>
    <row r="650" spans="1:72">
      <c r="A650" s="166" t="str">
        <f>D650&amp;B650</f>
        <v>W9646021</v>
      </c>
      <c r="B650" s="167">
        <v>46021</v>
      </c>
      <c r="C650" s="239"/>
      <c r="D650" s="212" t="s">
        <v>557</v>
      </c>
      <c r="E650" s="273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2">
        <v>48</v>
      </c>
      <c r="K650" s="222">
        <v>157.5</v>
      </c>
      <c r="L650" s="177" t="s">
        <v>317</v>
      </c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7"/>
      <c r="R650" s="178"/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/>
      <c r="V650" s="261"/>
      <c r="W650" s="346"/>
      <c r="X650" s="212" t="s">
        <v>668</v>
      </c>
      <c r="Y650" s="179"/>
      <c r="Z650" s="179"/>
      <c r="AA650" s="84"/>
      <c r="AB650" s="71"/>
      <c r="AC650" s="71"/>
      <c r="AD650" s="172"/>
      <c r="AE650" s="84"/>
      <c r="AF650" s="84"/>
      <c r="AG650" s="84"/>
      <c r="AH650" s="180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4" t="str">
        <f>IF(BS_CONTROLE[[#This Row],[Local - Partida]]=0, "-", BS_CONTROLE[[#This Row],[Local - Partida]])</f>
        <v>Z3VZEV</v>
      </c>
      <c r="AL650" s="264" t="str">
        <f>IF(BS_CONTROLE[[#This Row],[Local - Encerramento]]=0, "-", BS_CONTROLE[[#This Row],[Local - Encerramento]])</f>
        <v>ZEM1</v>
      </c>
      <c r="AM650" s="264" t="str">
        <f>IF(BS_CONTROLE[[#This Row],[Entre - Estações]]=0, "-", BS_CONTROLE[[#This Row],[Entre - Estações]])</f>
        <v>ZEJ-ZEV</v>
      </c>
      <c r="AN650" s="264" t="str">
        <f>IF(BS_CONTROLE[[#This Row],[SB]]=0, "-", BS_CONTROLE[[#This Row],[SB]])</f>
        <v>ZEV1571</v>
      </c>
      <c r="AO650" s="246">
        <f>IF(BS_CONTROLE[[#This Row],[SUB]]=0, "-", BS_CONTROLE[[#This Row],[SUB]])</f>
        <v>48</v>
      </c>
      <c r="AP650" s="247">
        <f>IF(BS_CONTROLE[[#This Row],[KM - Inicio]]=0, "-", BS_CONTROLE[[#This Row],[KM - Inicio]])</f>
        <v>157.5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>
        <f>IF(D650="","*",IFERROR(IF(ISODD(COUNT(AS650:AX650)),"ERRO",SUM((AT650-AS650),(AV650-AU650),(AX650-AW650))),"ERRO"))</f>
        <v>0</v>
      </c>
      <c r="AZ650" s="161"/>
      <c r="BA650" s="242"/>
      <c r="BB650" s="178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/>
      <c r="BF650" s="248" t="str">
        <f>IF(BS_CONTROLE[[#This Row],[Responsavel pelo boletim]]=0, "-", BS_CONTROLE[[#This Row],[Responsavel pelo boletim]])</f>
        <v>-</v>
      </c>
      <c r="BG650" s="184"/>
      <c r="BH650" s="304">
        <v>0</v>
      </c>
      <c r="BI650" s="243"/>
      <c r="BJ650" s="270"/>
      <c r="BK650" s="244"/>
      <c r="BL650" s="184"/>
      <c r="BM650" s="179" t="s">
        <v>692</v>
      </c>
      <c r="BN650" s="179" t="s">
        <v>692</v>
      </c>
      <c r="BO650" s="210" t="s">
        <v>692</v>
      </c>
      <c r="BP650" s="244" t="s">
        <v>317</v>
      </c>
      <c r="BQ650" s="13" t="e">
        <f t="shared" si="59"/>
        <v>#DIV/0!</v>
      </c>
      <c r="BR650" s="19">
        <f t="shared" si="60"/>
        <v>0</v>
      </c>
      <c r="BS650" s="19" t="e">
        <f t="shared" si="61"/>
        <v>#DIV/0!</v>
      </c>
      <c r="BT650" s="219" t="str">
        <f t="shared" si="62"/>
        <v>OKOK</v>
      </c>
    </row>
    <row r="651" spans="1:72">
      <c r="A651" s="166" t="str">
        <f>D651&amp;B651</f>
        <v>DIEGO (TP-681)46021</v>
      </c>
      <c r="B651" s="167">
        <v>46021</v>
      </c>
      <c r="C651" s="239"/>
      <c r="D651" s="212" t="s">
        <v>585</v>
      </c>
      <c r="E651" s="273">
        <v>594</v>
      </c>
      <c r="F651" s="161"/>
      <c r="G651" s="159" t="e">
        <f>IF(D651="","*",VLOOKUP(F651,BS_ATIVIDADE[#All],3,FALSE))</f>
        <v>#N/A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78"/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1"/>
      <c r="W651" s="346"/>
      <c r="X651" s="212" t="s">
        <v>668</v>
      </c>
      <c r="Y651" s="179"/>
      <c r="Z651" s="179"/>
      <c r="AA651" s="84"/>
      <c r="AB651" s="71"/>
      <c r="AC651" s="71"/>
      <c r="AD651" s="172"/>
      <c r="AE651" s="84"/>
      <c r="AF651" s="84"/>
      <c r="AG651" s="84"/>
      <c r="AH651" s="180"/>
      <c r="AI651" s="171" t="str">
        <f>IF(BS_CONTROLE[[#This Row],[Atividade]]=0, "-", BS_CONTROLE[[#This Row],[Atividade]])</f>
        <v>-</v>
      </c>
      <c r="AJ651" s="9" t="e">
        <f>IF(D651="","*",VLOOKUP(AI651,BS_ATIVIDADE[#Data],3,FALSE))</f>
        <v>#N/A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>
        <f>IF(D651="","*",IFERROR(IF(ISODD(COUNT(AS651:AX651)),"ERRO",SUM((AT651-AS651),(AV651-AU651),(AX651-AW651))),"ERRO"))</f>
        <v>0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304">
        <v>0</v>
      </c>
      <c r="BI651" s="243"/>
      <c r="BJ651" s="270"/>
      <c r="BK651" s="244"/>
      <c r="BL651" s="184"/>
      <c r="BM651" s="179" t="s">
        <v>692</v>
      </c>
      <c r="BN651" s="179" t="s">
        <v>692</v>
      </c>
      <c r="BO651" s="210" t="s">
        <v>692</v>
      </c>
      <c r="BP651" s="244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9" t="str">
        <f t="shared" si="62"/>
        <v>OKOK</v>
      </c>
    </row>
    <row r="652" spans="1:72">
      <c r="A652" s="166" t="str">
        <f>D652&amp;B652</f>
        <v/>
      </c>
      <c r="B652" s="167"/>
      <c r="C652" s="239"/>
      <c r="D652" s="240"/>
      <c r="E652" s="273">
        <v>594</v>
      </c>
      <c r="F652" s="161"/>
      <c r="G652" s="159" t="str">
        <f>IF(D652="","*",VLOOKUP(F652,BS_ATIVIDADE[#All],3,FALSE))</f>
        <v>*</v>
      </c>
      <c r="H652" s="163"/>
      <c r="I652" s="163"/>
      <c r="J652" s="222"/>
      <c r="K652" s="222"/>
      <c r="L652" s="177"/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7"/>
      <c r="R652" s="178"/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1"/>
      <c r="W652" s="346"/>
      <c r="X652" s="212" t="s">
        <v>668</v>
      </c>
      <c r="Y652" s="179"/>
      <c r="Z652" s="179"/>
      <c r="AA652" s="84"/>
      <c r="AB652" s="71"/>
      <c r="AC652" s="71"/>
      <c r="AD652" s="172"/>
      <c r="AE652" s="84"/>
      <c r="AF652" s="84"/>
      <c r="AG652" s="84"/>
      <c r="AH652" s="180"/>
      <c r="AI652" s="171" t="str">
        <f>IF(BS_CONTROLE[[#This Row],[Atividade]]=0, "-", BS_CONTROLE[[#This Row],[Atividade]])</f>
        <v>-</v>
      </c>
      <c r="AJ652" s="9" t="str">
        <f>IF(D652="","*",VLOOKUP(AI652,BS_ATIVIDADE[#Data],3,FALSE))</f>
        <v>*</v>
      </c>
      <c r="AK652" s="264" t="str">
        <f>IF(BS_CONTROLE[[#This Row],[Local - Partida]]=0, "-", BS_CONTROLE[[#This Row],[Local - Partida]])</f>
        <v>-</v>
      </c>
      <c r="AL652" s="264" t="str">
        <f>IF(BS_CONTROLE[[#This Row],[Local - Encerramento]]=0, "-", BS_CONTROLE[[#This Row],[Local - Encerramento]])</f>
        <v>-</v>
      </c>
      <c r="AM652" s="264" t="str">
        <f>IF(BS_CONTROLE[[#This Row],[Entre - Estações]]=0, "-", BS_CONTROLE[[#This Row],[Entre - Estações]])</f>
        <v>-</v>
      </c>
      <c r="AN652" s="264" t="str">
        <f>IF(BS_CONTROLE[[#This Row],[SB]]=0, "-", BS_CONTROLE[[#This Row],[SB]])</f>
        <v>-</v>
      </c>
      <c r="AO652" s="246" t="str">
        <f>IF(BS_CONTROLE[[#This Row],[SUB]]=0, "-", BS_CONTROLE[[#This Row],[SUB]])</f>
        <v>-</v>
      </c>
      <c r="AP652" s="247" t="str">
        <f>IF(BS_CONTROLE[[#This Row],[KM - Inicio]]=0, "-", BS_CONTROLE[[#This Row],[KM - Inicio]])</f>
        <v>-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 t="str">
        <f>IF(D652="","*",IFERROR(IF(ISODD(COUNT(AS652:AX652)),"ERRO",SUM((AT652-AS652),(AV652-AU652),(AX652-AW652))),"ERRO"))</f>
        <v>*</v>
      </c>
      <c r="AZ652" s="161"/>
      <c r="BA652" s="242"/>
      <c r="BB652" s="178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8" t="str">
        <f>IF(BS_CONTROLE[[#This Row],[Responsavel pelo boletim]]=0, "-", BS_CONTROLE[[#This Row],[Responsavel pelo boletim]])</f>
        <v>-</v>
      </c>
      <c r="BG652" s="184"/>
      <c r="BH652" s="304">
        <v>0</v>
      </c>
      <c r="BI652" s="243"/>
      <c r="BJ652" s="270"/>
      <c r="BK652" s="244"/>
      <c r="BL652" s="184"/>
      <c r="BM652" s="179" t="s">
        <v>692</v>
      </c>
      <c r="BN652" s="179" t="s">
        <v>692</v>
      </c>
      <c r="BO652" s="210" t="s">
        <v>692</v>
      </c>
      <c r="BP652" s="244" t="s">
        <v>317</v>
      </c>
      <c r="BQ652" s="13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219" t="str">
        <f t="shared" si="62"/>
        <v>OKOK</v>
      </c>
    </row>
    <row r="653" spans="1:72">
      <c r="A653" s="166" t="str">
        <f>D653&amp;B653</f>
        <v/>
      </c>
      <c r="B653" s="167"/>
      <c r="C653" s="239"/>
      <c r="D653" s="240"/>
      <c r="E653" s="273">
        <v>594</v>
      </c>
      <c r="F653" s="161"/>
      <c r="G653" s="159" t="str">
        <f>IF(D653="","*",VLOOKUP(F653,BS_ATIVIDADE[#All],3,FALSE))</f>
        <v>*</v>
      </c>
      <c r="H653" s="163"/>
      <c r="I653" s="163"/>
      <c r="J653" s="222"/>
      <c r="K653" s="222"/>
      <c r="L653" s="177"/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33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7"/>
      <c r="R653" s="178"/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1"/>
      <c r="W653" s="346"/>
      <c r="X653" s="212" t="s">
        <v>668</v>
      </c>
      <c r="Y653" s="179"/>
      <c r="Z653" s="179"/>
      <c r="AA653" s="84"/>
      <c r="AB653" s="71"/>
      <c r="AC653" s="71"/>
      <c r="AD653" s="172"/>
      <c r="AE653" s="84"/>
      <c r="AF653" s="84"/>
      <c r="AG653" s="84"/>
      <c r="AH653" s="180"/>
      <c r="AI653" s="171" t="str">
        <f>IF(BS_CONTROLE[[#This Row],[Atividade]]=0, "-", BS_CONTROLE[[#This Row],[Atividade]])</f>
        <v>-</v>
      </c>
      <c r="AJ653" s="9" t="str">
        <f>IF(D653="","*",VLOOKUP(AI653,BS_ATIVIDADE[#Data],3,FALSE))</f>
        <v>*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-</v>
      </c>
      <c r="AN653" s="264" t="str">
        <f>IF(BS_CONTROLE[[#This Row],[SB]]=0, "-", BS_CONTROLE[[#This Row],[SB]])</f>
        <v>-</v>
      </c>
      <c r="AO653" s="246" t="str">
        <f>IF(BS_CONTROLE[[#This Row],[SUB]]=0, "-", BS_CONTROLE[[#This Row],[SUB]])</f>
        <v>-</v>
      </c>
      <c r="AP653" s="247" t="str">
        <f>IF(BS_CONTROLE[[#This Row],[KM - Inicio]]=0, "-", BS_CONTROLE[[#This Row],[KM - Inicio]])</f>
        <v>-</v>
      </c>
      <c r="AQ653" s="247" t="str">
        <f>IF(BS_CONTROLE[[#This Row],[KM - Fim]]=0, "-", BS_CONTROLE[[#This Row],[KM - Fim]])</f>
        <v>-</v>
      </c>
      <c r="AR653" s="265"/>
      <c r="AS653" s="265"/>
      <c r="AT653" s="265"/>
      <c r="AU653" s="267"/>
      <c r="AV653" s="267"/>
      <c r="AW653" s="267"/>
      <c r="AX653" s="241"/>
      <c r="AY653" s="182" t="str">
        <f>IF(D653="","*",IFERROR(IF(ISODD(COUNT(AS653:AX653)),"ERRO",SUM((AT653-AS653),(AV653-AU653),(AX653-AW653))),"ERRO"))</f>
        <v>*</v>
      </c>
      <c r="AZ653" s="161"/>
      <c r="BA653" s="242"/>
      <c r="BB653" s="178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8" t="str">
        <f>IF(BS_CONTROLE[[#This Row],[Responsavel pelo boletim]]=0, "-", BS_CONTROLE[[#This Row],[Responsavel pelo boletim]])</f>
        <v>-</v>
      </c>
      <c r="BG653" s="184"/>
      <c r="BH653" s="304">
        <v>0</v>
      </c>
      <c r="BI653" s="243"/>
      <c r="BJ653" s="270"/>
      <c r="BK653" s="244"/>
      <c r="BL653" s="184"/>
      <c r="BM653" s="179" t="s">
        <v>692</v>
      </c>
      <c r="BN653" s="179" t="s">
        <v>692</v>
      </c>
      <c r="BO653" s="210" t="s">
        <v>692</v>
      </c>
      <c r="BP653" s="244" t="s">
        <v>317</v>
      </c>
      <c r="BQ653" s="13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219" t="str">
        <f t="shared" si="62"/>
        <v>OKOK</v>
      </c>
    </row>
    <row r="654" spans="1:72">
      <c r="A654" s="166" t="str">
        <f>D654&amp;B654</f>
        <v/>
      </c>
      <c r="B654" s="167"/>
      <c r="C654" s="239"/>
      <c r="D654" s="240"/>
      <c r="E654" s="273">
        <v>594</v>
      </c>
      <c r="F654" s="161"/>
      <c r="G654" s="159" t="str">
        <f>IF(D654="","*",VLOOKUP(F654,BS_ATIVIDADE[#All],3,FALSE))</f>
        <v>*</v>
      </c>
      <c r="H654" s="163"/>
      <c r="I654" s="163"/>
      <c r="J654" s="222"/>
      <c r="K654" s="222"/>
      <c r="L654" s="177"/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7"/>
      <c r="R654" s="178"/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1"/>
      <c r="W654" s="346"/>
      <c r="X654" s="212" t="s">
        <v>668</v>
      </c>
      <c r="Y654" s="179"/>
      <c r="Z654" s="179"/>
      <c r="AA654" s="84"/>
      <c r="AB654" s="71"/>
      <c r="AC654" s="71"/>
      <c r="AD654" s="172"/>
      <c r="AE654" s="84"/>
      <c r="AF654" s="84"/>
      <c r="AG654" s="84"/>
      <c r="AH654" s="180"/>
      <c r="AI654" s="171" t="str">
        <f>IF(BS_CONTROLE[[#This Row],[Atividade]]=0, "-", BS_CONTROLE[[#This Row],[Atividade]])</f>
        <v>-</v>
      </c>
      <c r="AJ654" s="9" t="str">
        <f>IF(D654="","*",VLOOKUP(AI654,BS_ATIVIDADE[#Data],3,FALSE))</f>
        <v>*</v>
      </c>
      <c r="AK654" s="264" t="str">
        <f>IF(BS_CONTROLE[[#This Row],[Local - Partida]]=0, "-", BS_CONTROLE[[#This Row],[Local - Partida]])</f>
        <v>-</v>
      </c>
      <c r="AL654" s="264" t="str">
        <f>IF(BS_CONTROLE[[#This Row],[Local - Encerramento]]=0, "-", BS_CONTROLE[[#This Row],[Local - Encerramento]])</f>
        <v>-</v>
      </c>
      <c r="AM654" s="264" t="str">
        <f>IF(BS_CONTROLE[[#This Row],[Entre - Estações]]=0, "-", BS_CONTROLE[[#This Row],[Entre - Estações]])</f>
        <v>-</v>
      </c>
      <c r="AN654" s="264" t="str">
        <f>IF(BS_CONTROLE[[#This Row],[SB]]=0, "-", BS_CONTROLE[[#This Row],[SB]])</f>
        <v>-</v>
      </c>
      <c r="AO654" s="246" t="str">
        <f>IF(BS_CONTROLE[[#This Row],[SUB]]=0, "-", BS_CONTROLE[[#This Row],[SUB]])</f>
        <v>-</v>
      </c>
      <c r="AP654" s="247" t="str">
        <f>IF(BS_CONTROLE[[#This Row],[KM - Inicio]]=0, "-", BS_CONTROLE[[#This Row],[KM - Inicio]])</f>
        <v>-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 t="str">
        <f>IF(D654="","*",IFERROR(IF(ISODD(COUNT(AS654:AX654)),"ERRO",SUM((AT654-AS654),(AV654-AU654),(AX654-AW654))),"ERRO"))</f>
        <v>*</v>
      </c>
      <c r="AZ654" s="161"/>
      <c r="BA654" s="242"/>
      <c r="BB654" s="178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8" t="str">
        <f>IF(BS_CONTROLE[[#This Row],[Responsavel pelo boletim]]=0, "-", BS_CONTROLE[[#This Row],[Responsavel pelo boletim]])</f>
        <v>-</v>
      </c>
      <c r="BG654" s="184"/>
      <c r="BH654" s="304">
        <v>0</v>
      </c>
      <c r="BI654" s="243"/>
      <c r="BJ654" s="270"/>
      <c r="BK654" s="244"/>
      <c r="BL654" s="184"/>
      <c r="BM654" s="179" t="s">
        <v>692</v>
      </c>
      <c r="BN654" s="179" t="s">
        <v>692</v>
      </c>
      <c r="BO654" s="210" t="s">
        <v>692</v>
      </c>
      <c r="BP654" s="244" t="s">
        <v>317</v>
      </c>
      <c r="BQ654" s="13" t="str">
        <f t="shared" si="59"/>
        <v>Aderente</v>
      </c>
      <c r="BR654" s="19" t="str">
        <f t="shared" si="60"/>
        <v>*</v>
      </c>
      <c r="BS654" s="19" t="str">
        <f t="shared" si="61"/>
        <v>*</v>
      </c>
      <c r="BT654" s="219" t="str">
        <f t="shared" si="62"/>
        <v>OKOK</v>
      </c>
    </row>
    <row r="655" spans="1:72">
      <c r="A655" s="166" t="str">
        <f>D655&amp;B655</f>
        <v/>
      </c>
      <c r="B655" s="167"/>
      <c r="C655" s="239"/>
      <c r="D655" s="240"/>
      <c r="E655" s="273">
        <v>594</v>
      </c>
      <c r="F655" s="161"/>
      <c r="G655" s="159" t="str">
        <f>IF(D655="","*",VLOOKUP(F655,BS_ATIVIDADE[#All],3,FALSE))</f>
        <v>*</v>
      </c>
      <c r="H655" s="163"/>
      <c r="I655" s="163"/>
      <c r="J655" s="222"/>
      <c r="K655" s="222"/>
      <c r="L655" s="177"/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7"/>
      <c r="R655" s="178"/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1"/>
      <c r="W655" s="346"/>
      <c r="X655" s="212" t="s">
        <v>668</v>
      </c>
      <c r="Y655" s="179"/>
      <c r="Z655" s="179"/>
      <c r="AA655" s="84"/>
      <c r="AB655" s="71"/>
      <c r="AC655" s="71"/>
      <c r="AD655" s="172"/>
      <c r="AE655" s="84"/>
      <c r="AF655" s="84"/>
      <c r="AG655" s="84"/>
      <c r="AH655" s="180"/>
      <c r="AI655" s="171" t="str">
        <f>IF(BS_CONTROLE[[#This Row],[Atividade]]=0, "-", BS_CONTROLE[[#This Row],[Atividade]])</f>
        <v>-</v>
      </c>
      <c r="AJ655" s="9" t="str">
        <f>IF(D655="","*",VLOOKUP(AI655,BS_ATIVIDADE[#Data],3,FALSE))</f>
        <v>*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-</v>
      </c>
      <c r="AN655" s="264" t="str">
        <f>IF(BS_CONTROLE[[#This Row],[SB]]=0, "-", BS_CONTROLE[[#This Row],[SB]])</f>
        <v>-</v>
      </c>
      <c r="AO655" s="246" t="str">
        <f>IF(BS_CONTROLE[[#This Row],[SUB]]=0, "-", BS_CONTROLE[[#This Row],[SUB]])</f>
        <v>-</v>
      </c>
      <c r="AP655" s="247" t="str">
        <f>IF(BS_CONTROLE[[#This Row],[KM - Inicio]]=0, "-", BS_CONTROLE[[#This Row],[KM - Inicio]])</f>
        <v>-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 t="str">
        <f>IF(D655="","*",IFERROR(IF(ISODD(COUNT(AS655:AX655)),"ERRO",SUM((AT655-AS655),(AV655-AU655),(AX655-AW655))),"ERRO"))</f>
        <v>*</v>
      </c>
      <c r="AZ655" s="161"/>
      <c r="BA655" s="242"/>
      <c r="BB655" s="178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8" t="str">
        <f>IF(BS_CONTROLE[[#This Row],[Responsavel pelo boletim]]=0, "-", BS_CONTROLE[[#This Row],[Responsavel pelo boletim]])</f>
        <v>-</v>
      </c>
      <c r="BG655" s="184"/>
      <c r="BH655" s="304">
        <v>0</v>
      </c>
      <c r="BI655" s="243"/>
      <c r="BJ655" s="270"/>
      <c r="BK655" s="244"/>
      <c r="BL655" s="184"/>
      <c r="BM655" s="179" t="s">
        <v>692</v>
      </c>
      <c r="BN655" s="179" t="s">
        <v>692</v>
      </c>
      <c r="BO655" s="210" t="s">
        <v>692</v>
      </c>
      <c r="BP655" s="244" t="s">
        <v>317</v>
      </c>
      <c r="BQ655" s="13" t="str">
        <f t="shared" si="59"/>
        <v>Aderente</v>
      </c>
      <c r="BR655" s="19" t="str">
        <f t="shared" si="60"/>
        <v>*</v>
      </c>
      <c r="BS655" s="19" t="str">
        <f t="shared" si="61"/>
        <v>*</v>
      </c>
      <c r="BT655" s="219" t="str">
        <f t="shared" si="62"/>
        <v>OKOK</v>
      </c>
    </row>
    <row r="656" spans="1:72">
      <c r="A656" s="166" t="str">
        <f>D656&amp;B656</f>
        <v/>
      </c>
      <c r="B656" s="167"/>
      <c r="C656" s="239"/>
      <c r="D656" s="240"/>
      <c r="E656" s="273">
        <v>594</v>
      </c>
      <c r="F656" s="161"/>
      <c r="G656" s="159" t="str">
        <f>IF(D656="","*",VLOOKUP(F656,BS_ATIVIDADE[#All],3,FALSE))</f>
        <v>*</v>
      </c>
      <c r="H656" s="163"/>
      <c r="I656" s="163"/>
      <c r="J656" s="222"/>
      <c r="K656" s="222"/>
      <c r="L656" s="177"/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33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7"/>
      <c r="R656" s="178"/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1"/>
      <c r="W656" s="346"/>
      <c r="X656" s="212" t="s">
        <v>668</v>
      </c>
      <c r="Y656" s="179"/>
      <c r="Z656" s="179"/>
      <c r="AA656" s="84"/>
      <c r="AB656" s="71"/>
      <c r="AC656" s="71"/>
      <c r="AD656" s="172"/>
      <c r="AE656" s="84"/>
      <c r="AF656" s="84"/>
      <c r="AG656" s="84"/>
      <c r="AH656" s="180"/>
      <c r="AI656" s="171" t="str">
        <f>IF(BS_CONTROLE[[#This Row],[Atividade]]=0, "-", BS_CONTROLE[[#This Row],[Atividade]])</f>
        <v>-</v>
      </c>
      <c r="AJ656" s="9" t="str">
        <f>IF(D656="","*",VLOOKUP(AI656,BS_ATIVIDADE[#Data],3,FALSE))</f>
        <v>*</v>
      </c>
      <c r="AK656" s="264" t="str">
        <f>IF(BS_CONTROLE[[#This Row],[Local - Partida]]=0, "-", BS_CONTROLE[[#This Row],[Local - Partida]])</f>
        <v>-</v>
      </c>
      <c r="AL656" s="264" t="str">
        <f>IF(BS_CONTROLE[[#This Row],[Local - Encerramento]]=0, "-", BS_CONTROLE[[#This Row],[Local - Encerramento]])</f>
        <v>-</v>
      </c>
      <c r="AM656" s="264" t="str">
        <f>IF(BS_CONTROLE[[#This Row],[Entre - Estações]]=0, "-", BS_CONTROLE[[#This Row],[Entre - Estações]])</f>
        <v>-</v>
      </c>
      <c r="AN656" s="264" t="str">
        <f>IF(BS_CONTROLE[[#This Row],[SB]]=0, "-", BS_CONTROLE[[#This Row],[SB]])</f>
        <v>-</v>
      </c>
      <c r="AO656" s="246" t="str">
        <f>IF(BS_CONTROLE[[#This Row],[SUB]]=0, "-", BS_CONTROLE[[#This Row],[SUB]])</f>
        <v>-</v>
      </c>
      <c r="AP656" s="247" t="str">
        <f>IF(BS_CONTROLE[[#This Row],[KM - Inicio]]=0, "-", BS_CONTROLE[[#This Row],[KM - Inicio]])</f>
        <v>-</v>
      </c>
      <c r="AQ656" s="247" t="str">
        <f>IF(BS_CONTROLE[[#This Row],[KM - Fim]]=0, "-", BS_CONTROLE[[#This Row],[KM - Fim]])</f>
        <v>-</v>
      </c>
      <c r="AR656" s="265"/>
      <c r="AS656" s="265"/>
      <c r="AT656" s="265"/>
      <c r="AU656" s="267"/>
      <c r="AV656" s="267"/>
      <c r="AW656" s="267"/>
      <c r="AX656" s="241"/>
      <c r="AY656" s="182" t="str">
        <f>IF(D656="","*",IFERROR(IF(ISODD(COUNT(AS656:AX656)),"ERRO",SUM((AT656-AS656),(AV656-AU656),(AX656-AW656))),"ERRO"))</f>
        <v>*</v>
      </c>
      <c r="AZ656" s="161"/>
      <c r="BA656" s="242"/>
      <c r="BB656" s="178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8" t="str">
        <f>IF(BS_CONTROLE[[#This Row],[Responsavel pelo boletim]]=0, "-", BS_CONTROLE[[#This Row],[Responsavel pelo boletim]])</f>
        <v>-</v>
      </c>
      <c r="BG656" s="184"/>
      <c r="BH656" s="304">
        <v>0</v>
      </c>
      <c r="BI656" s="243"/>
      <c r="BJ656" s="270"/>
      <c r="BK656" s="244"/>
      <c r="BL656" s="184"/>
      <c r="BM656" s="179" t="s">
        <v>692</v>
      </c>
      <c r="BN656" s="179" t="s">
        <v>692</v>
      </c>
      <c r="BO656" s="210" t="s">
        <v>692</v>
      </c>
      <c r="BP656" s="244" t="s">
        <v>317</v>
      </c>
      <c r="BQ656" s="13" t="str">
        <f t="shared" si="59"/>
        <v>Aderente</v>
      </c>
      <c r="BR656" s="19" t="str">
        <f t="shared" si="60"/>
        <v>*</v>
      </c>
      <c r="BS656" s="19" t="str">
        <f t="shared" si="61"/>
        <v>*</v>
      </c>
      <c r="BT656" s="219" t="str">
        <f t="shared" si="62"/>
        <v>OKOK</v>
      </c>
    </row>
    <row r="657" spans="1:72">
      <c r="A657" s="166" t="str">
        <f>D657&amp;B657</f>
        <v/>
      </c>
      <c r="B657" s="167"/>
      <c r="C657" s="239"/>
      <c r="D657" s="240"/>
      <c r="E657" s="273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33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78"/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1"/>
      <c r="W657" s="346"/>
      <c r="X657" s="212" t="s">
        <v>668</v>
      </c>
      <c r="Y657" s="179"/>
      <c r="Z657" s="179"/>
      <c r="AA657" s="84"/>
      <c r="AB657" s="71"/>
      <c r="AC657" s="71"/>
      <c r="AD657" s="172"/>
      <c r="AE657" s="84"/>
      <c r="AF657" s="84"/>
      <c r="AG657" s="84"/>
      <c r="AH657" s="180"/>
      <c r="AI657" s="171" t="str">
        <f>IF(BS_CONTROLE[[#This Row],[Atividade]]=0, "-", BS_CONTROLE[[#This Row],[Atividade]])</f>
        <v>-</v>
      </c>
      <c r="AJ657" s="9" t="str">
        <f>IF(D657="","*",VLOOKUP(AI657,BS_ATIVIDADE[#Data],3,FALSE))</f>
        <v>*</v>
      </c>
      <c r="AK657" s="264" t="str">
        <f>IF(BS_CONTROLE[[#This Row],[Local - Partida]]=0, "-", BS_CONTROLE[[#This Row],[Local - Partida]])</f>
        <v>-</v>
      </c>
      <c r="AL657" s="264" t="str">
        <f>IF(BS_CONTROLE[[#This Row],[Local - Encerramento]]=0, "-", BS_CONTROLE[[#This Row],[Local - Encerramento]])</f>
        <v>-</v>
      </c>
      <c r="AM657" s="264" t="str">
        <f>IF(BS_CONTROLE[[#This Row],[Entre - Estações]]=0, "-", BS_CONTROLE[[#This Row],[Entre - Estações]])</f>
        <v>-</v>
      </c>
      <c r="AN657" s="264" t="str">
        <f>IF(BS_CONTROLE[[#This Row],[SB]]=0, "-", BS_CONTROLE[[#This Row],[SB]])</f>
        <v>-</v>
      </c>
      <c r="AO657" s="246" t="str">
        <f>IF(BS_CONTROLE[[#This Row],[SUB]]=0, "-", BS_CONTROLE[[#This Row],[SUB]])</f>
        <v>-</v>
      </c>
      <c r="AP657" s="247" t="str">
        <f>IF(BS_CONTROLE[[#This Row],[KM - Inicio]]=0, "-", BS_CONTROLE[[#This Row],[KM - Inicio]])</f>
        <v>-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str">
        <f>IF(BS_CONTROLE[[#This Row],[Responsavel pelo boletim]]=0, "-", BS_CONTROLE[[#This Row],[Responsavel pelo boletim]])</f>
        <v>-</v>
      </c>
      <c r="BG657" s="184"/>
      <c r="BH657" s="304">
        <v>0</v>
      </c>
      <c r="BI657" s="243"/>
      <c r="BJ657" s="270"/>
      <c r="BK657" s="244"/>
      <c r="BL657" s="184"/>
      <c r="BM657" s="179" t="s">
        <v>692</v>
      </c>
      <c r="BN657" s="179" t="s">
        <v>692</v>
      </c>
      <c r="BO657" s="210" t="s">
        <v>692</v>
      </c>
      <c r="BP657" s="244" t="s">
        <v>317</v>
      </c>
      <c r="BQ657" s="13" t="str">
        <f t="shared" si="59"/>
        <v>Aderente</v>
      </c>
      <c r="BR657" s="19" t="str">
        <f t="shared" si="60"/>
        <v>*</v>
      </c>
      <c r="BS657" s="19" t="str">
        <f t="shared" si="61"/>
        <v>*</v>
      </c>
      <c r="BT657" s="219" t="str">
        <f t="shared" si="62"/>
        <v>OKOK</v>
      </c>
    </row>
    <row r="658" spans="1:72">
      <c r="A658" s="166" t="str">
        <f>D658&amp;B658</f>
        <v/>
      </c>
      <c r="B658" s="167"/>
      <c r="C658" s="239"/>
      <c r="D658" s="240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78"/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1"/>
      <c r="W658" s="346"/>
      <c r="X658" s="212" t="s">
        <v>668</v>
      </c>
      <c r="Y658" s="179"/>
      <c r="Z658" s="179"/>
      <c r="AA658" s="84"/>
      <c r="AB658" s="71"/>
      <c r="AC658" s="71"/>
      <c r="AD658" s="172"/>
      <c r="AE658" s="84"/>
      <c r="AF658" s="84"/>
      <c r="AG658" s="84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304">
        <v>0</v>
      </c>
      <c r="BI658" s="243"/>
      <c r="BJ658" s="270"/>
      <c r="BK658" s="244"/>
      <c r="BL658" s="184"/>
      <c r="BM658" s="179" t="s">
        <v>692</v>
      </c>
      <c r="BN658" s="179" t="s">
        <v>692</v>
      </c>
      <c r="BO658" s="210" t="s">
        <v>692</v>
      </c>
      <c r="BP658" s="244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9" t="str">
        <f t="shared" si="62"/>
        <v>OKOK</v>
      </c>
    </row>
    <row r="659" spans="1:72">
      <c r="A659" s="166" t="str">
        <f>D659&amp;B659</f>
        <v/>
      </c>
      <c r="B659" s="167"/>
      <c r="C659" s="239"/>
      <c r="D659" s="240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78"/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1"/>
      <c r="W659" s="346"/>
      <c r="X659" s="212" t="s">
        <v>668</v>
      </c>
      <c r="Y659" s="179"/>
      <c r="Z659" s="179"/>
      <c r="AA659" s="84"/>
      <c r="AB659" s="71"/>
      <c r="AC659" s="71"/>
      <c r="AD659" s="172"/>
      <c r="AE659" s="84"/>
      <c r="AF659" s="84"/>
      <c r="AG659" s="84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304">
        <v>0</v>
      </c>
      <c r="BI659" s="243"/>
      <c r="BJ659" s="270"/>
      <c r="BK659" s="244"/>
      <c r="BL659" s="184"/>
      <c r="BM659" s="179" t="s">
        <v>692</v>
      </c>
      <c r="BN659" s="179" t="s">
        <v>692</v>
      </c>
      <c r="BO659" s="210" t="s">
        <v>692</v>
      </c>
      <c r="BP659" s="244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9" t="str">
        <f t="shared" si="62"/>
        <v>OKOK</v>
      </c>
    </row>
    <row r="660" spans="1:72">
      <c r="A660" s="166" t="str">
        <f>D660&amp;B660</f>
        <v/>
      </c>
      <c r="B660" s="167"/>
      <c r="C660" s="239"/>
      <c r="D660" s="240"/>
      <c r="E660" s="273">
        <v>594</v>
      </c>
      <c r="F660" s="161"/>
      <c r="G660" s="159" t="str">
        <f>IF(D660="","*",VLOOKUP(F660,BS_ATIVIDADE[#All],3,FALSE))</f>
        <v>*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78"/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1"/>
      <c r="W660" s="346"/>
      <c r="X660" s="212" t="s">
        <v>668</v>
      </c>
      <c r="Y660" s="179"/>
      <c r="Z660" s="179"/>
      <c r="AA660" s="84"/>
      <c r="AB660" s="71"/>
      <c r="AC660" s="71"/>
      <c r="AD660" s="172"/>
      <c r="AE660" s="84"/>
      <c r="AF660" s="84"/>
      <c r="AG660" s="84"/>
      <c r="AH660" s="180"/>
      <c r="AI660" s="171" t="str">
        <f>IF(BS_CONTROLE[[#This Row],[Atividade]]=0, "-", BS_CONTROLE[[#This Row],[Atividade]])</f>
        <v>-</v>
      </c>
      <c r="AJ660" s="9" t="str">
        <f>IF(D660="","*",VLOOKUP(AI660,BS_ATIVIDADE[#Data],3,FALSE))</f>
        <v>*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 t="str">
        <f>IF(D660="","*",IFERROR(IF(ISODD(COUNT(AS660:AX660)),"ERRO",SUM((AT660-AS660),(AV660-AU660),(AX660-AW660))),"ERRO"))</f>
        <v>*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304">
        <v>0</v>
      </c>
      <c r="BI660" s="243"/>
      <c r="BJ660" s="270"/>
      <c r="BK660" s="244"/>
      <c r="BL660" s="184"/>
      <c r="BM660" s="179" t="s">
        <v>692</v>
      </c>
      <c r="BN660" s="179" t="s">
        <v>692</v>
      </c>
      <c r="BO660" s="210" t="s">
        <v>692</v>
      </c>
      <c r="BP660" s="244" t="s">
        <v>317</v>
      </c>
      <c r="BQ660" s="13" t="str">
        <f t="shared" si="59"/>
        <v>Aderente</v>
      </c>
      <c r="BR660" s="19" t="str">
        <f t="shared" si="60"/>
        <v>*</v>
      </c>
      <c r="BS660" s="19" t="str">
        <f t="shared" si="61"/>
        <v>*</v>
      </c>
      <c r="BT660" s="219" t="str">
        <f t="shared" si="62"/>
        <v>OKOK</v>
      </c>
    </row>
    <row r="661" spans="1:72">
      <c r="A661" s="166" t="str">
        <f>D661&amp;B661</f>
        <v/>
      </c>
      <c r="B661" s="167"/>
      <c r="C661" s="239"/>
      <c r="D661" s="240"/>
      <c r="E661" s="273">
        <v>594</v>
      </c>
      <c r="F661" s="161"/>
      <c r="G661" s="159" t="str">
        <f>IF(D661="","*",VLOOKUP(F661,BS_ATIVIDADE[#All],3,FALSE))</f>
        <v>*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78"/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1"/>
      <c r="W661" s="346"/>
      <c r="X661" s="212" t="s">
        <v>668</v>
      </c>
      <c r="Y661" s="179"/>
      <c r="Z661" s="179"/>
      <c r="AA661" s="84"/>
      <c r="AB661" s="71"/>
      <c r="AC661" s="71"/>
      <c r="AD661" s="172"/>
      <c r="AE661" s="84"/>
      <c r="AF661" s="84"/>
      <c r="AG661" s="84"/>
      <c r="AH661" s="180"/>
      <c r="AI661" s="171" t="str">
        <f>IF(BS_CONTROLE[[#This Row],[Atividade]]=0, "-", BS_CONTROLE[[#This Row],[Atividade]])</f>
        <v>-</v>
      </c>
      <c r="AJ661" s="9" t="str">
        <f>IF(D661="","*",VLOOKUP(AI661,BS_ATIVIDADE[#Data],3,FALSE))</f>
        <v>*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 t="str">
        <f>IF(D661="","*",IFERROR(IF(ISODD(COUNT(AS661:AX661)),"ERRO",SUM((AT661-AS661),(AV661-AU661),(AX661-AW661))),"ERRO"))</f>
        <v>*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304">
        <v>0</v>
      </c>
      <c r="BI661" s="243"/>
      <c r="BJ661" s="270"/>
      <c r="BK661" s="244"/>
      <c r="BL661" s="184"/>
      <c r="BM661" s="179" t="s">
        <v>692</v>
      </c>
      <c r="BN661" s="179" t="s">
        <v>692</v>
      </c>
      <c r="BO661" s="210" t="s">
        <v>692</v>
      </c>
      <c r="BP661" s="244" t="s">
        <v>317</v>
      </c>
      <c r="BQ661" s="13" t="str">
        <f t="shared" si="59"/>
        <v>Aderente</v>
      </c>
      <c r="BR661" s="19" t="str">
        <f t="shared" si="60"/>
        <v>*</v>
      </c>
      <c r="BS661" s="19" t="str">
        <f t="shared" si="61"/>
        <v>*</v>
      </c>
      <c r="BT661" s="219" t="str">
        <f t="shared" si="62"/>
        <v>OKOK</v>
      </c>
    </row>
    <row r="662" spans="1:72">
      <c r="A662" s="166" t="str">
        <f>D662&amp;B662</f>
        <v/>
      </c>
      <c r="B662" s="167"/>
      <c r="C662" s="239"/>
      <c r="D662" s="240"/>
      <c r="E662" s="273">
        <v>594</v>
      </c>
      <c r="F662" s="161"/>
      <c r="G662" s="159" t="str">
        <f>IF(D662="","*",VLOOKUP(F662,BS_ATIVIDADE[#All],3,FALSE))</f>
        <v>*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78"/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1"/>
      <c r="W662" s="346"/>
      <c r="X662" s="212" t="s">
        <v>668</v>
      </c>
      <c r="Y662" s="179"/>
      <c r="Z662" s="179"/>
      <c r="AA662" s="84"/>
      <c r="AB662" s="71"/>
      <c r="AC662" s="71"/>
      <c r="AD662" s="172"/>
      <c r="AE662" s="84"/>
      <c r="AF662" s="84"/>
      <c r="AG662" s="84"/>
      <c r="AH662" s="180"/>
      <c r="AI662" s="171" t="str">
        <f>IF(BS_CONTROLE[[#This Row],[Atividade]]=0, "-", BS_CONTROLE[[#This Row],[Atividade]])</f>
        <v>-</v>
      </c>
      <c r="AJ662" s="9" t="str">
        <f>IF(D662="","*",VLOOKUP(AI662,BS_ATIVIDADE[#Data],3,FALSE))</f>
        <v>*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 t="str">
        <f>IF(D662="","*",IFERROR(IF(ISODD(COUNT(AS662:AX662)),"ERRO",SUM((AT662-AS662),(AV662-AU662),(AX662-AW662))),"ERRO"))</f>
        <v>*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304">
        <v>0</v>
      </c>
      <c r="BI662" s="243"/>
      <c r="BJ662" s="270"/>
      <c r="BK662" s="244"/>
      <c r="BL662" s="184"/>
      <c r="BM662" s="179" t="s">
        <v>692</v>
      </c>
      <c r="BN662" s="179" t="s">
        <v>692</v>
      </c>
      <c r="BO662" s="210" t="s">
        <v>692</v>
      </c>
      <c r="BP662" s="244" t="s">
        <v>317</v>
      </c>
      <c r="BQ662" s="13" t="str">
        <f t="shared" si="59"/>
        <v>Aderente</v>
      </c>
      <c r="BR662" s="19" t="str">
        <f t="shared" si="60"/>
        <v>*</v>
      </c>
      <c r="BS662" s="19" t="str">
        <f t="shared" si="61"/>
        <v>*</v>
      </c>
      <c r="BT662" s="219" t="str">
        <f t="shared" si="62"/>
        <v>OKOK</v>
      </c>
    </row>
    <row r="663" spans="1:72">
      <c r="A663" s="166" t="str">
        <f>D663&amp;B663</f>
        <v/>
      </c>
      <c r="B663" s="167"/>
      <c r="C663" s="239"/>
      <c r="D663" s="240"/>
      <c r="E663" s="273">
        <v>594</v>
      </c>
      <c r="F663" s="161"/>
      <c r="G663" s="159" t="str">
        <f>IF(D663="","*",VLOOKUP(F663,BS_ATIVIDADE[#All],3,FALSE))</f>
        <v>*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78"/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1"/>
      <c r="W663" s="346"/>
      <c r="X663" s="212" t="s">
        <v>668</v>
      </c>
      <c r="Y663" s="179"/>
      <c r="Z663" s="179"/>
      <c r="AA663" s="84"/>
      <c r="AB663" s="71"/>
      <c r="AC663" s="71"/>
      <c r="AD663" s="172"/>
      <c r="AE663" s="84"/>
      <c r="AF663" s="84"/>
      <c r="AG663" s="84"/>
      <c r="AH663" s="180"/>
      <c r="AI663" s="171" t="str">
        <f>IF(BS_CONTROLE[[#This Row],[Atividade]]=0, "-", BS_CONTROLE[[#This Row],[Atividade]])</f>
        <v>-</v>
      </c>
      <c r="AJ663" s="9" t="str">
        <f>IF(D663="","*",VLOOKUP(AI663,BS_ATIVIDADE[#Data],3,FALSE))</f>
        <v>*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 t="str">
        <f>IF(D663="","*",IFERROR(IF(ISODD(COUNT(AS663:AX663)),"ERRO",SUM((AT663-AS663),(AV663-AU663),(AX663-AW663))),"ERRO"))</f>
        <v>*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304">
        <v>0</v>
      </c>
      <c r="BI663" s="243"/>
      <c r="BJ663" s="270"/>
      <c r="BK663" s="244"/>
      <c r="BL663" s="184"/>
      <c r="BM663" s="179" t="s">
        <v>692</v>
      </c>
      <c r="BN663" s="179" t="s">
        <v>692</v>
      </c>
      <c r="BO663" s="210" t="s">
        <v>692</v>
      </c>
      <c r="BP663" s="244" t="s">
        <v>317</v>
      </c>
      <c r="BQ663" s="13" t="str">
        <f t="shared" si="59"/>
        <v>Aderente</v>
      </c>
      <c r="BR663" s="19" t="str">
        <f t="shared" si="60"/>
        <v>*</v>
      </c>
      <c r="BS663" s="19" t="str">
        <f t="shared" si="61"/>
        <v>*</v>
      </c>
      <c r="BT663" s="219" t="str">
        <f t="shared" si="62"/>
        <v>OKOK</v>
      </c>
    </row>
    <row r="664" spans="1:72">
      <c r="A664" s="166" t="str">
        <f>D664&amp;B664</f>
        <v/>
      </c>
      <c r="B664" s="167"/>
      <c r="C664" s="239"/>
      <c r="D664" s="240"/>
      <c r="E664" s="273">
        <v>594</v>
      </c>
      <c r="F664" s="161"/>
      <c r="G664" s="159" t="str">
        <f>IF(D664="","*",VLOOKUP(F664,BS_ATIVIDADE[#All],3,FALSE))</f>
        <v>*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78"/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1"/>
      <c r="W664" s="346"/>
      <c r="X664" s="212" t="s">
        <v>668</v>
      </c>
      <c r="Y664" s="179"/>
      <c r="Z664" s="179"/>
      <c r="AA664" s="84"/>
      <c r="AB664" s="71"/>
      <c r="AC664" s="71"/>
      <c r="AD664" s="172"/>
      <c r="AE664" s="84"/>
      <c r="AF664" s="84"/>
      <c r="AG664" s="84"/>
      <c r="AH664" s="180"/>
      <c r="AI664" s="171" t="str">
        <f>IF(BS_CONTROLE[[#This Row],[Atividade]]=0, "-", BS_CONTROLE[[#This Row],[Atividade]])</f>
        <v>-</v>
      </c>
      <c r="AJ664" s="9" t="str">
        <f>IF(D664="","*",VLOOKUP(AI664,BS_ATIVIDADE[#Data],3,FALSE))</f>
        <v>*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 t="str">
        <f>IF(D664="","*",IFERROR(IF(ISODD(COUNT(AS664:AX664)),"ERRO",SUM((AT664-AS664),(AV664-AU664),(AX664-AW664))),"ERRO"))</f>
        <v>*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304">
        <v>0</v>
      </c>
      <c r="BI664" s="243"/>
      <c r="BJ664" s="270"/>
      <c r="BK664" s="244"/>
      <c r="BL664" s="184"/>
      <c r="BM664" s="179" t="s">
        <v>692</v>
      </c>
      <c r="BN664" s="179" t="s">
        <v>692</v>
      </c>
      <c r="BO664" s="210" t="s">
        <v>692</v>
      </c>
      <c r="BP664" s="244" t="s">
        <v>317</v>
      </c>
      <c r="BQ664" s="13" t="str">
        <f t="shared" si="59"/>
        <v>Aderente</v>
      </c>
      <c r="BR664" s="19" t="str">
        <f t="shared" si="60"/>
        <v>*</v>
      </c>
      <c r="BS664" s="19" t="str">
        <f t="shared" si="61"/>
        <v>*</v>
      </c>
      <c r="BT664" s="219" t="str">
        <f t="shared" si="62"/>
        <v>OKOK</v>
      </c>
    </row>
    <row r="665" spans="1:72">
      <c r="A665" s="166" t="str">
        <f>D665&amp;B665</f>
        <v/>
      </c>
      <c r="B665" s="167"/>
      <c r="C665" s="239"/>
      <c r="D665" s="240"/>
      <c r="E665" s="273">
        <v>594</v>
      </c>
      <c r="F665" s="161"/>
      <c r="G665" s="159" t="str">
        <f>IF(D665="","*",VLOOKUP(F665,BS_ATIVIDADE[#All],3,FALSE))</f>
        <v>*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78"/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1"/>
      <c r="W665" s="346"/>
      <c r="X665" s="212" t="s">
        <v>668</v>
      </c>
      <c r="Y665" s="179"/>
      <c r="Z665" s="179"/>
      <c r="AA665" s="84"/>
      <c r="AB665" s="71"/>
      <c r="AC665" s="71"/>
      <c r="AD665" s="172"/>
      <c r="AE665" s="84"/>
      <c r="AF665" s="84"/>
      <c r="AG665" s="84"/>
      <c r="AH665" s="180"/>
      <c r="AI665" s="171" t="str">
        <f>IF(BS_CONTROLE[[#This Row],[Atividade]]=0, "-", BS_CONTROLE[[#This Row],[Atividade]])</f>
        <v>-</v>
      </c>
      <c r="AJ665" s="9" t="str">
        <f>IF(D665="","*",VLOOKUP(AI665,BS_ATIVIDADE[#Data],3,FALSE))</f>
        <v>*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 t="str">
        <f>IF(D665="","*",IFERROR(IF(ISODD(COUNT(AS665:AX665)),"ERRO",SUM((AT665-AS665),(AV665-AU665),(AX665-AW665))),"ERRO"))</f>
        <v>*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304">
        <v>0</v>
      </c>
      <c r="BI665" s="243"/>
      <c r="BJ665" s="270"/>
      <c r="BK665" s="244"/>
      <c r="BL665" s="184"/>
      <c r="BM665" s="179" t="s">
        <v>692</v>
      </c>
      <c r="BN665" s="179" t="s">
        <v>692</v>
      </c>
      <c r="BO665" s="210" t="s">
        <v>692</v>
      </c>
      <c r="BP665" s="244" t="s">
        <v>317</v>
      </c>
      <c r="BQ665" s="13" t="str">
        <f t="shared" si="59"/>
        <v>Aderente</v>
      </c>
      <c r="BR665" s="19" t="str">
        <f t="shared" si="60"/>
        <v>*</v>
      </c>
      <c r="BS665" s="19" t="str">
        <f t="shared" si="61"/>
        <v>*</v>
      </c>
      <c r="BT665" s="219" t="str">
        <f t="shared" si="62"/>
        <v>OKOK</v>
      </c>
    </row>
    <row r="666" spans="1:72">
      <c r="A666" s="166" t="str">
        <f>D666&amp;B666</f>
        <v/>
      </c>
      <c r="B666" s="167"/>
      <c r="C666" s="239"/>
      <c r="D666" s="240"/>
      <c r="E666" s="273">
        <v>594</v>
      </c>
      <c r="F666" s="161"/>
      <c r="G666" s="159" t="str">
        <f>IF(D666="","*",VLOOKUP(F666,BS_ATIVIDADE[#All],3,FALSE))</f>
        <v>*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78"/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1"/>
      <c r="W666" s="346"/>
      <c r="X666" s="212" t="s">
        <v>668</v>
      </c>
      <c r="Y666" s="179"/>
      <c r="Z666" s="179"/>
      <c r="AA666" s="84"/>
      <c r="AB666" s="71"/>
      <c r="AC666" s="71"/>
      <c r="AD666" s="172"/>
      <c r="AE666" s="84"/>
      <c r="AF666" s="84"/>
      <c r="AG666" s="84"/>
      <c r="AH666" s="180"/>
      <c r="AI666" s="171" t="str">
        <f>IF(BS_CONTROLE[[#This Row],[Atividade]]=0, "-", BS_CONTROLE[[#This Row],[Atividade]])</f>
        <v>-</v>
      </c>
      <c r="AJ666" s="9" t="str">
        <f>IF(D666="","*",VLOOKUP(AI666,BS_ATIVIDADE[#Data],3,FALSE))</f>
        <v>*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 t="str">
        <f>IF(D666="","*",IFERROR(IF(ISODD(COUNT(AS666:AX666)),"ERRO",SUM((AT666-AS666),(AV666-AU666),(AX666-AW666))),"ERRO"))</f>
        <v>*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304">
        <v>0</v>
      </c>
      <c r="BI666" s="243"/>
      <c r="BJ666" s="270"/>
      <c r="BK666" s="244"/>
      <c r="BL666" s="184"/>
      <c r="BM666" s="179" t="s">
        <v>692</v>
      </c>
      <c r="BN666" s="179" t="s">
        <v>692</v>
      </c>
      <c r="BO666" s="210" t="s">
        <v>692</v>
      </c>
      <c r="BP666" s="244" t="s">
        <v>317</v>
      </c>
      <c r="BQ666" s="13" t="str">
        <f t="shared" si="59"/>
        <v>Aderente</v>
      </c>
      <c r="BR666" s="19" t="str">
        <f t="shared" si="60"/>
        <v>*</v>
      </c>
      <c r="BS666" s="19" t="str">
        <f t="shared" si="61"/>
        <v>*</v>
      </c>
      <c r="BT666" s="219" t="str">
        <f t="shared" si="62"/>
        <v>OKOK</v>
      </c>
    </row>
    <row r="667" spans="1:72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78"/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1"/>
      <c r="W667" s="346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304">
        <v>0</v>
      </c>
      <c r="BI667" s="243"/>
      <c r="BJ667" s="270"/>
      <c r="BK667" s="244"/>
      <c r="BL667" s="184"/>
      <c r="BM667" s="179" t="s">
        <v>692</v>
      </c>
      <c r="BN667" s="179" t="s">
        <v>692</v>
      </c>
      <c r="BO667" s="210" t="s">
        <v>692</v>
      </c>
      <c r="BP667" s="244" t="s">
        <v>317</v>
      </c>
      <c r="BQ667" s="13" t="str">
        <f t="shared" si="59"/>
        <v>Aderente</v>
      </c>
      <c r="BR667" s="19" t="str">
        <f t="shared" si="60"/>
        <v>*</v>
      </c>
      <c r="BS667" s="19" t="str">
        <f t="shared" si="61"/>
        <v>*</v>
      </c>
      <c r="BT667" s="219" t="str">
        <f t="shared" si="62"/>
        <v>OKOK</v>
      </c>
    </row>
    <row r="668" spans="1:72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78"/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1"/>
      <c r="W668" s="346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304">
        <v>0</v>
      </c>
      <c r="BI668" s="243"/>
      <c r="BJ668" s="270"/>
      <c r="BK668" s="244"/>
      <c r="BL668" s="184"/>
      <c r="BM668" s="179" t="s">
        <v>692</v>
      </c>
      <c r="BN668" s="179" t="s">
        <v>692</v>
      </c>
      <c r="BO668" s="210" t="s">
        <v>692</v>
      </c>
      <c r="BP668" s="244" t="s">
        <v>317</v>
      </c>
      <c r="BQ668" s="13" t="str">
        <f t="shared" si="59"/>
        <v>Aderente</v>
      </c>
      <c r="BR668" s="19" t="str">
        <f t="shared" si="60"/>
        <v>*</v>
      </c>
      <c r="BS668" s="19" t="str">
        <f t="shared" si="61"/>
        <v>*</v>
      </c>
      <c r="BT668" s="219" t="str">
        <f t="shared" si="62"/>
        <v>OKOK</v>
      </c>
    </row>
    <row r="669" spans="1:72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78"/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1"/>
      <c r="W669" s="346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304">
        <v>0</v>
      </c>
      <c r="BI669" s="243"/>
      <c r="BJ669" s="270"/>
      <c r="BK669" s="244"/>
      <c r="BL669" s="184"/>
      <c r="BM669" s="179" t="s">
        <v>692</v>
      </c>
      <c r="BN669" s="179" t="s">
        <v>692</v>
      </c>
      <c r="BO669" s="210" t="s">
        <v>692</v>
      </c>
      <c r="BP669" s="244" t="s">
        <v>317</v>
      </c>
      <c r="BQ669" s="13" t="str">
        <f t="shared" si="59"/>
        <v>Aderente</v>
      </c>
      <c r="BR669" s="19" t="str">
        <f t="shared" si="60"/>
        <v>*</v>
      </c>
      <c r="BS669" s="19" t="str">
        <f t="shared" si="61"/>
        <v>*</v>
      </c>
      <c r="BT669" s="219" t="str">
        <f t="shared" si="62"/>
        <v>OKOK</v>
      </c>
    </row>
    <row r="670" spans="1:72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78"/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1"/>
      <c r="W670" s="346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304">
        <v>0</v>
      </c>
      <c r="BI670" s="243"/>
      <c r="BJ670" s="270"/>
      <c r="BK670" s="244"/>
      <c r="BL670" s="184"/>
      <c r="BM670" s="179" t="s">
        <v>692</v>
      </c>
      <c r="BN670" s="179" t="s">
        <v>692</v>
      </c>
      <c r="BO670" s="210" t="s">
        <v>692</v>
      </c>
      <c r="BP670" s="244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9" t="str">
        <f t="shared" si="62"/>
        <v>OKOK</v>
      </c>
    </row>
    <row r="671" spans="1:72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78"/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1"/>
      <c r="W671" s="346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304">
        <v>0</v>
      </c>
      <c r="BI671" s="243"/>
      <c r="BJ671" s="270"/>
      <c r="BK671" s="244"/>
      <c r="BL671" s="184"/>
      <c r="BM671" s="179" t="s">
        <v>692</v>
      </c>
      <c r="BN671" s="179" t="s">
        <v>692</v>
      </c>
      <c r="BO671" s="210" t="s">
        <v>692</v>
      </c>
      <c r="BP671" s="244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9" t="str">
        <f t="shared" si="62"/>
        <v>OKOK</v>
      </c>
    </row>
    <row r="672" spans="1:72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78"/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304">
        <v>0</v>
      </c>
      <c r="BI672" s="243"/>
      <c r="BJ672" s="270"/>
      <c r="BK672" s="244"/>
      <c r="BL672" s="184"/>
      <c r="BM672" s="179" t="s">
        <v>692</v>
      </c>
      <c r="BN672" s="179" t="s">
        <v>692</v>
      </c>
      <c r="BO672" s="210" t="s">
        <v>692</v>
      </c>
      <c r="BP672" s="244" t="s">
        <v>317</v>
      </c>
      <c r="BQ672" s="13" t="str">
        <f t="shared" si="59"/>
        <v>Aderente</v>
      </c>
      <c r="BR672" s="19" t="str">
        <f t="shared" si="60"/>
        <v>*</v>
      </c>
      <c r="BS672" s="19" t="str">
        <f t="shared" si="61"/>
        <v>*</v>
      </c>
      <c r="BT672" s="219" t="str">
        <f t="shared" si="62"/>
        <v>OKOK</v>
      </c>
    </row>
    <row r="673" spans="1:72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78"/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304">
        <v>0</v>
      </c>
      <c r="BI673" s="243"/>
      <c r="BJ673" s="270"/>
      <c r="BK673" s="244"/>
      <c r="BL673" s="184"/>
      <c r="BM673" s="179" t="s">
        <v>692</v>
      </c>
      <c r="BN673" s="179" t="s">
        <v>692</v>
      </c>
      <c r="BO673" s="210" t="s">
        <v>692</v>
      </c>
      <c r="BP673" s="244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9" t="str">
        <f t="shared" si="62"/>
        <v>OKOK</v>
      </c>
    </row>
    <row r="674" spans="1:72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78"/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304">
        <v>0</v>
      </c>
      <c r="BI674" s="243"/>
      <c r="BJ674" s="270"/>
      <c r="BK674" s="244"/>
      <c r="BL674" s="184"/>
      <c r="BM674" s="179" t="s">
        <v>692</v>
      </c>
      <c r="BN674" s="179" t="s">
        <v>692</v>
      </c>
      <c r="BO674" s="210" t="s">
        <v>692</v>
      </c>
      <c r="BP674" s="244" t="s">
        <v>317</v>
      </c>
      <c r="BQ674" s="13" t="str">
        <f t="shared" si="59"/>
        <v>Aderente</v>
      </c>
      <c r="BR674" s="19" t="str">
        <f t="shared" si="60"/>
        <v>*</v>
      </c>
      <c r="BS674" s="19" t="str">
        <f t="shared" si="61"/>
        <v>*</v>
      </c>
      <c r="BT674" s="219" t="str">
        <f t="shared" si="62"/>
        <v>OKOK</v>
      </c>
    </row>
    <row r="675" spans="1:72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78"/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304">
        <v>0</v>
      </c>
      <c r="BI675" s="243"/>
      <c r="BJ675" s="270"/>
      <c r="BK675" s="244"/>
      <c r="BL675" s="184"/>
      <c r="BM675" s="179" t="s">
        <v>692</v>
      </c>
      <c r="BN675" s="179" t="s">
        <v>692</v>
      </c>
      <c r="BO675" s="210" t="s">
        <v>692</v>
      </c>
      <c r="BP675" s="244" t="s">
        <v>317</v>
      </c>
      <c r="BQ675" s="13" t="str">
        <f t="shared" si="59"/>
        <v>Aderente</v>
      </c>
      <c r="BR675" s="19" t="str">
        <f t="shared" si="60"/>
        <v>*</v>
      </c>
      <c r="BS675" s="19" t="str">
        <f t="shared" si="61"/>
        <v>*</v>
      </c>
      <c r="BT675" s="219" t="str">
        <f t="shared" si="62"/>
        <v>OKOK</v>
      </c>
    </row>
    <row r="676" spans="1:72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78"/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304">
        <v>0</v>
      </c>
      <c r="BI676" s="243"/>
      <c r="BJ676" s="270"/>
      <c r="BK676" s="244"/>
      <c r="BL676" s="184"/>
      <c r="BM676" s="179" t="s">
        <v>692</v>
      </c>
      <c r="BN676" s="179" t="s">
        <v>692</v>
      </c>
      <c r="BO676" s="210" t="s">
        <v>692</v>
      </c>
      <c r="BP676" s="244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9" t="str">
        <f t="shared" si="62"/>
        <v>OKOK</v>
      </c>
    </row>
    <row r="677" spans="1:72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78"/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304">
        <v>0</v>
      </c>
      <c r="BI677" s="243"/>
      <c r="BJ677" s="270"/>
      <c r="BK677" s="244"/>
      <c r="BL677" s="184"/>
      <c r="BM677" s="179" t="s">
        <v>692</v>
      </c>
      <c r="BN677" s="179" t="s">
        <v>692</v>
      </c>
      <c r="BO677" s="210" t="s">
        <v>692</v>
      </c>
      <c r="BP677" s="244" t="s">
        <v>317</v>
      </c>
      <c r="BQ677" s="13" t="str">
        <f t="shared" ref="BQ677:BQ719" si="63">IF(AND(BR677&lt;1,BS677&lt;1),"Produção e Intervalo",IF(BR677&lt;1,"Intervalo",IF(BS677&lt;1,"Produção","Aderente")))</f>
        <v>Aderente</v>
      </c>
      <c r="BR677" s="19" t="str">
        <f t="shared" ref="BR677:BR719" si="64">IF(OR(B677="",F677=""),"*",AY677/P677)</f>
        <v>*</v>
      </c>
      <c r="BS677" s="19" t="str">
        <f t="shared" ref="BS677:BS719" si="65">IF(OR(B677="",F677=""),"*",BA677/Q677)</f>
        <v>*</v>
      </c>
      <c r="BT677" s="219" t="str">
        <f t="shared" ref="BT677:BT719" si="66">IF(BN677="","",SUBSTITUTE(BM677," ","")&amp;SUBSTITUTE(BN677," ",""))</f>
        <v>OKOK</v>
      </c>
    </row>
    <row r="678" spans="1:72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78"/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304">
        <v>0</v>
      </c>
      <c r="BI678" s="243"/>
      <c r="BJ678" s="270"/>
      <c r="BK678" s="244"/>
      <c r="BL678" s="184"/>
      <c r="BM678" s="179" t="s">
        <v>692</v>
      </c>
      <c r="BN678" s="179" t="s">
        <v>692</v>
      </c>
      <c r="BO678" s="210" t="s">
        <v>692</v>
      </c>
      <c r="BP678" s="244" t="s">
        <v>317</v>
      </c>
      <c r="BQ678" s="13" t="str">
        <f t="shared" si="63"/>
        <v>Aderente</v>
      </c>
      <c r="BR678" s="19" t="str">
        <f t="shared" si="64"/>
        <v>*</v>
      </c>
      <c r="BS678" s="19" t="str">
        <f t="shared" si="65"/>
        <v>*</v>
      </c>
      <c r="BT678" s="219" t="str">
        <f t="shared" si="66"/>
        <v>OKOK</v>
      </c>
    </row>
    <row r="679" spans="1:72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78"/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304">
        <v>0</v>
      </c>
      <c r="BI679" s="243"/>
      <c r="BJ679" s="270"/>
      <c r="BK679" s="244"/>
      <c r="BL679" s="184"/>
      <c r="BM679" s="179" t="s">
        <v>692</v>
      </c>
      <c r="BN679" s="179" t="s">
        <v>692</v>
      </c>
      <c r="BO679" s="210" t="s">
        <v>692</v>
      </c>
      <c r="BP679" s="244" t="s">
        <v>317</v>
      </c>
      <c r="BQ679" s="13" t="str">
        <f t="shared" si="63"/>
        <v>Aderente</v>
      </c>
      <c r="BR679" s="19" t="str">
        <f t="shared" si="64"/>
        <v>*</v>
      </c>
      <c r="BS679" s="19" t="str">
        <f t="shared" si="65"/>
        <v>*</v>
      </c>
      <c r="BT679" s="219" t="str">
        <f t="shared" si="66"/>
        <v>OKOK</v>
      </c>
    </row>
    <row r="680" spans="1:72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78"/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304">
        <v>0</v>
      </c>
      <c r="BI680" s="243"/>
      <c r="BJ680" s="270"/>
      <c r="BK680" s="244"/>
      <c r="BL680" s="184"/>
      <c r="BM680" s="179" t="s">
        <v>692</v>
      </c>
      <c r="BN680" s="179" t="s">
        <v>692</v>
      </c>
      <c r="BO680" s="210" t="s">
        <v>692</v>
      </c>
      <c r="BP680" s="244" t="s">
        <v>317</v>
      </c>
      <c r="BQ680" s="13" t="str">
        <f t="shared" si="63"/>
        <v>Aderente</v>
      </c>
      <c r="BR680" s="19" t="str">
        <f t="shared" si="64"/>
        <v>*</v>
      </c>
      <c r="BS680" s="19" t="str">
        <f t="shared" si="65"/>
        <v>*</v>
      </c>
      <c r="BT680" s="219" t="str">
        <f t="shared" si="66"/>
        <v>OKOK</v>
      </c>
    </row>
    <row r="681" spans="1:72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78"/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304">
        <v>0</v>
      </c>
      <c r="BI681" s="243"/>
      <c r="BJ681" s="270"/>
      <c r="BK681" s="244"/>
      <c r="BL681" s="184"/>
      <c r="BM681" s="179" t="s">
        <v>692</v>
      </c>
      <c r="BN681" s="179" t="s">
        <v>692</v>
      </c>
      <c r="BO681" s="210" t="s">
        <v>692</v>
      </c>
      <c r="BP681" s="244" t="s">
        <v>317</v>
      </c>
      <c r="BQ681" s="13" t="str">
        <f t="shared" si="63"/>
        <v>Aderente</v>
      </c>
      <c r="BR681" s="19" t="str">
        <f t="shared" si="64"/>
        <v>*</v>
      </c>
      <c r="BS681" s="19" t="str">
        <f t="shared" si="65"/>
        <v>*</v>
      </c>
      <c r="BT681" s="219" t="str">
        <f t="shared" si="66"/>
        <v>OKOK</v>
      </c>
    </row>
    <row r="682" spans="1:72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78"/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 t="s">
        <v>692</v>
      </c>
      <c r="BN682" s="179" t="s">
        <v>692</v>
      </c>
      <c r="BO682" s="210" t="s">
        <v>692</v>
      </c>
      <c r="BP682" s="244" t="s">
        <v>317</v>
      </c>
      <c r="BQ682" s="13" t="str">
        <f t="shared" si="63"/>
        <v>Aderente</v>
      </c>
      <c r="BR682" s="19" t="str">
        <f t="shared" si="64"/>
        <v>*</v>
      </c>
      <c r="BS682" s="19" t="str">
        <f t="shared" si="65"/>
        <v>*</v>
      </c>
      <c r="BT682" s="219" t="str">
        <f t="shared" si="66"/>
        <v>OKOK</v>
      </c>
    </row>
    <row r="683" spans="1:72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78"/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 t="s">
        <v>692</v>
      </c>
      <c r="BN683" s="179" t="s">
        <v>692</v>
      </c>
      <c r="BO683" s="210" t="s">
        <v>692</v>
      </c>
      <c r="BP683" s="244" t="s">
        <v>317</v>
      </c>
      <c r="BQ683" s="13" t="str">
        <f t="shared" si="63"/>
        <v>Aderente</v>
      </c>
      <c r="BR683" s="19" t="str">
        <f t="shared" si="64"/>
        <v>*</v>
      </c>
      <c r="BS683" s="19" t="str">
        <f t="shared" si="65"/>
        <v>*</v>
      </c>
      <c r="BT683" s="219" t="str">
        <f t="shared" si="66"/>
        <v>OKOK</v>
      </c>
    </row>
    <row r="684" spans="1:72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 t="s">
        <v>692</v>
      </c>
      <c r="BN684" s="179" t="s">
        <v>692</v>
      </c>
      <c r="BO684" s="210" t="s">
        <v>692</v>
      </c>
      <c r="BP684" s="244" t="s">
        <v>317</v>
      </c>
      <c r="BQ684" s="13" t="str">
        <f t="shared" si="63"/>
        <v>Aderente</v>
      </c>
      <c r="BR684" s="19" t="str">
        <f t="shared" si="64"/>
        <v>*</v>
      </c>
      <c r="BS684" s="19" t="str">
        <f t="shared" si="65"/>
        <v>*</v>
      </c>
      <c r="BT684" s="219" t="str">
        <f t="shared" si="66"/>
        <v>OKOK</v>
      </c>
    </row>
    <row r="685" spans="1:72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 t="s">
        <v>692</v>
      </c>
      <c r="BN685" s="179" t="s">
        <v>692</v>
      </c>
      <c r="BO685" s="210" t="s">
        <v>692</v>
      </c>
      <c r="BP685" s="244" t="s">
        <v>317</v>
      </c>
      <c r="BQ685" s="13" t="str">
        <f t="shared" si="63"/>
        <v>Aderente</v>
      </c>
      <c r="BR685" s="19" t="str">
        <f t="shared" si="64"/>
        <v>*</v>
      </c>
      <c r="BS685" s="19" t="str">
        <f t="shared" si="65"/>
        <v>*</v>
      </c>
      <c r="BT685" s="219" t="str">
        <f t="shared" si="66"/>
        <v>OKOK</v>
      </c>
    </row>
    <row r="686" spans="1:72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 t="s">
        <v>692</v>
      </c>
      <c r="BN686" s="179" t="s">
        <v>692</v>
      </c>
      <c r="BO686" s="210" t="s">
        <v>692</v>
      </c>
      <c r="BP686" s="244" t="s">
        <v>317</v>
      </c>
      <c r="BQ686" s="13" t="str">
        <f t="shared" si="63"/>
        <v>Aderente</v>
      </c>
      <c r="BR686" s="19" t="str">
        <f t="shared" si="64"/>
        <v>*</v>
      </c>
      <c r="BS686" s="19" t="str">
        <f t="shared" si="65"/>
        <v>*</v>
      </c>
      <c r="BT686" s="219" t="str">
        <f t="shared" si="66"/>
        <v>OKOK</v>
      </c>
    </row>
    <row r="687" spans="1:72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 t="s">
        <v>692</v>
      </c>
      <c r="BN687" s="179" t="s">
        <v>692</v>
      </c>
      <c r="BO687" s="210" t="s">
        <v>692</v>
      </c>
      <c r="BP687" s="244" t="s">
        <v>317</v>
      </c>
      <c r="BQ687" s="13" t="str">
        <f t="shared" si="63"/>
        <v>Aderente</v>
      </c>
      <c r="BR687" s="19" t="str">
        <f t="shared" si="64"/>
        <v>*</v>
      </c>
      <c r="BS687" s="19" t="str">
        <f t="shared" si="65"/>
        <v>*</v>
      </c>
      <c r="BT687" s="219" t="str">
        <f t="shared" si="66"/>
        <v>OKOK</v>
      </c>
    </row>
    <row r="688" spans="1:72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 t="s">
        <v>692</v>
      </c>
      <c r="BN688" s="179" t="s">
        <v>692</v>
      </c>
      <c r="BO688" s="210" t="s">
        <v>692</v>
      </c>
      <c r="BP688" s="244" t="s">
        <v>317</v>
      </c>
      <c r="BQ688" s="13" t="str">
        <f t="shared" si="63"/>
        <v>Aderente</v>
      </c>
      <c r="BR688" s="19" t="str">
        <f t="shared" si="64"/>
        <v>*</v>
      </c>
      <c r="BS688" s="19" t="str">
        <f t="shared" si="65"/>
        <v>*</v>
      </c>
      <c r="BT688" s="219" t="str">
        <f t="shared" si="66"/>
        <v>OKOK</v>
      </c>
    </row>
    <row r="689" spans="1:72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 t="s">
        <v>692</v>
      </c>
      <c r="BN689" s="179" t="s">
        <v>692</v>
      </c>
      <c r="BO689" s="210" t="s">
        <v>692</v>
      </c>
      <c r="BP689" s="244" t="s">
        <v>317</v>
      </c>
      <c r="BQ689" s="13" t="str">
        <f t="shared" si="63"/>
        <v>Aderente</v>
      </c>
      <c r="BR689" s="19" t="str">
        <f t="shared" si="64"/>
        <v>*</v>
      </c>
      <c r="BS689" s="19" t="str">
        <f t="shared" si="65"/>
        <v>*</v>
      </c>
      <c r="BT689" s="219" t="str">
        <f t="shared" si="66"/>
        <v>OKOK</v>
      </c>
    </row>
    <row r="690" spans="1:72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 t="s">
        <v>692</v>
      </c>
      <c r="BN690" s="179" t="s">
        <v>692</v>
      </c>
      <c r="BO690" s="210" t="s">
        <v>692</v>
      </c>
      <c r="BP690" s="244" t="s">
        <v>317</v>
      </c>
      <c r="BQ690" s="13" t="str">
        <f t="shared" si="63"/>
        <v>Aderente</v>
      </c>
      <c r="BR690" s="19" t="str">
        <f t="shared" si="64"/>
        <v>*</v>
      </c>
      <c r="BS690" s="19" t="str">
        <f t="shared" si="65"/>
        <v>*</v>
      </c>
      <c r="BT690" s="219" t="str">
        <f t="shared" si="66"/>
        <v>OKOK</v>
      </c>
    </row>
    <row r="691" spans="1:72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 t="s">
        <v>692</v>
      </c>
      <c r="BN691" s="179" t="s">
        <v>692</v>
      </c>
      <c r="BO691" s="210" t="s">
        <v>692</v>
      </c>
      <c r="BP691" s="244" t="s">
        <v>317</v>
      </c>
      <c r="BQ691" s="13" t="str">
        <f t="shared" si="63"/>
        <v>Aderente</v>
      </c>
      <c r="BR691" s="19" t="str">
        <f t="shared" si="64"/>
        <v>*</v>
      </c>
      <c r="BS691" s="19" t="str">
        <f t="shared" si="65"/>
        <v>*</v>
      </c>
      <c r="BT691" s="219" t="str">
        <f t="shared" si="66"/>
        <v>OKOK</v>
      </c>
    </row>
    <row r="692" spans="1:72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 t="s">
        <v>692</v>
      </c>
      <c r="BN692" s="179" t="s">
        <v>692</v>
      </c>
      <c r="BO692" s="210" t="s">
        <v>692</v>
      </c>
      <c r="BP692" s="244" t="s">
        <v>317</v>
      </c>
      <c r="BQ692" s="13" t="str">
        <f t="shared" si="63"/>
        <v>Aderente</v>
      </c>
      <c r="BR692" s="19" t="str">
        <f t="shared" si="64"/>
        <v>*</v>
      </c>
      <c r="BS692" s="19" t="str">
        <f t="shared" si="65"/>
        <v>*</v>
      </c>
      <c r="BT692" s="219" t="str">
        <f t="shared" si="66"/>
        <v>OKOK</v>
      </c>
    </row>
    <row r="693" spans="1:72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 t="s">
        <v>692</v>
      </c>
      <c r="BN693" s="179" t="s">
        <v>692</v>
      </c>
      <c r="BO693" s="210" t="s">
        <v>692</v>
      </c>
      <c r="BP693" s="244" t="s">
        <v>317</v>
      </c>
      <c r="BQ693" s="13" t="str">
        <f t="shared" si="63"/>
        <v>Aderente</v>
      </c>
      <c r="BR693" s="19" t="str">
        <f t="shared" si="64"/>
        <v>*</v>
      </c>
      <c r="BS693" s="19" t="str">
        <f t="shared" si="65"/>
        <v>*</v>
      </c>
      <c r="BT693" s="219" t="str">
        <f t="shared" si="66"/>
        <v>OKOK</v>
      </c>
    </row>
    <row r="694" spans="1:72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 t="s">
        <v>692</v>
      </c>
      <c r="BN694" s="179" t="s">
        <v>692</v>
      </c>
      <c r="BO694" s="210" t="s">
        <v>692</v>
      </c>
      <c r="BP694" s="244" t="s">
        <v>317</v>
      </c>
      <c r="BQ694" s="13" t="str">
        <f t="shared" si="63"/>
        <v>Aderente</v>
      </c>
      <c r="BR694" s="19" t="str">
        <f t="shared" si="64"/>
        <v>*</v>
      </c>
      <c r="BS694" s="19" t="str">
        <f t="shared" si="65"/>
        <v>*</v>
      </c>
      <c r="BT694" s="219" t="str">
        <f t="shared" si="66"/>
        <v>OKOK</v>
      </c>
    </row>
    <row r="695" spans="1:72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 t="s">
        <v>692</v>
      </c>
      <c r="BN695" s="179" t="s">
        <v>692</v>
      </c>
      <c r="BO695" s="210" t="s">
        <v>692</v>
      </c>
      <c r="BP695" s="244" t="s">
        <v>317</v>
      </c>
      <c r="BQ695" s="13" t="str">
        <f t="shared" si="63"/>
        <v>Aderente</v>
      </c>
      <c r="BR695" s="19" t="str">
        <f t="shared" si="64"/>
        <v>*</v>
      </c>
      <c r="BS695" s="19" t="str">
        <f t="shared" si="65"/>
        <v>*</v>
      </c>
      <c r="BT695" s="219" t="str">
        <f t="shared" si="66"/>
        <v>OKOK</v>
      </c>
    </row>
    <row r="696" spans="1:72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 t="s">
        <v>692</v>
      </c>
      <c r="BN696" s="179" t="s">
        <v>692</v>
      </c>
      <c r="BO696" s="210" t="s">
        <v>692</v>
      </c>
      <c r="BP696" s="244" t="s">
        <v>317</v>
      </c>
      <c r="BQ696" s="13" t="str">
        <f t="shared" si="63"/>
        <v>Aderente</v>
      </c>
      <c r="BR696" s="19" t="str">
        <f t="shared" si="64"/>
        <v>*</v>
      </c>
      <c r="BS696" s="19" t="str">
        <f t="shared" si="65"/>
        <v>*</v>
      </c>
      <c r="BT696" s="219" t="str">
        <f t="shared" si="66"/>
        <v>OKOK</v>
      </c>
    </row>
    <row r="697" spans="1:72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 t="s">
        <v>692</v>
      </c>
      <c r="BN697" s="179" t="s">
        <v>692</v>
      </c>
      <c r="BO697" s="210" t="s">
        <v>692</v>
      </c>
      <c r="BP697" s="244" t="s">
        <v>317</v>
      </c>
      <c r="BQ697" s="13" t="str">
        <f t="shared" si="63"/>
        <v>Aderente</v>
      </c>
      <c r="BR697" s="19" t="str">
        <f t="shared" si="64"/>
        <v>*</v>
      </c>
      <c r="BS697" s="19" t="str">
        <f t="shared" si="65"/>
        <v>*</v>
      </c>
      <c r="BT697" s="219" t="str">
        <f t="shared" si="66"/>
        <v>OKOK</v>
      </c>
    </row>
    <row r="698" spans="1:72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 t="s">
        <v>692</v>
      </c>
      <c r="BN698" s="179" t="s">
        <v>692</v>
      </c>
      <c r="BO698" s="210" t="s">
        <v>692</v>
      </c>
      <c r="BP698" s="244" t="s">
        <v>317</v>
      </c>
      <c r="BQ698" s="13" t="str">
        <f t="shared" si="63"/>
        <v>Aderente</v>
      </c>
      <c r="BR698" s="19" t="str">
        <f t="shared" si="64"/>
        <v>*</v>
      </c>
      <c r="BS698" s="19" t="str">
        <f t="shared" si="65"/>
        <v>*</v>
      </c>
      <c r="BT698" s="219" t="str">
        <f t="shared" si="66"/>
        <v>OKOK</v>
      </c>
    </row>
    <row r="699" spans="1:72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 t="s">
        <v>692</v>
      </c>
      <c r="BN699" s="179" t="s">
        <v>692</v>
      </c>
      <c r="BO699" s="210" t="s">
        <v>692</v>
      </c>
      <c r="BP699" s="244" t="s">
        <v>317</v>
      </c>
      <c r="BQ699" s="13" t="str">
        <f t="shared" si="63"/>
        <v>Aderente</v>
      </c>
      <c r="BR699" s="19" t="str">
        <f t="shared" si="64"/>
        <v>*</v>
      </c>
      <c r="BS699" s="19" t="str">
        <f t="shared" si="65"/>
        <v>*</v>
      </c>
      <c r="BT699" s="219" t="str">
        <f t="shared" si="66"/>
        <v>OKOK</v>
      </c>
    </row>
    <row r="700" spans="1:72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 t="s">
        <v>692</v>
      </c>
      <c r="BN700" s="179" t="s">
        <v>692</v>
      </c>
      <c r="BO700" s="210" t="s">
        <v>692</v>
      </c>
      <c r="BP700" s="244" t="s">
        <v>317</v>
      </c>
      <c r="BQ700" s="13" t="str">
        <f t="shared" si="63"/>
        <v>Aderente</v>
      </c>
      <c r="BR700" s="19" t="str">
        <f t="shared" si="64"/>
        <v>*</v>
      </c>
      <c r="BS700" s="19" t="str">
        <f t="shared" si="65"/>
        <v>*</v>
      </c>
      <c r="BT700" s="219" t="str">
        <f t="shared" si="66"/>
        <v>OKOK</v>
      </c>
    </row>
    <row r="701" spans="1:72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 t="s">
        <v>692</v>
      </c>
      <c r="BN701" s="179" t="s">
        <v>692</v>
      </c>
      <c r="BO701" s="210" t="s">
        <v>692</v>
      </c>
      <c r="BP701" s="244" t="s">
        <v>317</v>
      </c>
      <c r="BQ701" s="13" t="str">
        <f t="shared" si="63"/>
        <v>Aderente</v>
      </c>
      <c r="BR701" s="19" t="str">
        <f t="shared" si="64"/>
        <v>*</v>
      </c>
      <c r="BS701" s="19" t="str">
        <f t="shared" si="65"/>
        <v>*</v>
      </c>
      <c r="BT701" s="219" t="str">
        <f t="shared" si="66"/>
        <v>OKOK</v>
      </c>
    </row>
    <row r="702" spans="1:72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 t="s">
        <v>692</v>
      </c>
      <c r="BN702" s="179" t="s">
        <v>692</v>
      </c>
      <c r="BO702" s="210" t="s">
        <v>692</v>
      </c>
      <c r="BP702" s="244" t="s">
        <v>317</v>
      </c>
      <c r="BQ702" s="13" t="str">
        <f t="shared" si="63"/>
        <v>Aderente</v>
      </c>
      <c r="BR702" s="19" t="str">
        <f t="shared" si="64"/>
        <v>*</v>
      </c>
      <c r="BS702" s="19" t="str">
        <f t="shared" si="65"/>
        <v>*</v>
      </c>
      <c r="BT702" s="219" t="str">
        <f t="shared" si="66"/>
        <v>OKOK</v>
      </c>
    </row>
    <row r="703" spans="1:72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 t="s">
        <v>692</v>
      </c>
      <c r="BN703" s="179" t="s">
        <v>692</v>
      </c>
      <c r="BO703" s="210" t="s">
        <v>692</v>
      </c>
      <c r="BP703" s="244" t="s">
        <v>317</v>
      </c>
      <c r="BQ703" s="13" t="str">
        <f t="shared" si="63"/>
        <v>Aderente</v>
      </c>
      <c r="BR703" s="19" t="str">
        <f t="shared" si="64"/>
        <v>*</v>
      </c>
      <c r="BS703" s="19" t="str">
        <f t="shared" si="65"/>
        <v>*</v>
      </c>
      <c r="BT703" s="219" t="str">
        <f t="shared" si="66"/>
        <v>OKOK</v>
      </c>
    </row>
    <row r="704" spans="1:72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 t="s">
        <v>692</v>
      </c>
      <c r="BN704" s="179" t="s">
        <v>692</v>
      </c>
      <c r="BO704" s="210" t="s">
        <v>692</v>
      </c>
      <c r="BP704" s="244" t="s">
        <v>317</v>
      </c>
      <c r="BQ704" s="13" t="str">
        <f t="shared" si="63"/>
        <v>Aderente</v>
      </c>
      <c r="BR704" s="19" t="str">
        <f t="shared" si="64"/>
        <v>*</v>
      </c>
      <c r="BS704" s="19" t="str">
        <f t="shared" si="65"/>
        <v>*</v>
      </c>
      <c r="BT704" s="219" t="str">
        <f t="shared" si="66"/>
        <v>OKOK</v>
      </c>
    </row>
    <row r="705" spans="1:72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 t="s">
        <v>692</v>
      </c>
      <c r="BN705" s="179" t="s">
        <v>692</v>
      </c>
      <c r="BO705" s="210" t="s">
        <v>692</v>
      </c>
      <c r="BP705" s="244" t="s">
        <v>317</v>
      </c>
      <c r="BQ705" s="13" t="str">
        <f t="shared" si="63"/>
        <v>Aderente</v>
      </c>
      <c r="BR705" s="19" t="str">
        <f t="shared" si="64"/>
        <v>*</v>
      </c>
      <c r="BS705" s="19" t="str">
        <f t="shared" si="65"/>
        <v>*</v>
      </c>
      <c r="BT705" s="219" t="str">
        <f t="shared" si="66"/>
        <v>OKOK</v>
      </c>
    </row>
    <row r="706" spans="1:72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 t="s">
        <v>692</v>
      </c>
      <c r="BN706" s="179" t="s">
        <v>692</v>
      </c>
      <c r="BO706" s="210" t="s">
        <v>692</v>
      </c>
      <c r="BP706" s="244" t="s">
        <v>317</v>
      </c>
      <c r="BQ706" s="13" t="str">
        <f t="shared" si="63"/>
        <v>Aderente</v>
      </c>
      <c r="BR706" s="19" t="str">
        <f t="shared" si="64"/>
        <v>*</v>
      </c>
      <c r="BS706" s="19" t="str">
        <f t="shared" si="65"/>
        <v>*</v>
      </c>
      <c r="BT706" s="219" t="str">
        <f t="shared" si="66"/>
        <v>OKOK</v>
      </c>
    </row>
    <row r="707" spans="1:72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 t="s">
        <v>692</v>
      </c>
      <c r="BN707" s="179" t="s">
        <v>692</v>
      </c>
      <c r="BO707" s="210" t="s">
        <v>692</v>
      </c>
      <c r="BP707" s="244" t="s">
        <v>317</v>
      </c>
      <c r="BQ707" s="13" t="str">
        <f t="shared" si="63"/>
        <v>Aderente</v>
      </c>
      <c r="BR707" s="19" t="str">
        <f t="shared" si="64"/>
        <v>*</v>
      </c>
      <c r="BS707" s="19" t="str">
        <f t="shared" si="65"/>
        <v>*</v>
      </c>
      <c r="BT707" s="219" t="str">
        <f t="shared" si="66"/>
        <v>OKOK</v>
      </c>
    </row>
    <row r="708" spans="1:72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 t="s">
        <v>692</v>
      </c>
      <c r="BN708" s="179" t="s">
        <v>692</v>
      </c>
      <c r="BO708" s="210" t="s">
        <v>692</v>
      </c>
      <c r="BP708" s="244" t="s">
        <v>317</v>
      </c>
      <c r="BQ708" s="13" t="str">
        <f t="shared" si="63"/>
        <v>Aderente</v>
      </c>
      <c r="BR708" s="19" t="str">
        <f t="shared" si="64"/>
        <v>*</v>
      </c>
      <c r="BS708" s="19" t="str">
        <f t="shared" si="65"/>
        <v>*</v>
      </c>
      <c r="BT708" s="219" t="str">
        <f t="shared" si="66"/>
        <v>OKOK</v>
      </c>
    </row>
    <row r="709" spans="1:72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 t="s">
        <v>692</v>
      </c>
      <c r="BN709" s="179" t="s">
        <v>692</v>
      </c>
      <c r="BO709" s="210" t="s">
        <v>692</v>
      </c>
      <c r="BP709" s="244" t="s">
        <v>317</v>
      </c>
      <c r="BQ709" s="13" t="str">
        <f t="shared" si="63"/>
        <v>Aderente</v>
      </c>
      <c r="BR709" s="19" t="str">
        <f t="shared" si="64"/>
        <v>*</v>
      </c>
      <c r="BS709" s="19" t="str">
        <f t="shared" si="65"/>
        <v>*</v>
      </c>
      <c r="BT709" s="219" t="str">
        <f t="shared" si="66"/>
        <v>OKOK</v>
      </c>
    </row>
    <row r="710" spans="1:72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 t="s">
        <v>692</v>
      </c>
      <c r="BN710" s="179" t="s">
        <v>692</v>
      </c>
      <c r="BO710" s="210" t="s">
        <v>692</v>
      </c>
      <c r="BP710" s="244" t="s">
        <v>317</v>
      </c>
      <c r="BQ710" s="13" t="str">
        <f t="shared" si="63"/>
        <v>Aderente</v>
      </c>
      <c r="BR710" s="19" t="str">
        <f t="shared" si="64"/>
        <v>*</v>
      </c>
      <c r="BS710" s="19" t="str">
        <f t="shared" si="65"/>
        <v>*</v>
      </c>
      <c r="BT710" s="219" t="str">
        <f t="shared" si="66"/>
        <v>OKOK</v>
      </c>
    </row>
    <row r="711" spans="1:72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 t="s">
        <v>692</v>
      </c>
      <c r="BN711" s="179" t="s">
        <v>692</v>
      </c>
      <c r="BO711" s="210" t="s">
        <v>692</v>
      </c>
      <c r="BP711" s="244" t="s">
        <v>317</v>
      </c>
      <c r="BQ711" s="13" t="str">
        <f t="shared" si="63"/>
        <v>Aderente</v>
      </c>
      <c r="BR711" s="19" t="str">
        <f t="shared" si="64"/>
        <v>*</v>
      </c>
      <c r="BS711" s="19" t="str">
        <f t="shared" si="65"/>
        <v>*</v>
      </c>
      <c r="BT711" s="219" t="str">
        <f t="shared" si="66"/>
        <v>OKOK</v>
      </c>
    </row>
    <row r="712" spans="1:72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 t="s">
        <v>692</v>
      </c>
      <c r="BN712" s="179" t="s">
        <v>692</v>
      </c>
      <c r="BO712" s="210" t="s">
        <v>692</v>
      </c>
      <c r="BP712" s="244" t="s">
        <v>317</v>
      </c>
      <c r="BQ712" s="13" t="str">
        <f t="shared" si="63"/>
        <v>Aderente</v>
      </c>
      <c r="BR712" s="19" t="str">
        <f t="shared" si="64"/>
        <v>*</v>
      </c>
      <c r="BS712" s="19" t="str">
        <f t="shared" si="65"/>
        <v>*</v>
      </c>
      <c r="BT712" s="219" t="str">
        <f t="shared" si="66"/>
        <v>OKOK</v>
      </c>
    </row>
    <row r="713" spans="1:72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 t="s">
        <v>692</v>
      </c>
      <c r="BN713" s="179" t="s">
        <v>692</v>
      </c>
      <c r="BO713" s="210" t="s">
        <v>692</v>
      </c>
      <c r="BP713" s="244" t="s">
        <v>317</v>
      </c>
      <c r="BQ713" s="13" t="str">
        <f t="shared" si="63"/>
        <v>Aderente</v>
      </c>
      <c r="BR713" s="19" t="str">
        <f t="shared" si="64"/>
        <v>*</v>
      </c>
      <c r="BS713" s="19" t="str">
        <f t="shared" si="65"/>
        <v>*</v>
      </c>
      <c r="BT713" s="219" t="str">
        <f t="shared" si="66"/>
        <v>OKOK</v>
      </c>
    </row>
    <row r="714" spans="1:72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 t="s">
        <v>692</v>
      </c>
      <c r="BN714" s="179" t="s">
        <v>692</v>
      </c>
      <c r="BO714" s="210" t="s">
        <v>692</v>
      </c>
      <c r="BP714" s="244" t="s">
        <v>317</v>
      </c>
      <c r="BQ714" s="13" t="str">
        <f t="shared" si="63"/>
        <v>Aderente</v>
      </c>
      <c r="BR714" s="19" t="str">
        <f t="shared" si="64"/>
        <v>*</v>
      </c>
      <c r="BS714" s="19" t="str">
        <f t="shared" si="65"/>
        <v>*</v>
      </c>
      <c r="BT714" s="219" t="str">
        <f t="shared" si="66"/>
        <v>OKOK</v>
      </c>
    </row>
    <row r="715" spans="1:72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 t="s">
        <v>692</v>
      </c>
      <c r="BN715" s="179" t="s">
        <v>692</v>
      </c>
      <c r="BO715" s="210" t="s">
        <v>692</v>
      </c>
      <c r="BP715" s="244" t="s">
        <v>317</v>
      </c>
      <c r="BQ715" s="13" t="str">
        <f t="shared" si="63"/>
        <v>Aderente</v>
      </c>
      <c r="BR715" s="19" t="str">
        <f t="shared" si="64"/>
        <v>*</v>
      </c>
      <c r="BS715" s="19" t="str">
        <f t="shared" si="65"/>
        <v>*</v>
      </c>
      <c r="BT715" s="219" t="str">
        <f t="shared" si="66"/>
        <v>OKOK</v>
      </c>
    </row>
    <row r="716" spans="1:72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 t="s">
        <v>692</v>
      </c>
      <c r="BN716" s="179" t="s">
        <v>692</v>
      </c>
      <c r="BO716" s="210" t="s">
        <v>692</v>
      </c>
      <c r="BP716" s="244" t="s">
        <v>317</v>
      </c>
      <c r="BQ716" s="13" t="str">
        <f t="shared" si="63"/>
        <v>Aderente</v>
      </c>
      <c r="BR716" s="19" t="str">
        <f t="shared" si="64"/>
        <v>*</v>
      </c>
      <c r="BS716" s="19" t="str">
        <f t="shared" si="65"/>
        <v>*</v>
      </c>
      <c r="BT716" s="219" t="str">
        <f t="shared" si="66"/>
        <v>OKOK</v>
      </c>
    </row>
    <row r="717" spans="1:72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 t="s">
        <v>692</v>
      </c>
      <c r="BN717" s="179" t="s">
        <v>692</v>
      </c>
      <c r="BO717" s="210" t="s">
        <v>692</v>
      </c>
      <c r="BP717" s="244" t="s">
        <v>317</v>
      </c>
      <c r="BQ717" s="13" t="str">
        <f t="shared" si="63"/>
        <v>Aderente</v>
      </c>
      <c r="BR717" s="19" t="str">
        <f t="shared" si="64"/>
        <v>*</v>
      </c>
      <c r="BS717" s="19" t="str">
        <f t="shared" si="65"/>
        <v>*</v>
      </c>
      <c r="BT717" s="219" t="str">
        <f t="shared" si="66"/>
        <v>OKOK</v>
      </c>
    </row>
    <row r="718" spans="1:72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 t="s">
        <v>692</v>
      </c>
      <c r="BN718" s="179" t="s">
        <v>692</v>
      </c>
      <c r="BO718" s="210" t="s">
        <v>692</v>
      </c>
      <c r="BP718" s="244" t="s">
        <v>317</v>
      </c>
      <c r="BQ718" s="13" t="str">
        <f t="shared" si="63"/>
        <v>Aderente</v>
      </c>
      <c r="BR718" s="19" t="str">
        <f t="shared" si="64"/>
        <v>*</v>
      </c>
      <c r="BS718" s="19" t="str">
        <f t="shared" si="65"/>
        <v>*</v>
      </c>
      <c r="BT718" s="219" t="str">
        <f t="shared" si="66"/>
        <v>OKOK</v>
      </c>
    </row>
    <row r="719" spans="1:72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 t="s">
        <v>692</v>
      </c>
      <c r="BN719" s="179" t="s">
        <v>692</v>
      </c>
      <c r="BO719" s="210" t="s">
        <v>692</v>
      </c>
      <c r="BP719" s="244" t="s">
        <v>317</v>
      </c>
      <c r="BQ719" s="13" t="str">
        <f t="shared" si="63"/>
        <v>Aderente</v>
      </c>
      <c r="BR719" s="19" t="str">
        <f t="shared" si="64"/>
        <v>*</v>
      </c>
      <c r="BS719" s="19" t="str">
        <f t="shared" si="65"/>
        <v>*</v>
      </c>
      <c r="BT719" s="219" t="str">
        <f t="shared" si="66"/>
        <v>OKOK</v>
      </c>
    </row>
    <row r="720" spans="1:72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666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U6:U799 AY6:AY799">
    <cfRule type="cellIs" dxfId="260" priority="18699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9" priority="18688" operator="equal">
      <formula>"OPORTUNIDADE"</formula>
    </cfRule>
  </conditionalFormatting>
  <conditionalFormatting sqref="AZ6:AZ523">
    <cfRule type="expression" dxfId="258" priority="18683">
      <formula>$BU6=1</formula>
    </cfRule>
  </conditionalFormatting>
  <conditionalFormatting sqref="BQ6:BQ799">
    <cfRule type="cellIs" dxfId="257" priority="18694" operator="equal">
      <formula>"Produção e Intervalo"</formula>
    </cfRule>
    <cfRule type="cellIs" dxfId="256" priority="18695" operator="equal">
      <formula>"Aderente"</formula>
    </cfRule>
    <cfRule type="cellIs" dxfId="255" priority="18696" operator="equal">
      <formula>"Intervalo"</formula>
    </cfRule>
    <cfRule type="cellIs" dxfId="254" priority="18697" operator="equal">
      <formula>"Produção"</formula>
    </cfRule>
    <cfRule type="cellIs" dxfId="253" priority="18698" operator="equal">
      <formula>"ERRO"</formula>
    </cfRule>
  </conditionalFormatting>
  <conditionalFormatting sqref="BR6:BS800">
    <cfRule type="cellIs" dxfId="252" priority="18676" operator="equal">
      <formula>"*"</formula>
    </cfRule>
    <cfRule type="cellIs" dxfId="251" priority="18677" operator="greaterThanOrEqual">
      <formula>1</formula>
    </cfRule>
    <cfRule type="cellIs" dxfId="250" priority="18678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9" priority="18624" operator="equal">
      <formula>"NÃO"</formula>
    </cfRule>
    <cfRule type="cellIs" dxfId="248" priority="18625" operator="equal">
      <formula>"SIM"</formula>
    </cfRule>
  </conditionalFormatting>
  <conditionalFormatting sqref="X478 X480 X483 X488:X489 X499 X506 X511:X512 X517 X520:X521">
    <cfRule type="cellIs" dxfId="247" priority="18623" operator="equal">
      <formula>"OPORTUNIDADE"</formula>
    </cfRule>
  </conditionalFormatting>
  <conditionalFormatting sqref="Z476:Z480 Z487:Z489 Z483:Z484 Z492 Z496:Z499 Z517 Z519:Z523 Z501:Z515">
    <cfRule type="cellIs" dxfId="246" priority="18621" operator="equal">
      <formula>"NÃO"</formula>
    </cfRule>
    <cfRule type="cellIs" dxfId="245" priority="18622" operator="equal">
      <formula>"SIM"</formula>
    </cfRule>
  </conditionalFormatting>
  <conditionalFormatting sqref="Z476:Z480 Z487:Z489 Z483:Z484 Z492 Z496:Z499 Z517 Z519:Z523 Z501:Z515">
    <cfRule type="cellIs" dxfId="244" priority="18620" operator="equal">
      <formula>"OPORTUNIDADE"</formula>
    </cfRule>
  </conditionalFormatting>
  <conditionalFormatting sqref="Y1048575:Y1048576">
    <cfRule type="cellIs" dxfId="243" priority="18505" operator="equal">
      <formula>"OPORTUNIDADE"</formula>
    </cfRule>
  </conditionalFormatting>
  <conditionalFormatting sqref="Y1048575:Y1048576">
    <cfRule type="cellIs" dxfId="242" priority="18503" operator="equal">
      <formula>"NÃO"</formula>
    </cfRule>
    <cfRule type="cellIs" dxfId="241" priority="18504" operator="equal">
      <formula>"SIM"</formula>
    </cfRule>
  </conditionalFormatting>
  <conditionalFormatting sqref="Z524:Z549">
    <cfRule type="cellIs" dxfId="240" priority="18240" operator="equal">
      <formula>"OPORTUNIDADE"</formula>
    </cfRule>
  </conditionalFormatting>
  <conditionalFormatting sqref="Z524:Z549">
    <cfRule type="cellIs" dxfId="239" priority="18238" operator="equal">
      <formula>"NÃO"</formula>
    </cfRule>
    <cfRule type="cellIs" dxfId="238" priority="18239" operator="equal">
      <formula>"SIM"</formula>
    </cfRule>
  </conditionalFormatting>
  <conditionalFormatting sqref="Z550">
    <cfRule type="cellIs" dxfId="237" priority="18223" operator="equal">
      <formula>"NÃO"</formula>
    </cfRule>
    <cfRule type="cellIs" dxfId="236" priority="18224" operator="equal">
      <formula>"SIM"</formula>
    </cfRule>
  </conditionalFormatting>
  <conditionalFormatting sqref="Z550">
    <cfRule type="cellIs" dxfId="235" priority="18222" operator="equal">
      <formula>"OPORTUNIDADE"</formula>
    </cfRule>
  </conditionalFormatting>
  <conditionalFormatting sqref="BI550">
    <cfRule type="iconSet" priority="1823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3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4" priority="18842">
      <formula>$BU493=1</formula>
    </cfRule>
  </conditionalFormatting>
  <conditionalFormatting sqref="AZ526:AZ550">
    <cfRule type="expression" dxfId="233" priority="19002">
      <formula>$BU498=1</formula>
    </cfRule>
  </conditionalFormatting>
  <conditionalFormatting sqref="BI524:BI549">
    <cfRule type="iconSet" priority="19003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1">
    <cfRule type="iconSet" priority="19005">
      <iconSet showValue="0">
        <cfvo type="percent" val="0"/>
        <cfvo type="num" val="1"/>
        <cfvo type="num" val="1" gte="0"/>
      </iconSet>
    </cfRule>
    <cfRule type="iconSet" priority="1900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0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12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32" priority="275" operator="equal">
      <formula>"OPORTUNIDADE"</formula>
    </cfRule>
  </conditionalFormatting>
  <conditionalFormatting sqref="Y158">
    <cfRule type="cellIs" dxfId="231" priority="273" operator="equal">
      <formula>"NÃO"</formula>
    </cfRule>
    <cfRule type="cellIs" dxfId="230" priority="274" operator="equal">
      <formula>"SIM"</formula>
    </cfRule>
  </conditionalFormatting>
  <conditionalFormatting sqref="BI6:BI523">
    <cfRule type="iconSet" priority="1907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75">
      <iconSet showValue="0">
        <cfvo type="percent" val="0"/>
        <cfvo type="num" val="1"/>
        <cfvo type="num" val="1" gte="0"/>
      </iconSet>
    </cfRule>
    <cfRule type="iconSet" priority="1907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9" priority="149" operator="equal">
      <formula>"OPORTUNIDADE"</formula>
    </cfRule>
  </conditionalFormatting>
  <conditionalFormatting sqref="Y560">
    <cfRule type="cellIs" dxfId="228" priority="147" operator="equal">
      <formula>"NÃO"</formula>
    </cfRule>
    <cfRule type="cellIs" dxfId="227" priority="148" operator="equal">
      <formula>"SIM"</formula>
    </cfRule>
  </conditionalFormatting>
  <conditionalFormatting sqref="Y561:Y564">
    <cfRule type="cellIs" dxfId="226" priority="143" operator="equal">
      <formula>"OPORTUNIDADE"</formula>
    </cfRule>
  </conditionalFormatting>
  <conditionalFormatting sqref="Y561:Y564">
    <cfRule type="cellIs" dxfId="225" priority="141" operator="equal">
      <formula>"NÃO"</formula>
    </cfRule>
    <cfRule type="cellIs" dxfId="224" priority="142" operator="equal">
      <formula>"SIM"</formula>
    </cfRule>
  </conditionalFormatting>
  <conditionalFormatting sqref="Y567:Y569">
    <cfRule type="cellIs" dxfId="223" priority="140" operator="equal">
      <formula>"OPORTUNIDADE"</formula>
    </cfRule>
  </conditionalFormatting>
  <conditionalFormatting sqref="Y567:Y569">
    <cfRule type="cellIs" dxfId="222" priority="138" operator="equal">
      <formula>"NÃO"</formula>
    </cfRule>
    <cfRule type="cellIs" dxfId="221" priority="139" operator="equal">
      <formula>"SIM"</formula>
    </cfRule>
  </conditionalFormatting>
  <conditionalFormatting sqref="Y567:Y569">
    <cfRule type="cellIs" dxfId="220" priority="137" operator="equal">
      <formula>"OPORTUNIDADE"</formula>
    </cfRule>
  </conditionalFormatting>
  <conditionalFormatting sqref="Y567:Y569">
    <cfRule type="cellIs" dxfId="219" priority="135" operator="equal">
      <formula>"NÃO"</formula>
    </cfRule>
    <cfRule type="cellIs" dxfId="218" priority="136" operator="equal">
      <formula>"SIM"</formula>
    </cfRule>
  </conditionalFormatting>
  <conditionalFormatting sqref="BK56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7" priority="129" operator="equal">
      <formula>"OPORTUNIDADE"</formula>
    </cfRule>
  </conditionalFormatting>
  <conditionalFormatting sqref="Y572">
    <cfRule type="cellIs" dxfId="216" priority="127" operator="equal">
      <formula>"NÃO"</formula>
    </cfRule>
    <cfRule type="cellIs" dxfId="215" priority="128" operator="equal">
      <formula>"SIM"</formula>
    </cfRule>
  </conditionalFormatting>
  <conditionalFormatting sqref="Y572">
    <cfRule type="cellIs" dxfId="214" priority="126" operator="equal">
      <formula>"OPORTUNIDADE"</formula>
    </cfRule>
  </conditionalFormatting>
  <conditionalFormatting sqref="Y572">
    <cfRule type="cellIs" dxfId="213" priority="124" operator="equal">
      <formula>"NÃO"</formula>
    </cfRule>
    <cfRule type="cellIs" dxfId="212" priority="125" operator="equal">
      <formula>"SIM"</formula>
    </cfRule>
  </conditionalFormatting>
  <conditionalFormatting sqref="Y573">
    <cfRule type="cellIs" dxfId="211" priority="123" operator="equal">
      <formula>"OPORTUNIDADE"</formula>
    </cfRule>
  </conditionalFormatting>
  <conditionalFormatting sqref="Y573">
    <cfRule type="cellIs" dxfId="210" priority="121" operator="equal">
      <formula>"NÃO"</formula>
    </cfRule>
    <cfRule type="cellIs" dxfId="209" priority="122" operator="equal">
      <formula>"SIM"</formula>
    </cfRule>
  </conditionalFormatting>
  <conditionalFormatting sqref="Y573">
    <cfRule type="cellIs" dxfId="208" priority="120" operator="equal">
      <formula>"OPORTUNIDADE"</formula>
    </cfRule>
  </conditionalFormatting>
  <conditionalFormatting sqref="Y573">
    <cfRule type="cellIs" dxfId="207" priority="118" operator="equal">
      <formula>"NÃO"</formula>
    </cfRule>
    <cfRule type="cellIs" dxfId="206" priority="119" operator="equal">
      <formula>"SIM"</formula>
    </cfRule>
  </conditionalFormatting>
  <conditionalFormatting sqref="Y574">
    <cfRule type="cellIs" dxfId="205" priority="117" operator="equal">
      <formula>"OPORTUNIDADE"</formula>
    </cfRule>
  </conditionalFormatting>
  <conditionalFormatting sqref="Y574">
    <cfRule type="cellIs" dxfId="204" priority="115" operator="equal">
      <formula>"NÃO"</formula>
    </cfRule>
    <cfRule type="cellIs" dxfId="203" priority="116" operator="equal">
      <formula>"SIM"</formula>
    </cfRule>
  </conditionalFormatting>
  <conditionalFormatting sqref="Y574">
    <cfRule type="cellIs" dxfId="202" priority="114" operator="equal">
      <formula>"OPORTUNIDADE"</formula>
    </cfRule>
  </conditionalFormatting>
  <conditionalFormatting sqref="Y574">
    <cfRule type="cellIs" dxfId="201" priority="112" operator="equal">
      <formula>"NÃO"</formula>
    </cfRule>
    <cfRule type="cellIs" dxfId="200" priority="113" operator="equal">
      <formula>"SIM"</formula>
    </cfRule>
  </conditionalFormatting>
  <conditionalFormatting sqref="Y575">
    <cfRule type="cellIs" dxfId="199" priority="111" operator="equal">
      <formula>"OPORTUNIDADE"</formula>
    </cfRule>
  </conditionalFormatting>
  <conditionalFormatting sqref="Y575">
    <cfRule type="cellIs" dxfId="198" priority="109" operator="equal">
      <formula>"NÃO"</formula>
    </cfRule>
    <cfRule type="cellIs" dxfId="197" priority="110" operator="equal">
      <formula>"SIM"</formula>
    </cfRule>
  </conditionalFormatting>
  <conditionalFormatting sqref="Y575">
    <cfRule type="cellIs" dxfId="196" priority="108" operator="equal">
      <formula>"OPORTUNIDADE"</formula>
    </cfRule>
  </conditionalFormatting>
  <conditionalFormatting sqref="Y575">
    <cfRule type="cellIs" dxfId="195" priority="106" operator="equal">
      <formula>"NÃO"</formula>
    </cfRule>
    <cfRule type="cellIs" dxfId="194" priority="107" operator="equal">
      <formula>"SIM"</formula>
    </cfRule>
  </conditionalFormatting>
  <conditionalFormatting sqref="Y577">
    <cfRule type="cellIs" dxfId="193" priority="105" operator="equal">
      <formula>"OPORTUNIDADE"</formula>
    </cfRule>
  </conditionalFormatting>
  <conditionalFormatting sqref="Y577">
    <cfRule type="cellIs" dxfId="192" priority="103" operator="equal">
      <formula>"NÃO"</formula>
    </cfRule>
    <cfRule type="cellIs" dxfId="191" priority="104" operator="equal">
      <formula>"SIM"</formula>
    </cfRule>
  </conditionalFormatting>
  <conditionalFormatting sqref="Y577">
    <cfRule type="cellIs" dxfId="190" priority="102" operator="equal">
      <formula>"OPORTUNIDADE"</formula>
    </cfRule>
  </conditionalFormatting>
  <conditionalFormatting sqref="Y577">
    <cfRule type="cellIs" dxfId="189" priority="100" operator="equal">
      <formula>"NÃO"</formula>
    </cfRule>
    <cfRule type="cellIs" dxfId="188" priority="101" operator="equal">
      <formula>"SIM"</formula>
    </cfRule>
  </conditionalFormatting>
  <conditionalFormatting sqref="Y579">
    <cfRule type="cellIs" dxfId="187" priority="99" operator="equal">
      <formula>"OPORTUNIDADE"</formula>
    </cfRule>
  </conditionalFormatting>
  <conditionalFormatting sqref="Y579">
    <cfRule type="cellIs" dxfId="186" priority="97" operator="equal">
      <formula>"NÃO"</formula>
    </cfRule>
    <cfRule type="cellIs" dxfId="185" priority="98" operator="equal">
      <formula>"SIM"</formula>
    </cfRule>
  </conditionalFormatting>
  <conditionalFormatting sqref="Y579">
    <cfRule type="cellIs" dxfId="184" priority="96" operator="equal">
      <formula>"OPORTUNIDADE"</formula>
    </cfRule>
  </conditionalFormatting>
  <conditionalFormatting sqref="Y579">
    <cfRule type="cellIs" dxfId="183" priority="94" operator="equal">
      <formula>"NÃO"</formula>
    </cfRule>
    <cfRule type="cellIs" dxfId="182" priority="95" operator="equal">
      <formula>"SIM"</formula>
    </cfRule>
  </conditionalFormatting>
  <conditionalFormatting sqref="Y580">
    <cfRule type="cellIs" dxfId="181" priority="93" operator="equal">
      <formula>"OPORTUNIDADE"</formula>
    </cfRule>
  </conditionalFormatting>
  <conditionalFormatting sqref="Y580">
    <cfRule type="cellIs" dxfId="180" priority="91" operator="equal">
      <formula>"NÃO"</formula>
    </cfRule>
    <cfRule type="cellIs" dxfId="179" priority="92" operator="equal">
      <formula>"SIM"</formula>
    </cfRule>
  </conditionalFormatting>
  <conditionalFormatting sqref="Y580">
    <cfRule type="cellIs" dxfId="178" priority="90" operator="equal">
      <formula>"OPORTUNIDADE"</formula>
    </cfRule>
  </conditionalFormatting>
  <conditionalFormatting sqref="Y580">
    <cfRule type="cellIs" dxfId="177" priority="88" operator="equal">
      <formula>"NÃO"</formula>
    </cfRule>
    <cfRule type="cellIs" dxfId="176" priority="89" operator="equal">
      <formula>"SIM"</formula>
    </cfRule>
  </conditionalFormatting>
  <conditionalFormatting sqref="Y581">
    <cfRule type="cellIs" dxfId="175" priority="87" operator="equal">
      <formula>"OPORTUNIDADE"</formula>
    </cfRule>
  </conditionalFormatting>
  <conditionalFormatting sqref="Y581">
    <cfRule type="cellIs" dxfId="174" priority="85" operator="equal">
      <formula>"NÃO"</formula>
    </cfRule>
    <cfRule type="cellIs" dxfId="173" priority="86" operator="equal">
      <formula>"SIM"</formula>
    </cfRule>
  </conditionalFormatting>
  <conditionalFormatting sqref="Y581">
    <cfRule type="cellIs" dxfId="172" priority="84" operator="equal">
      <formula>"OPORTUNIDADE"</formula>
    </cfRule>
  </conditionalFormatting>
  <conditionalFormatting sqref="Y581">
    <cfRule type="cellIs" dxfId="171" priority="82" operator="equal">
      <formula>"NÃO"</formula>
    </cfRule>
    <cfRule type="cellIs" dxfId="170" priority="83" operator="equal">
      <formula>"SIM"</formula>
    </cfRule>
  </conditionalFormatting>
  <conditionalFormatting sqref="Y582">
    <cfRule type="cellIs" dxfId="169" priority="81" operator="equal">
      <formula>"OPORTUNIDADE"</formula>
    </cfRule>
  </conditionalFormatting>
  <conditionalFormatting sqref="Y582">
    <cfRule type="cellIs" dxfId="168" priority="79" operator="equal">
      <formula>"NÃO"</formula>
    </cfRule>
    <cfRule type="cellIs" dxfId="167" priority="80" operator="equal">
      <formula>"SIM"</formula>
    </cfRule>
  </conditionalFormatting>
  <conditionalFormatting sqref="Y582">
    <cfRule type="cellIs" dxfId="166" priority="78" operator="equal">
      <formula>"OPORTUNIDADE"</formula>
    </cfRule>
  </conditionalFormatting>
  <conditionalFormatting sqref="Y582">
    <cfRule type="cellIs" dxfId="165" priority="76" operator="equal">
      <formula>"NÃO"</formula>
    </cfRule>
    <cfRule type="cellIs" dxfId="164" priority="77" operator="equal">
      <formula>"SIM"</formula>
    </cfRule>
  </conditionalFormatting>
  <conditionalFormatting sqref="Y584">
    <cfRule type="cellIs" dxfId="163" priority="75" operator="equal">
      <formula>"OPORTUNIDADE"</formula>
    </cfRule>
  </conditionalFormatting>
  <conditionalFormatting sqref="Y584">
    <cfRule type="cellIs" dxfId="162" priority="73" operator="equal">
      <formula>"NÃO"</formula>
    </cfRule>
    <cfRule type="cellIs" dxfId="161" priority="74" operator="equal">
      <formula>"SIM"</formula>
    </cfRule>
  </conditionalFormatting>
  <conditionalFormatting sqref="Y584">
    <cfRule type="cellIs" dxfId="160" priority="72" operator="equal">
      <formula>"OPORTUNIDADE"</formula>
    </cfRule>
  </conditionalFormatting>
  <conditionalFormatting sqref="Y584">
    <cfRule type="cellIs" dxfId="159" priority="70" operator="equal">
      <formula>"NÃO"</formula>
    </cfRule>
    <cfRule type="cellIs" dxfId="158" priority="71" operator="equal">
      <formula>"SIM"</formula>
    </cfRule>
  </conditionalFormatting>
  <conditionalFormatting sqref="Y585">
    <cfRule type="cellIs" dxfId="157" priority="69" operator="equal">
      <formula>"OPORTUNIDADE"</formula>
    </cfRule>
  </conditionalFormatting>
  <conditionalFormatting sqref="Y585">
    <cfRule type="cellIs" dxfId="156" priority="67" operator="equal">
      <formula>"NÃO"</formula>
    </cfRule>
    <cfRule type="cellIs" dxfId="155" priority="68" operator="equal">
      <formula>"SIM"</formula>
    </cfRule>
  </conditionalFormatting>
  <conditionalFormatting sqref="Y585">
    <cfRule type="cellIs" dxfId="154" priority="66" operator="equal">
      <formula>"OPORTUNIDADE"</formula>
    </cfRule>
  </conditionalFormatting>
  <conditionalFormatting sqref="Y585">
    <cfRule type="cellIs" dxfId="153" priority="64" operator="equal">
      <formula>"NÃO"</formula>
    </cfRule>
    <cfRule type="cellIs" dxfId="152" priority="65" operator="equal">
      <formula>"SIM"</formula>
    </cfRule>
  </conditionalFormatting>
  <conditionalFormatting sqref="Y586">
    <cfRule type="cellIs" dxfId="151" priority="63" operator="equal">
      <formula>"OPORTUNIDADE"</formula>
    </cfRule>
  </conditionalFormatting>
  <conditionalFormatting sqref="Y586">
    <cfRule type="cellIs" dxfId="150" priority="61" operator="equal">
      <formula>"NÃO"</formula>
    </cfRule>
    <cfRule type="cellIs" dxfId="149" priority="62" operator="equal">
      <formula>"SIM"</formula>
    </cfRule>
  </conditionalFormatting>
  <conditionalFormatting sqref="Y586">
    <cfRule type="cellIs" dxfId="148" priority="60" operator="equal">
      <formula>"OPORTUNIDADE"</formula>
    </cfRule>
  </conditionalFormatting>
  <conditionalFormatting sqref="Y586">
    <cfRule type="cellIs" dxfId="147" priority="58" operator="equal">
      <formula>"NÃO"</formula>
    </cfRule>
    <cfRule type="cellIs" dxfId="146" priority="59" operator="equal">
      <formula>"SIM"</formula>
    </cfRule>
  </conditionalFormatting>
  <conditionalFormatting sqref="Y587">
    <cfRule type="cellIs" dxfId="145" priority="57" operator="equal">
      <formula>"OPORTUNIDADE"</formula>
    </cfRule>
  </conditionalFormatting>
  <conditionalFormatting sqref="Y587">
    <cfRule type="cellIs" dxfId="144" priority="55" operator="equal">
      <formula>"NÃO"</formula>
    </cfRule>
    <cfRule type="cellIs" dxfId="143" priority="56" operator="equal">
      <formula>"SIM"</formula>
    </cfRule>
  </conditionalFormatting>
  <conditionalFormatting sqref="Y587">
    <cfRule type="cellIs" dxfId="142" priority="54" operator="equal">
      <formula>"OPORTUNIDADE"</formula>
    </cfRule>
  </conditionalFormatting>
  <conditionalFormatting sqref="Y587">
    <cfRule type="cellIs" dxfId="141" priority="52" operator="equal">
      <formula>"NÃO"</formula>
    </cfRule>
    <cfRule type="cellIs" dxfId="140" priority="53" operator="equal">
      <formula>"SIM"</formula>
    </cfRule>
  </conditionalFormatting>
  <conditionalFormatting sqref="Y588">
    <cfRule type="cellIs" dxfId="139" priority="51" operator="equal">
      <formula>"OPORTUNIDADE"</formula>
    </cfRule>
  </conditionalFormatting>
  <conditionalFormatting sqref="Y588">
    <cfRule type="cellIs" dxfId="138" priority="49" operator="equal">
      <formula>"NÃO"</formula>
    </cfRule>
    <cfRule type="cellIs" dxfId="137" priority="50" operator="equal">
      <formula>"SIM"</formula>
    </cfRule>
  </conditionalFormatting>
  <conditionalFormatting sqref="Y588">
    <cfRule type="cellIs" dxfId="136" priority="48" operator="equal">
      <formula>"OPORTUNIDADE"</formula>
    </cfRule>
  </conditionalFormatting>
  <conditionalFormatting sqref="Y588">
    <cfRule type="cellIs" dxfId="135" priority="46" operator="equal">
      <formula>"NÃO"</formula>
    </cfRule>
    <cfRule type="cellIs" dxfId="134" priority="47" operator="equal">
      <formula>"SIM"</formula>
    </cfRule>
  </conditionalFormatting>
  <conditionalFormatting sqref="Y589">
    <cfRule type="cellIs" dxfId="133" priority="45" operator="equal">
      <formula>"OPORTUNIDADE"</formula>
    </cfRule>
  </conditionalFormatting>
  <conditionalFormatting sqref="Y589">
    <cfRule type="cellIs" dxfId="132" priority="43" operator="equal">
      <formula>"NÃO"</formula>
    </cfRule>
    <cfRule type="cellIs" dxfId="131" priority="44" operator="equal">
      <formula>"SIM"</formula>
    </cfRule>
  </conditionalFormatting>
  <conditionalFormatting sqref="Y589">
    <cfRule type="cellIs" dxfId="130" priority="42" operator="equal">
      <formula>"OPORTUNIDADE"</formula>
    </cfRule>
  </conditionalFormatting>
  <conditionalFormatting sqref="Y589">
    <cfRule type="cellIs" dxfId="129" priority="40" operator="equal">
      <formula>"NÃO"</formula>
    </cfRule>
    <cfRule type="cellIs" dxfId="128" priority="41" operator="equal">
      <formula>"SIM"</formula>
    </cfRule>
  </conditionalFormatting>
  <conditionalFormatting sqref="BR602:BS799">
    <cfRule type="cellIs" dxfId="127" priority="34" operator="equal">
      <formula>"*"</formula>
    </cfRule>
    <cfRule type="cellIs" dxfId="126" priority="35" operator="greaterThanOrEqual">
      <formula>1</formula>
    </cfRule>
    <cfRule type="cellIs" dxfId="125" priority="36" operator="lessThan">
      <formula>1</formula>
    </cfRule>
  </conditionalFormatting>
  <conditionalFormatting sqref="BO6:BO208 BO528:BO537 BO210:BO526 BO539:BO587 BO589:BO799">
    <cfRule type="iconSet" priority="19117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23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799 BK632 BK627 BK618">
    <cfRule type="iconSet" priority="19126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799">
    <cfRule type="iconSet" priority="19165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24" priority="31" operator="equal">
      <formula>"*"</formula>
    </cfRule>
    <cfRule type="cellIs" dxfId="123" priority="32" operator="greaterThanOrEqual">
      <formula>1</formula>
    </cfRule>
    <cfRule type="cellIs" dxfId="122" priority="33" operator="lessThan">
      <formula>1</formula>
    </cfRule>
  </conditionalFormatting>
  <conditionalFormatting sqref="Y592:Y612">
    <cfRule type="cellIs" dxfId="121" priority="30" operator="equal">
      <formula>"OPORTUNIDADE"</formula>
    </cfRule>
  </conditionalFormatting>
  <conditionalFormatting sqref="Y592:Y612">
    <cfRule type="cellIs" dxfId="120" priority="28" operator="equal">
      <formula>"NÃO"</formula>
    </cfRule>
    <cfRule type="cellIs" dxfId="119" priority="29" operator="equal">
      <formula>"SIM"</formula>
    </cfRule>
  </conditionalFormatting>
  <conditionalFormatting sqref="Y592:Y612">
    <cfRule type="cellIs" dxfId="118" priority="27" operator="equal">
      <formula>"OPORTUNIDADE"</formula>
    </cfRule>
  </conditionalFormatting>
  <conditionalFormatting sqref="Y592:Y612">
    <cfRule type="cellIs" dxfId="117" priority="25" operator="equal">
      <formula>"NÃO"</formula>
    </cfRule>
    <cfRule type="cellIs" dxfId="116" priority="26" operator="equal">
      <formula>"SIM"</formula>
    </cfRule>
  </conditionalFormatting>
  <conditionalFormatting sqref="BK59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66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51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AB630:AB666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AC630:AC666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X634:X666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91" t="s">
        <v>1886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05" t="s">
        <v>409</v>
      </c>
      <c r="D3" s="305" t="s">
        <v>1887</v>
      </c>
      <c r="E3" s="305" t="s">
        <v>1888</v>
      </c>
      <c r="F3" s="305" t="s">
        <v>1889</v>
      </c>
      <c r="G3" s="310" t="s">
        <v>1890</v>
      </c>
      <c r="H3" s="305" t="s">
        <v>1891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542</v>
      </c>
      <c r="D5" s="306" t="s">
        <v>1892</v>
      </c>
      <c r="E5" s="307">
        <v>46013</v>
      </c>
      <c r="F5" s="306">
        <v>7000</v>
      </c>
      <c r="G5" s="311" t="s">
        <v>1893</v>
      </c>
      <c r="H5" s="306"/>
    </row>
    <row r="6" spans="3:8">
      <c r="C6" s="306" t="s">
        <v>543</v>
      </c>
      <c r="D6" s="306">
        <v>7694</v>
      </c>
      <c r="E6" s="307">
        <v>46013</v>
      </c>
      <c r="F6" s="306" t="s">
        <v>1894</v>
      </c>
      <c r="G6" s="311" t="s">
        <v>1893</v>
      </c>
      <c r="H6" s="306"/>
    </row>
    <row r="7" spans="3:8">
      <c r="C7" s="308" t="s">
        <v>544</v>
      </c>
      <c r="D7" s="308">
        <v>9403</v>
      </c>
      <c r="E7" s="309">
        <v>45972</v>
      </c>
      <c r="F7" s="308" t="s">
        <v>1895</v>
      </c>
      <c r="G7" s="312" t="s">
        <v>1896</v>
      </c>
      <c r="H7" s="308" t="s">
        <v>1897</v>
      </c>
    </row>
    <row r="8" spans="3:8">
      <c r="C8" s="306" t="s">
        <v>544</v>
      </c>
      <c r="D8" s="306">
        <v>7663</v>
      </c>
      <c r="E8" s="307">
        <v>46015</v>
      </c>
      <c r="F8" s="306">
        <v>7000</v>
      </c>
      <c r="G8" s="311" t="s">
        <v>1898</v>
      </c>
      <c r="H8" s="306" t="s">
        <v>1899</v>
      </c>
    </row>
    <row r="9" spans="3:8">
      <c r="C9" s="306" t="s">
        <v>467</v>
      </c>
      <c r="D9" s="306" t="s">
        <v>1900</v>
      </c>
      <c r="E9" s="307">
        <v>45993</v>
      </c>
      <c r="F9" s="306">
        <v>12000</v>
      </c>
      <c r="G9" s="311" t="s">
        <v>1901</v>
      </c>
      <c r="H9" s="306"/>
    </row>
    <row r="10" spans="3:8" ht="29.25">
      <c r="C10" s="306" t="s">
        <v>467</v>
      </c>
      <c r="D10" s="306" t="s">
        <v>1902</v>
      </c>
      <c r="E10" s="307">
        <v>45993</v>
      </c>
      <c r="F10" s="306">
        <v>9000</v>
      </c>
      <c r="G10" s="311" t="s">
        <v>1903</v>
      </c>
      <c r="H10" s="306"/>
    </row>
    <row r="11" spans="3:8" ht="29.25">
      <c r="C11" s="306" t="s">
        <v>467</v>
      </c>
      <c r="D11" s="306" t="s">
        <v>1904</v>
      </c>
      <c r="E11" s="307">
        <v>45993</v>
      </c>
      <c r="F11" s="306">
        <v>10000</v>
      </c>
      <c r="G11" s="311" t="s">
        <v>1903</v>
      </c>
      <c r="H11" s="306"/>
    </row>
    <row r="12" spans="3:8">
      <c r="C12" s="306" t="s">
        <v>545</v>
      </c>
      <c r="D12" s="306">
        <v>9038</v>
      </c>
      <c r="E12" s="307">
        <v>46013</v>
      </c>
      <c r="F12" s="306" t="s">
        <v>1905</v>
      </c>
      <c r="G12" s="311" t="s">
        <v>1906</v>
      </c>
      <c r="H12" s="306"/>
    </row>
    <row r="13" spans="3:8">
      <c r="C13" s="306" t="s">
        <v>540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2" t="s">
        <v>1907</v>
      </c>
      <c r="C2" s="392"/>
      <c r="D2" s="392"/>
      <c r="E2" s="392"/>
      <c r="F2" s="392"/>
      <c r="G2" s="392"/>
    </row>
    <row r="3" spans="2:8" ht="20.25" customHeight="1">
      <c r="B3" s="393"/>
      <c r="C3" s="393"/>
      <c r="D3" s="393"/>
      <c r="E3" s="393"/>
      <c r="F3" s="393"/>
      <c r="G3" s="393"/>
    </row>
    <row r="4" spans="2:8">
      <c r="B4" s="310" t="s">
        <v>1908</v>
      </c>
      <c r="C4" s="310" t="s">
        <v>1909</v>
      </c>
      <c r="D4" s="310" t="s">
        <v>1910</v>
      </c>
      <c r="E4" s="310" t="s">
        <v>1911</v>
      </c>
      <c r="F4" s="310" t="s">
        <v>8</v>
      </c>
      <c r="G4" s="310" t="s">
        <v>1912</v>
      </c>
    </row>
    <row r="5" spans="2:8">
      <c r="B5" s="313" t="s">
        <v>1154</v>
      </c>
      <c r="C5" s="313">
        <v>314978</v>
      </c>
      <c r="D5" s="313" t="s">
        <v>1913</v>
      </c>
      <c r="E5" s="313" t="s">
        <v>542</v>
      </c>
      <c r="F5" s="313" t="s">
        <v>101</v>
      </c>
      <c r="G5" s="314">
        <v>46143</v>
      </c>
    </row>
    <row r="6" spans="2:8">
      <c r="B6" s="313" t="s">
        <v>1914</v>
      </c>
      <c r="C6" s="313">
        <v>256790</v>
      </c>
      <c r="D6" s="313" t="s">
        <v>1915</v>
      </c>
      <c r="E6" s="313" t="s">
        <v>542</v>
      </c>
      <c r="F6" s="313" t="s">
        <v>1916</v>
      </c>
      <c r="G6" s="314">
        <v>45992</v>
      </c>
    </row>
    <row r="7" spans="2:8">
      <c r="B7" s="313" t="s">
        <v>1917</v>
      </c>
      <c r="C7" s="313">
        <v>265193</v>
      </c>
      <c r="D7" s="313" t="s">
        <v>1918</v>
      </c>
      <c r="E7" s="313" t="s">
        <v>543</v>
      </c>
      <c r="F7" s="313" t="s">
        <v>1501</v>
      </c>
      <c r="G7" s="313" t="s">
        <v>1919</v>
      </c>
    </row>
    <row r="8" spans="2:8">
      <c r="B8" s="313" t="s">
        <v>1920</v>
      </c>
      <c r="C8" s="313">
        <v>293716</v>
      </c>
      <c r="D8" s="313" t="s">
        <v>1921</v>
      </c>
      <c r="E8" s="313" t="s">
        <v>543</v>
      </c>
      <c r="F8" s="313" t="s">
        <v>1501</v>
      </c>
      <c r="G8" s="314">
        <v>46204</v>
      </c>
    </row>
    <row r="9" spans="2:8">
      <c r="B9" s="313" t="s">
        <v>1922</v>
      </c>
      <c r="C9" s="313">
        <v>257258</v>
      </c>
      <c r="D9" s="313" t="s">
        <v>1923</v>
      </c>
      <c r="E9" s="313" t="s">
        <v>544</v>
      </c>
      <c r="F9" s="313" t="s">
        <v>144</v>
      </c>
      <c r="G9" s="314">
        <v>46327</v>
      </c>
    </row>
    <row r="10" spans="2:8">
      <c r="B10" s="313" t="s">
        <v>1924</v>
      </c>
      <c r="C10" s="313">
        <v>371147</v>
      </c>
      <c r="D10" s="313" t="s">
        <v>1925</v>
      </c>
      <c r="E10" s="313" t="s">
        <v>544</v>
      </c>
      <c r="F10" s="313" t="s">
        <v>144</v>
      </c>
      <c r="G10" s="313" t="s">
        <v>1919</v>
      </c>
    </row>
    <row r="11" spans="2:8">
      <c r="B11" s="313" t="s">
        <v>1926</v>
      </c>
      <c r="C11" s="313">
        <v>259230</v>
      </c>
      <c r="D11" s="313" t="s">
        <v>1927</v>
      </c>
      <c r="E11" s="313" t="s">
        <v>544</v>
      </c>
      <c r="F11" s="313" t="s">
        <v>144</v>
      </c>
      <c r="G11" s="314">
        <v>45992</v>
      </c>
      <c r="H11" s="321">
        <v>46357</v>
      </c>
    </row>
    <row r="12" spans="2:8">
      <c r="B12" s="313" t="s">
        <v>1928</v>
      </c>
      <c r="C12" s="313">
        <v>370705</v>
      </c>
      <c r="D12" s="313"/>
      <c r="E12" s="313" t="s">
        <v>544</v>
      </c>
      <c r="F12" s="313" t="s">
        <v>144</v>
      </c>
      <c r="G12" s="313" t="s">
        <v>1919</v>
      </c>
    </row>
    <row r="13" spans="2:8">
      <c r="B13" s="313" t="s">
        <v>1929</v>
      </c>
      <c r="C13" s="313">
        <v>258542</v>
      </c>
      <c r="D13" s="313" t="s">
        <v>1930</v>
      </c>
      <c r="E13" s="313" t="s">
        <v>545</v>
      </c>
      <c r="F13" s="313" t="s">
        <v>180</v>
      </c>
      <c r="G13" s="314">
        <v>45962</v>
      </c>
    </row>
    <row r="14" spans="2:8">
      <c r="B14" s="313" t="s">
        <v>1931</v>
      </c>
      <c r="C14" s="313">
        <v>257050</v>
      </c>
      <c r="D14" s="313" t="s">
        <v>1932</v>
      </c>
      <c r="E14" s="313" t="s">
        <v>545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656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4" t="s">
        <v>1933</v>
      </c>
      <c r="D5" s="395"/>
      <c r="E5" s="395"/>
      <c r="F5" s="395"/>
      <c r="G5" s="395"/>
      <c r="H5" s="395"/>
      <c r="I5" s="395"/>
      <c r="J5" s="396"/>
      <c r="K5" s="397" t="s">
        <v>1934</v>
      </c>
      <c r="L5" s="398"/>
      <c r="M5" s="398"/>
      <c r="N5" s="398"/>
      <c r="O5" s="399" t="s">
        <v>1935</v>
      </c>
      <c r="P5" s="400"/>
      <c r="Q5" s="401"/>
    </row>
    <row r="6" spans="1:17" s="94" customFormat="1" ht="15.75" customHeight="1">
      <c r="A6" s="88" t="s">
        <v>1936</v>
      </c>
      <c r="B6" s="95" t="s">
        <v>1937</v>
      </c>
      <c r="C6" s="96" t="s">
        <v>875</v>
      </c>
      <c r="D6" s="97" t="s">
        <v>876</v>
      </c>
      <c r="E6" s="96" t="s">
        <v>1938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1939</v>
      </c>
      <c r="M6" s="139" t="s">
        <v>335</v>
      </c>
      <c r="N6" s="140" t="s">
        <v>870</v>
      </c>
      <c r="O6" s="233" t="s">
        <v>913</v>
      </c>
      <c r="P6" s="157"/>
      <c r="Q6" s="189" t="s">
        <v>1940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 t="str">
        <f>IF(SP_SUL!BH618="","*",SP_SUL!BH618)</f>
        <v xml:space="preserve">n 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1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1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0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-</v>
      </c>
      <c r="D624" s="100" t="str">
        <f>IF(SP_SUL!T641="","*",SP_SUL!T641)</f>
        <v>-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-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-</v>
      </c>
      <c r="L624" s="141" t="str">
        <f>IF(SP_SUL!AM641="","*",SP_SUL!AM641)</f>
        <v>-</v>
      </c>
      <c r="M624" s="141" t="str">
        <f>IF(SP_SUL!AP641="","*",SP_SUL!AP641)</f>
        <v>-</v>
      </c>
      <c r="N624" s="141" t="str">
        <f>IF(SP_SUL!AM641="","*",SP_SUL!AM641)</f>
        <v>-</v>
      </c>
      <c r="O624" s="173">
        <f>IF(SP_SUL!BH641="","*",SP_SUL!BH641)</f>
        <v>0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0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0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0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0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0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0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0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0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>
        <f>IF(SP_SUL!B650="","*",SP_SUL!B650)</f>
        <v>46021</v>
      </c>
      <c r="B633" s="99" t="str">
        <f>IF(SP_SUL!X650="","*",SP_SUL!X650)</f>
        <v>Oportunidade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0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>
        <f>IF(SP_SUL!B651="","*",SP_SUL!B651)</f>
        <v>46021</v>
      </c>
      <c r="B634" s="99" t="str">
        <f>IF(SP_SUL!X651="","*",SP_SUL!X651)</f>
        <v>Oportunidade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DIEGO (TP-681)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Oportunidade</v>
      </c>
      <c r="C635" s="100" t="str">
        <f>IF(SP_SUL!S652="","*",SP_SUL!S652)</f>
        <v>-</v>
      </c>
      <c r="D635" s="100" t="str">
        <f>IF(SP_SUL!T652="","*",SP_SUL!T652)</f>
        <v>-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-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-</v>
      </c>
      <c r="L635" s="141" t="str">
        <f>IF(SP_SUL!AM652="","*",SP_SUL!AM652)</f>
        <v>-</v>
      </c>
      <c r="M635" s="141" t="str">
        <f>IF(SP_SUL!AP652="","*",SP_SUL!AP652)</f>
        <v>-</v>
      </c>
      <c r="N635" s="141" t="str">
        <f>IF(SP_SUL!AM652="","*",SP_SUL!AM652)</f>
        <v>-</v>
      </c>
      <c r="O635" s="173">
        <f>IF(SP_SUL!BH652="","*",SP_SUL!BH652)</f>
        <v>0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Oportunidade</v>
      </c>
      <c r="C636" s="100" t="str">
        <f>IF(SP_SUL!S653="","*",SP_SUL!S653)</f>
        <v>-</v>
      </c>
      <c r="D636" s="100" t="str">
        <f>IF(SP_SUL!T653="","*",SP_SUL!T653)</f>
        <v>-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-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-</v>
      </c>
      <c r="L636" s="141" t="str">
        <f>IF(SP_SUL!AM653="","*",SP_SUL!AM653)</f>
        <v>-</v>
      </c>
      <c r="M636" s="141" t="str">
        <f>IF(SP_SUL!AP653="","*",SP_SUL!AP653)</f>
        <v>-</v>
      </c>
      <c r="N636" s="141" t="str">
        <f>IF(SP_SUL!AM653="","*",SP_SUL!AM653)</f>
        <v>-</v>
      </c>
      <c r="O636" s="173">
        <f>IF(SP_SUL!BH653="","*",SP_SUL!BH653)</f>
        <v>0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Oportunidade</v>
      </c>
      <c r="C637" s="100" t="str">
        <f>IF(SP_SUL!S654="","*",SP_SUL!S654)</f>
        <v>-</v>
      </c>
      <c r="D637" s="100" t="str">
        <f>IF(SP_SUL!T654="","*",SP_SUL!T654)</f>
        <v>-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-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-</v>
      </c>
      <c r="L637" s="141" t="str">
        <f>IF(SP_SUL!AM654="","*",SP_SUL!AM654)</f>
        <v>-</v>
      </c>
      <c r="M637" s="141" t="str">
        <f>IF(SP_SUL!AP654="","*",SP_SUL!AP654)</f>
        <v>-</v>
      </c>
      <c r="N637" s="141" t="str">
        <f>IF(SP_SUL!AM654="","*",SP_SUL!AM654)</f>
        <v>-</v>
      </c>
      <c r="O637" s="173">
        <f>IF(SP_SUL!BH654="","*",SP_SUL!BH654)</f>
        <v>0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Oportunidade</v>
      </c>
      <c r="C638" s="100" t="str">
        <f>IF(SP_SUL!S655="","*",SP_SUL!S655)</f>
        <v>-</v>
      </c>
      <c r="D638" s="100" t="str">
        <f>IF(SP_SUL!T655="","*",SP_SUL!T655)</f>
        <v>-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-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-</v>
      </c>
      <c r="L638" s="141" t="str">
        <f>IF(SP_SUL!AM655="","*",SP_SUL!AM655)</f>
        <v>-</v>
      </c>
      <c r="M638" s="141" t="str">
        <f>IF(SP_SUL!AP655="","*",SP_SUL!AP655)</f>
        <v>-</v>
      </c>
      <c r="N638" s="141" t="str">
        <f>IF(SP_SUL!AM655="","*",SP_SUL!AM655)</f>
        <v>-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Oportunidade</v>
      </c>
      <c r="C639" s="100" t="str">
        <f>IF(SP_SUL!S656="","*",SP_SUL!S656)</f>
        <v>-</v>
      </c>
      <c r="D639" s="100" t="str">
        <f>IF(SP_SUL!T656="","*",SP_SUL!T656)</f>
        <v>-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-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-</v>
      </c>
      <c r="L639" s="141" t="str">
        <f>IF(SP_SUL!AM656="","*",SP_SUL!AM656)</f>
        <v>-</v>
      </c>
      <c r="M639" s="141" t="str">
        <f>IF(SP_SUL!AP656="","*",SP_SUL!AP656)</f>
        <v>-</v>
      </c>
      <c r="N639" s="141" t="str">
        <f>IF(SP_SUL!AM656="","*",SP_SUL!AM656)</f>
        <v>-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Oportunidade</v>
      </c>
      <c r="C640" s="100" t="str">
        <f>IF(SP_SUL!S657="","*",SP_SUL!S657)</f>
        <v>-</v>
      </c>
      <c r="D640" s="100" t="str">
        <f>IF(SP_SUL!T657="","*",SP_SUL!T657)</f>
        <v>-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-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-</v>
      </c>
      <c r="L640" s="141" t="str">
        <f>IF(SP_SUL!AM657="","*",SP_SUL!AM657)</f>
        <v>-</v>
      </c>
      <c r="M640" s="141" t="str">
        <f>IF(SP_SUL!AP657="","*",SP_SUL!AP657)</f>
        <v>-</v>
      </c>
      <c r="N640" s="141" t="str">
        <f>IF(SP_SUL!AM657="","*",SP_SUL!AM657)</f>
        <v>-</v>
      </c>
      <c r="O640" s="173">
        <f>IF(SP_SUL!BH657="","*",SP_SUL!BH657)</f>
        <v>0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Oportunidade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Oportunidade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Oportunidade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Oportunidade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Oportunidade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Oportunidade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Oportunidade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>
        <f>IF(SP_SUL!BH668="","*",SP_SUL!BH668)</f>
        <v>0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>
        <f>IF(SP_SUL!BH669="","*",SP_SUL!BH669)</f>
        <v>0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>
        <f>IF(SP_SUL!BH670="","*",SP_SUL!BH670)</f>
        <v>0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>
        <f>IF(SP_SUL!BH671="","*",SP_SUL!BH671)</f>
        <v>0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>
        <f>IF(SP_SUL!BH672="","*",SP_SUL!BH672)</f>
        <v>0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>
        <f>IF(SP_SUL!BH673="","*",SP_SUL!BH673)</f>
        <v>0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>
        <f>IF(SP_SUL!BH674="","*",SP_SUL!BH674)</f>
        <v>0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>
        <f>IF(SP_SUL!BH675="","*",SP_SUL!BH675)</f>
        <v>0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>
        <f>IF(SP_SUL!BH676="","*",SP_SUL!BH676)</f>
        <v>0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>
        <f>IF(SP_SUL!BH677="","*",SP_SUL!BH677)</f>
        <v>0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>
        <f>IF(SP_SUL!BH678="","*",SP_SUL!BH678)</f>
        <v>0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>
        <f>IF(SP_SUL!BH679="","*",SP_SUL!BH679)</f>
        <v>0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>
        <f>IF(SP_SUL!BH680="","*",SP_SUL!BH680)</f>
        <v>0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>
        <f>IF(SP_SUL!BH681="","*",SP_SUL!BH681)</f>
        <v>0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1940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A2" sqref="A2:U63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2"/>
      <c r="B1" s="403"/>
      <c r="C1" s="404"/>
      <c r="L1" s="316"/>
      <c r="M1" s="124"/>
      <c r="N1" s="255"/>
      <c r="O1" s="255"/>
      <c r="P1" s="169"/>
      <c r="Q1" s="405" t="s">
        <v>923</v>
      </c>
      <c r="R1" s="406"/>
      <c r="U1" s="102"/>
      <c r="V1" s="407" t="s">
        <v>1941</v>
      </c>
      <c r="W1" s="407"/>
      <c r="X1" s="407"/>
      <c r="Y1" s="104"/>
    </row>
    <row r="2" spans="1:25" s="101" customFormat="1" ht="11.25" customHeight="1">
      <c r="A2" s="105" t="s">
        <v>1942</v>
      </c>
      <c r="B2" s="105" t="s">
        <v>1937</v>
      </c>
      <c r="C2" s="105" t="s">
        <v>313</v>
      </c>
      <c r="D2" s="106" t="s">
        <v>875</v>
      </c>
      <c r="E2" s="106" t="s">
        <v>876</v>
      </c>
      <c r="F2" s="106" t="s">
        <v>1936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7" t="s">
        <v>7</v>
      </c>
      <c r="M2" s="126" t="s">
        <v>3</v>
      </c>
      <c r="N2" s="256" t="s">
        <v>868</v>
      </c>
      <c r="O2" s="256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1943</v>
      </c>
      <c r="U2" s="108" t="s">
        <v>878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300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30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300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300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300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>
        <f ca="1">_xlfn.XLOOKUP(G156&amp;$V$2,BS_CONTROLE[CHAVE],BS_CONTROLE[Quantidade_11],"-")</f>
        <v>1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300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300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1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300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300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300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1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1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300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1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>
        <f ca="1">_xlfn.XLOOKUP(G379&amp;$X$2,BS_CONTROLE[CHAVE],BS_CONTROLE[Quantidade_11],"-")</f>
        <v>30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>
        <f ca="1">_xlfn.XLOOKUP(G383&amp;$W$2,BS_CONTROLE[CHAVE],BS_CONTROLE[Quantidade_11],"-")</f>
        <v>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>
        <f ca="1">_xlfn.XLOOKUP(G409&amp;$X$2,BS_CONTROLE[CHAVE],BS_CONTROLE[Quantidade_11],"-")</f>
        <v>30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1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>
        <f ca="1">_xlfn.XLOOKUP(G437&amp;$W$2,BS_CONTROLE[CHAVE],BS_CONTROLE[Quantidade_11],"-")</f>
        <v>0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300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300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300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1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1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>
        <f ca="1">_xlfn.XLOOKUP(G511&amp;$W$2,BS_CONTROLE[CHAVE],BS_CONTROLE[Quantidade_11],"-")</f>
        <v>0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300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>
        <f ca="1">_xlfn.XLOOKUP(G525&amp;$W$2,BS_CONTROLE[CHAVE],BS_CONTROLE[Quantidade_11],"-")</f>
        <v>0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>
        <f ca="1">_xlfn.XLOOKUP(G526&amp;$X$2,BS_CONTROLE[CHAVE],BS_CONTROLE[Quantidade_11],"-")</f>
        <v>0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>
        <f ca="1">_xlfn.XLOOKUP(G527&amp;$X$2,BS_CONTROLE[CHAVE],BS_CONTROLE[Quantidade_11],"-")</f>
        <v>30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1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1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1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300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1</v>
      </c>
      <c r="W548" s="112">
        <f ca="1">_xlfn.XLOOKUP(G548&amp;$W$2,BS_CONTROLE[CHAVE],BS_CONTROLE[Quantidade_11],"-")</f>
        <v>0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>
        <f ca="1">_xlfn.XLOOKUP(G549&amp;$X$2,BS_CONTROLE[CHAVE],BS_CONTROLE[Quantidade_11],"-")</f>
        <v>0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>
        <f ca="1">_xlfn.XLOOKUP(G550&amp;$X$2,BS_CONTROLE[CHAVE],BS_CONTROLE[Quantidade_11],"-")</f>
        <v>30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1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1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1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300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>
        <f ca="1">_xlfn.XLOOKUP(G565&amp;$X$2,BS_CONTROLE[CHAVE],BS_CONTROLE[Quantidade_11],"-")</f>
        <v>0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>
        <f ca="1">_xlfn.XLOOKUP(G569&amp;$X$2,BS_CONTROLE[CHAVE],BS_CONTROLE[Quantidade_11],"-")</f>
        <v>1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1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1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1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>
        <f ca="1">_xlfn.XLOOKUP(G580&amp;$X$2,BS_CONTROLE[CHAVE],BS_CONTROLE[Quantidade_11],"-")</f>
        <v>0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>
        <f ca="1">_xlfn.XLOOKUP(G581&amp;$X$2,BS_CONTROLE[CHAVE],BS_CONTROLE[Quantidade_11],"-")</f>
        <v>30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>
        <f ca="1">_xlfn.XLOOKUP(G582&amp;$X$2,BS_CONTROLE[CHAVE],BS_CONTROLE[Quantidade_11],"-")</f>
        <v>1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300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20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 xml:space="preserve">150 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>
        <f ca="1">_xlfn.XLOOKUP(G590&amp;$W$2,BS_CONTROLE[CHAVE],BS_CONTROLE[Quantidade_11],"-")</f>
        <v>0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 xml:space="preserve">300 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 xml:space="preserve">400 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 t="str">
        <f ca="1">_xlfn.XLOOKUP(G592&amp;$V$2,BS_CONTROLE[CHAVE],BS_CONTROLE[Quantidade_11],"-")</f>
        <v>-</v>
      </c>
      <c r="W592" s="112">
        <f ca="1">_xlfn.XLOOKUP(G592&amp;$W$2,BS_CONTROLE[CHAVE],BS_CONTROLE[Quantidade_11],"-")</f>
        <v>0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 xml:space="preserve">15 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 t="str">
        <f ca="1">_xlfn.XLOOKUP(G593&amp;$V$2,BS_CONTROLE[CHAVE],BS_CONTROLE[Quantidade_11],"-")</f>
        <v>-</v>
      </c>
      <c r="W593" s="112">
        <f ca="1">_xlfn.XLOOKUP(G593&amp;$W$2,BS_CONTROLE[CHAVE],BS_CONTROLE[Quantidade_11],"-")</f>
        <v>0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 xml:space="preserve">1 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>
        <f ca="1">_xlfn.XLOOKUP(G595&amp;$V$2,BS_CONTROLE[CHAVE],BS_CONTROLE[Quantidade_11],"-")</f>
        <v>1</v>
      </c>
      <c r="W595" s="112">
        <f ca="1">_xlfn.XLOOKUP(G595&amp;$W$2,BS_CONTROLE[CHAVE],BS_CONTROLE[Quantidade_11],"-")</f>
        <v>0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 xml:space="preserve">2 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 t="str">
        <f ca="1">_xlfn.XLOOKUP(G597&amp;$V$2,BS_CONTROLE[CHAVE],BS_CONTROLE[Quantidade_11],"-")</f>
        <v>-</v>
      </c>
      <c r="W597" s="112">
        <f ca="1">_xlfn.XLOOKUP(G597&amp;$W$2,BS_CONTROLE[CHAVE],BS_CONTROLE[Quantidade_11],"-")</f>
        <v>0</v>
      </c>
      <c r="X597" s="112">
        <f ca="1">_xlfn.XLOOKUP(G597&amp;$X$2,BS_CONTROLE[CHAVE],BS_CONTROLE[Quantidade_11],"-")</f>
        <v>1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 xml:space="preserve">2 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0</v>
      </c>
      <c r="X598" s="112">
        <f ca="1">_xlfn.XLOOKUP(G598&amp;$X$2,BS_CONTROLE[CHAVE],BS_CONTROLE[Quantidade_11],"-")</f>
        <v>1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 xml:space="preserve">2 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 t="str">
        <f ca="1">_xlfn.XLOOKUP(G600&amp;$V$2,BS_CONTROLE[CHAVE],BS_CONTROLE[Quantidade_11],"-")</f>
        <v>-</v>
      </c>
      <c r="W600" s="112">
        <f ca="1">_xlfn.XLOOKUP(G600&amp;$W$2,BS_CONTROLE[CHAVE],BS_CONTROLE[Quantidade_11],"-")</f>
        <v>0</v>
      </c>
      <c r="X600" s="112">
        <f ca="1">_xlfn.XLOOKUP(G600&amp;$X$2,BS_CONTROLE[CHAVE],BS_CONTROLE[Quantidade_11],"-")</f>
        <v>1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 xml:space="preserve">1 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>
        <f ca="1">_xlfn.XLOOKUP(G602&amp;$X$2,BS_CONTROLE[CHAVE],BS_CONTROLE[Quantidade_11],"-")</f>
        <v>1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 xml:space="preserve">480 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 xml:space="preserve">600 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>
        <f ca="1">_xlfn.XLOOKUP(G604&amp;$W$2,BS_CONTROLE[CHAVE],BS_CONTROLE[Quantidade_11],"-")</f>
        <v>0</v>
      </c>
      <c r="X604" s="112">
        <f ca="1">_xlfn.XLOOKUP(G604&amp;$X$2,BS_CONTROLE[CHAVE],BS_CONTROLE[Quantidade_11],"-")</f>
        <v>300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 xml:space="preserve">20 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 t="str">
        <f ca="1">_xlfn.XLOOKUP(G605&amp;$V$2,BS_CONTROLE[CHAVE],BS_CONTROLE[Quantidade_11],"-")</f>
        <v>-</v>
      </c>
      <c r="W605" s="112">
        <f ca="1">_xlfn.XLOOKUP(G605&amp;$W$2,BS_CONTROLE[CHAVE],BS_CONTROLE[Quantidade_11],"-")</f>
        <v>0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8" t="str">
        <f>IF(SP_SUL!N608="","*",SP_SUL!N608)</f>
        <v>ZKWZTP</v>
      </c>
      <c r="M607" s="111">
        <f>IF(SP_SUL!J608="","*",SP_SUL!J608)</f>
        <v>55</v>
      </c>
      <c r="N607" s="257">
        <f>IF(SP_SUL!K608="","*",SP_SUL!K608)</f>
        <v>100</v>
      </c>
      <c r="O607" s="257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 xml:space="preserve">1 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>
        <f ca="1">_xlfn.XLOOKUP(G607&amp;$V$2,BS_CONTROLE[CHAVE],BS_CONTROLE[Quantidade_11],"-")</f>
        <v>1</v>
      </c>
      <c r="W607" s="112">
        <f ca="1">_xlfn.XLOOKUP(G607&amp;$W$2,BS_CONTROLE[CHAVE],BS_CONTROLE[Quantidade_11],"-")</f>
        <v>0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IF(SP_SUL!Y609="","*",SP_SUL!Y609)</f>
        <v>OPORTUNIDADE</v>
      </c>
      <c r="B608" s="109" t="str">
        <f>IF(SP_SUL!X609="","*",SP_SUL!X609)</f>
        <v>Contrato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0.16666666666666666</v>
      </c>
      <c r="S608" s="110" t="str">
        <f>IF(SP_SUL!Q609="","*",CONCATENATE(SP_SUL!Q609," ",SP_SUL!R609))</f>
        <v xml:space="preserve">2040 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>
        <f ca="1">_xlfn.XLOOKUP(G608&amp;$X$2,BS_CONTROLE[CHAVE],BS_CONTROLE[Quantidade_11],"-")</f>
        <v>0</v>
      </c>
    </row>
    <row r="609" spans="1:24" s="113" customFormat="1" hidden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 xml:space="preserve">1 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>
        <f ca="1">_xlfn.XLOOKUP(G609&amp;$X$2,BS_CONTROLE[CHAVE],BS_CONTROLE[Quantidade_11],"-")</f>
        <v>1</v>
      </c>
    </row>
    <row r="610" spans="1:24" s="113" customFormat="1" hidden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 xml:space="preserve">480 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8" t="str">
        <f>IF(SP_SUL!N612="","*",SP_SUL!N612)</f>
        <v>ZPTIBA</v>
      </c>
      <c r="M611" s="111">
        <f>IF(SP_SUL!J612="","*",SP_SUL!J612)</f>
        <v>53</v>
      </c>
      <c r="N611" s="257">
        <f>IF(SP_SUL!K612="","*",SP_SUL!K612)</f>
        <v>125</v>
      </c>
      <c r="O611" s="257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 xml:space="preserve">1 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>
        <f ca="1">_xlfn.XLOOKUP(G611&amp;$V$2,BS_CONTROLE[CHAVE],BS_CONTROLE[Quantidade_11],"-")</f>
        <v>1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 xml:space="preserve">600 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>
        <f ca="1">_xlfn.XLOOKUP(G612&amp;$X$2,BS_CONTROLE[CHAVE],BS_CONTROLE[Quantidade_11],"-")</f>
        <v>0</v>
      </c>
    </row>
    <row r="613" spans="1:24" s="113" customFormat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 xml:space="preserve">360 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 t="str">
        <f ca="1">_xlfn.XLOOKUP(G613&amp;$V$2,BS_CONTROLE[CHAVE],BS_CONTROLE[Quantidade_11],"-")</f>
        <v>-</v>
      </c>
      <c r="W613" s="112">
        <f ca="1">_xlfn.XLOOKUP(G613&amp;$W$2,BS_CONTROLE[CHAVE],BS_CONTROLE[Quantidade_11],"-")</f>
        <v>0</v>
      </c>
      <c r="X613" s="112">
        <f ca="1">_xlfn.XLOOKUP(G613&amp;$X$2,BS_CONTROLE[CHAVE],BS_CONTROLE[Quantidade_11],"-")</f>
        <v>0</v>
      </c>
    </row>
    <row r="614" spans="1:24" s="113" customFormat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 xml:space="preserve">15 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 t="str">
        <f ca="1">_xlfn.XLOOKUP(G614&amp;$V$2,BS_CONTROLE[CHAVE],BS_CONTROLE[Quantidade_11],"-")</f>
        <v>-</v>
      </c>
      <c r="W614" s="112">
        <f ca="1">_xlfn.XLOOKUP(G614&amp;$W$2,BS_CONTROLE[CHAVE],BS_CONTROLE[Quantidade_11],"-")</f>
        <v>0</v>
      </c>
      <c r="X614" s="112">
        <f ca="1">_xlfn.XLOOKUP(G614&amp;$X$2,BS_CONTROLE[CHAVE],BS_CONTROLE[Quantidade_11],"-")</f>
        <v>0</v>
      </c>
    </row>
    <row r="615" spans="1:24" s="113" customFormat="1">
      <c r="A615" s="109" t="str">
        <f>IF(SP_SUL!Y616="","*",SP_SUL!Y616)</f>
        <v>*</v>
      </c>
      <c r="B615" s="109" t="str">
        <f>IF(SP_SUL!X616="","*",SP_SUL!X616)</f>
        <v>Contrato</v>
      </c>
      <c r="C615" s="109" t="str">
        <f>IF(SP_SUL!Z616="","*",SP_SUL!Z616)</f>
        <v>*</v>
      </c>
      <c r="D615" s="110" t="str">
        <f>IF(SP_SUL!S616="","*",SP_SUL!S616)</f>
        <v>SP SUL</v>
      </c>
      <c r="E615" s="110" t="str">
        <f>IF(SP_SUL!T616="","*",SP_SUL!T616)</f>
        <v>ZKE-ZEV</v>
      </c>
      <c r="F615" s="110">
        <f>IF(SP_SUL!B616="","*",SP_SUL!B616)</f>
        <v>46020</v>
      </c>
      <c r="G615" s="110" t="str">
        <f>IF(SP_SUL!D616="","*",SP_SUL!D616)</f>
        <v>A84</v>
      </c>
      <c r="H615" s="110" t="str">
        <f>IF(SP_SUL!F616="","*",SP_SUL!F616)</f>
        <v>DETECÇÃO - RONDA 7 DIAS</v>
      </c>
      <c r="I615" s="110" t="str">
        <f>IF(SP_SUL!H616="","*",SP_SUL!H616)</f>
        <v>ZKW1021</v>
      </c>
      <c r="J615" s="110" t="str">
        <f>IF(SP_SUL!I616="","*",SP_SUL!I616)</f>
        <v>ZKW1022</v>
      </c>
      <c r="K615" s="110" t="str">
        <f>IF(SP_SUL!M616="","*",SP_SUL!M616)</f>
        <v>ZKW-ZKE</v>
      </c>
      <c r="L615" s="318" t="str">
        <f>IF(SP_SUL!N616="","*",SP_SUL!N616)</f>
        <v>ZKWZKE</v>
      </c>
      <c r="M615" s="111">
        <f>IF(SP_SUL!J616="","*",SP_SUL!J616)</f>
        <v>48</v>
      </c>
      <c r="N615" s="257">
        <f>IF(SP_SUL!K616="","*",SP_SUL!K616)</f>
        <v>100</v>
      </c>
      <c r="O615" s="257" t="str">
        <f>IF(SP_SUL!L616="","*",SP_SUL!L616)</f>
        <v>-</v>
      </c>
      <c r="P615" s="111"/>
      <c r="Q615" s="128">
        <f>IF(SP_SUL!O616="","*",SP_SUL!O616)</f>
        <v>0.29166666666666669</v>
      </c>
      <c r="R615" s="128">
        <f>IF(SP_SUL!P616="","*",SP_SUL!P616)</f>
        <v>4.1666666666666664E-2</v>
      </c>
      <c r="S615" s="110" t="str">
        <f>IF(SP_SUL!Q616="","*",CONCATENATE(SP_SUL!Q616," ",SP_SUL!R616))</f>
        <v xml:space="preserve">48 </v>
      </c>
      <c r="T615" s="110" t="str">
        <f>IF(SP_SUL!V616="","*",SP_SUL!V616)</f>
        <v>John</v>
      </c>
      <c r="U615" s="110" t="str">
        <f>IF(SP_SUL!W616="","*",SP_SUL!W616)</f>
        <v>Ronda 7 dias de ZKW-ZKE-ZKW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 xml:space="preserve">2 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IF(SP_SUL!Y618="","*",SP_SUL!Y618)</f>
        <v>*</v>
      </c>
      <c r="B617" s="109" t="str">
        <f>IF(SP_SUL!X618="","*",SP_SUL!X618)</f>
        <v>Oportunidade</v>
      </c>
      <c r="C617" s="109" t="str">
        <f>IF(SP_SUL!Z618="","*",SP_SUL!Z618)</f>
        <v>*</v>
      </c>
      <c r="D617" s="110" t="str">
        <f>IF(SP_SUL!S618="","*",SP_SUL!S618)</f>
        <v>SP SUL</v>
      </c>
      <c r="E617" s="110" t="str">
        <f>IF(SP_SUL!T618="","*",SP_SUL!T618)</f>
        <v>ZKE-ZEV</v>
      </c>
      <c r="F617" s="110">
        <f>IF(SP_SUL!B618="","*",SP_SUL!B618)</f>
        <v>46020</v>
      </c>
      <c r="G617" s="110" t="str">
        <f>IF(SP_SUL!D618="","*",SP_SUL!D618)</f>
        <v>W60</v>
      </c>
      <c r="H617" s="110" t="str">
        <f>IF(SP_SUL!F618="","*",SP_SUL!F618)</f>
        <v>DESCARGA DE MATERIAL</v>
      </c>
      <c r="I617" s="110" t="str">
        <f>IF(SP_SUL!H618="","*",SP_SUL!H618)</f>
        <v>ZEM1301</v>
      </c>
      <c r="J617" s="110" t="str">
        <f>IF(SP_SUL!I618="","*",SP_SUL!I618)</f>
        <v>ZEM1301</v>
      </c>
      <c r="K617" s="110" t="str">
        <f>IF(SP_SUL!M618="","*",SP_SUL!M618)</f>
        <v>ZLU-ZWI</v>
      </c>
      <c r="L617" s="318" t="str">
        <f>IF(SP_SUL!N618="","*",SP_SUL!N618)</f>
        <v>ZWI1132</v>
      </c>
      <c r="M617" s="111">
        <f>IF(SP_SUL!J618="","*",SP_SUL!J618)</f>
        <v>55</v>
      </c>
      <c r="N617" s="257">
        <f>IF(SP_SUL!K618="","*",SP_SUL!K618)</f>
        <v>118.16</v>
      </c>
      <c r="O617" s="257" t="str">
        <f>IF(SP_SUL!L618="","*",SP_SUL!L618)</f>
        <v>-</v>
      </c>
      <c r="P617" s="111"/>
      <c r="Q617" s="128">
        <f>IF(SP_SUL!O618="","*",SP_SUL!O618)</f>
        <v>0.35416666666666669</v>
      </c>
      <c r="R617" s="128">
        <f>IF(SP_SUL!P618="","*",SP_SUL!P618)</f>
        <v>6.25E-2</v>
      </c>
      <c r="S617" s="110" t="str">
        <f>IF(SP_SUL!Q618="","*",CONCATENATE(SP_SUL!Q618," ",SP_SUL!R618))</f>
        <v xml:space="preserve">1 </v>
      </c>
      <c r="T617" s="110" t="str">
        <f>IF(SP_SUL!V618="","*",SP_SUL!V618)</f>
        <v>Felipe</v>
      </c>
      <c r="U617" s="110" t="str">
        <f>IF(SP_SUL!W618="","*",SP_SUL!W618)</f>
        <v>Descarregar peça de amv e dormentes km 118.160 via 2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>
        <f ca="1">_xlfn.XLOOKUP(G617&amp;$X$2,BS_CONTROLE[CHAVE],BS_CONTROLE[Quantidade_11],"-")</f>
        <v>0</v>
      </c>
    </row>
    <row r="618" spans="1:24" s="113" customFormat="1">
      <c r="A618" s="109" t="str">
        <f>IF(SP_SUL!Y619="","*",SP_SUL!Y619)</f>
        <v>*</v>
      </c>
      <c r="B618" s="109" t="str">
        <f>IF(SP_SUL!X619="","*",SP_SUL!X619)</f>
        <v>Contrato</v>
      </c>
      <c r="C618" s="109" t="str">
        <f>IF(SP_SUL!Z619="","*",SP_SUL!Z619)</f>
        <v>*</v>
      </c>
      <c r="D618" s="110" t="str">
        <f>IF(SP_SUL!S619="","*",SP_SUL!S619)</f>
        <v>SP SUL</v>
      </c>
      <c r="E618" s="110" t="str">
        <f>IF(SP_SUL!T619="","*",SP_SUL!T619)</f>
        <v>ZKE-ZEV</v>
      </c>
      <c r="F618" s="110">
        <f>IF(SP_SUL!B619="","*",SP_SUL!B619)</f>
        <v>46020</v>
      </c>
      <c r="G618" s="110" t="str">
        <f>IF(SP_SUL!D619="","*",SP_SUL!D619)</f>
        <v>V89</v>
      </c>
      <c r="H618" s="110" t="str">
        <f>IF(SP_SUL!F619="","*",SP_SUL!F619)</f>
        <v>MECANIZAÇÃO - SOCADORA</v>
      </c>
      <c r="I618" s="110" t="str">
        <f>IF(SP_SUL!H619="","*",SP_SUL!H619)</f>
        <v>ZEM1302</v>
      </c>
      <c r="J618" s="110" t="str">
        <f>IF(SP_SUL!I619="","*",SP_SUL!I619)</f>
        <v>ZEM1302</v>
      </c>
      <c r="K618" s="110" t="str">
        <f>IF(SP_SUL!M619="","*",SP_SUL!M619)</f>
        <v>ZYQ-ZEM</v>
      </c>
      <c r="L618" s="318" t="str">
        <f>IF(SP_SUL!N619="","*",SP_SUL!N619)</f>
        <v>ZEM2</v>
      </c>
      <c r="M618" s="111">
        <f>IF(SP_SUL!J619="","*",SP_SUL!J619)</f>
        <v>55</v>
      </c>
      <c r="N618" s="257">
        <f>IF(SP_SUL!K619="","*",SP_SUL!K619)</f>
        <v>134.4</v>
      </c>
      <c r="O618" s="257">
        <f>IF(SP_SUL!L619="","*",SP_SUL!L619)</f>
        <v>135.19999999999999</v>
      </c>
      <c r="P618" s="111"/>
      <c r="Q618" s="128">
        <f>IF(SP_SUL!O619="","*",SP_SUL!O619)</f>
        <v>0.41666666666666669</v>
      </c>
      <c r="R618" s="128">
        <f>IF(SP_SUL!P619="","*",SP_SUL!P619)</f>
        <v>0.16666666666666666</v>
      </c>
      <c r="S618" s="110" t="str">
        <f>IF(SP_SUL!Q619="","*",CONCATENATE(SP_SUL!Q619," ",SP_SUL!R619))</f>
        <v xml:space="preserve">960 </v>
      </c>
      <c r="T618" s="110" t="str">
        <f>IF(SP_SUL!V619="","*",SP_SUL!V619)</f>
        <v>Antonioni</v>
      </c>
      <c r="U618" s="110" t="str">
        <f>IF(SP_SUL!W619="","*",SP_SUL!W619)</f>
        <v>Serviços de socaria mecanizada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>
        <f ca="1">_xlfn.XLOOKUP(G618&amp;$X$2,BS_CONTROLE[CHAVE],BS_CONTROLE[Quantidade_11],"-")</f>
        <v>0</v>
      </c>
    </row>
    <row r="619" spans="1:24" s="113" customFormat="1">
      <c r="A619" s="109" t="str">
        <f>IF(SP_SUL!Y620="","*",SP_SUL!Y620)</f>
        <v>*</v>
      </c>
      <c r="B619" s="109" t="str">
        <f>IF(SP_SUL!X620="","*",SP_SUL!X620)</f>
        <v>Oportunidade</v>
      </c>
      <c r="C619" s="109" t="str">
        <f>IF(SP_SUL!Z620="","*",SP_SUL!Z620)</f>
        <v>*</v>
      </c>
      <c r="D619" s="110" t="str">
        <f>IF(SP_SUL!S620="","*",SP_SUL!S620)</f>
        <v>SP SUL</v>
      </c>
      <c r="E619" s="110" t="str">
        <f>IF(SP_SUL!T620="","*",SP_SUL!T620)</f>
        <v>ZKE-ZEV</v>
      </c>
      <c r="F619" s="110">
        <f>IF(SP_SUL!B620="","*",SP_SUL!B620)</f>
        <v>46020</v>
      </c>
      <c r="G619" s="110" t="str">
        <f>IF(SP_SUL!D620="","*",SP_SUL!D620)</f>
        <v>EDSON (TP-780)</v>
      </c>
      <c r="H619" s="110" t="str">
        <f>IF(SP_SUL!F620="","*",SP_SUL!F620)</f>
        <v>PDM - ALÍVIO DE TENSÃO</v>
      </c>
      <c r="I619" s="110" t="str">
        <f>IF(SP_SUL!H620="","*",SP_SUL!H620)</f>
        <v>-</v>
      </c>
      <c r="J619" s="110" t="str">
        <f>IF(SP_SUL!I620="","*",SP_SUL!I620)</f>
        <v>-</v>
      </c>
      <c r="K619" s="110" t="str">
        <f>IF(SP_SUL!M620="","*",SP_SUL!M620)</f>
        <v>ZEM-ZEJ</v>
      </c>
      <c r="L619" s="318" t="str">
        <f>IF(SP_SUL!N620="","*",SP_SUL!N620)</f>
        <v>144ZMS1</v>
      </c>
      <c r="M619" s="111">
        <f>IF(SP_SUL!J620="","*",SP_SUL!J620)</f>
        <v>48</v>
      </c>
      <c r="N619" s="257">
        <f>IF(SP_SUL!K620="","*",SP_SUL!K620)</f>
        <v>142.08000000000001</v>
      </c>
      <c r="O619" s="257">
        <f>IF(SP_SUL!L620="","*",SP_SUL!L620)</f>
        <v>142.35</v>
      </c>
      <c r="P619" s="111"/>
      <c r="Q619" s="128">
        <f>IF(SP_SUL!O620="","*",SP_SUL!O620)</f>
        <v>0.41666666666666669</v>
      </c>
      <c r="R619" s="128">
        <f>IF(SP_SUL!P620="","*",SP_SUL!P620)</f>
        <v>8.3333333333333329E-2</v>
      </c>
      <c r="S619" s="110" t="str">
        <f>IF(SP_SUL!Q620="","*",CONCATENATE(SP_SUL!Q620," ",SP_SUL!R620))</f>
        <v xml:space="preserve">624 </v>
      </c>
      <c r="T619" s="110" t="str">
        <f>IF(SP_SUL!V620="","*",SP_SUL!V620)</f>
        <v>Felipe</v>
      </c>
      <c r="U619" s="110" t="str">
        <f>IF(SP_SUL!W620="","*",SP_SUL!W620)</f>
        <v>Alívio de tensão - Condicionado à temperatura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IF(SP_SUL!Y621="","*",SP_SUL!Y621)</f>
        <v>*</v>
      </c>
      <c r="B620" s="109" t="str">
        <f>IF(SP_SUL!X621="","*",SP_SUL!X621)</f>
        <v>Oportunidade</v>
      </c>
      <c r="C620" s="109" t="str">
        <f>IF(SP_SUL!Z621="","*",SP_SUL!Z621)</f>
        <v>*</v>
      </c>
      <c r="D620" s="110" t="str">
        <f>IF(SP_SUL!S621="","*",SP_SUL!S621)</f>
        <v>SP SUL</v>
      </c>
      <c r="E620" s="110" t="str">
        <f>IF(SP_SUL!T621="","*",SP_SUL!T621)</f>
        <v>ZKE-ZEV</v>
      </c>
      <c r="F620" s="110">
        <f>IF(SP_SUL!B621="","*",SP_SUL!B621)</f>
        <v>46020</v>
      </c>
      <c r="G620" s="110" t="str">
        <f>IF(SP_SUL!D621="","*",SP_SUL!D621)</f>
        <v>DIEGO (TP-681)</v>
      </c>
      <c r="H620" s="110" t="str">
        <f>IF(SP_SUL!F621="","*",SP_SUL!F621)</f>
        <v>PDM - SUBSTITUIÇÃO - TRILHO</v>
      </c>
      <c r="I620" s="110" t="str">
        <f>IF(SP_SUL!H621="","*",SP_SUL!H621)</f>
        <v>-</v>
      </c>
      <c r="J620" s="110" t="str">
        <f>IF(SP_SUL!I621="","*",SP_SUL!I621)</f>
        <v>-</v>
      </c>
      <c r="K620" s="110" t="str">
        <f>IF(SP_SUL!M621="","*",SP_SUL!M621)</f>
        <v>ZEJ-ZEV</v>
      </c>
      <c r="L620" s="318">
        <f>IF(SP_SUL!N621="","*",SP_SUL!N621)</f>
        <v>1491482</v>
      </c>
      <c r="M620" s="111">
        <f>IF(SP_SUL!J621="","*",SP_SUL!J621)</f>
        <v>55</v>
      </c>
      <c r="N620" s="257">
        <f>IF(SP_SUL!K621="","*",SP_SUL!K621)</f>
        <v>149</v>
      </c>
      <c r="O620" s="257" t="str">
        <f>IF(SP_SUL!L621="","*",SP_SUL!L621)</f>
        <v>-</v>
      </c>
      <c r="P620" s="111"/>
      <c r="Q620" s="128">
        <f>IF(SP_SUL!O621="","*",SP_SUL!O621)</f>
        <v>0.41666666666666669</v>
      </c>
      <c r="R620" s="128">
        <f>IF(SP_SUL!P621="","*",SP_SUL!P621)</f>
        <v>8.3333333333333329E-2</v>
      </c>
      <c r="S620" s="110" t="str">
        <f>IF(SP_SUL!Q621="","*",CONCATENATE(SP_SUL!Q621," ",SP_SUL!R621))</f>
        <v xml:space="preserve">50 </v>
      </c>
      <c r="T620" s="110" t="str">
        <f>IF(SP_SUL!V621="","*",SP_SUL!V621)</f>
        <v>Felipe</v>
      </c>
      <c r="U620" s="110" t="str">
        <f>IF(SP_SUL!W621="","*",SP_SUL!W621)</f>
        <v>Substituição de trilho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>
        <f ca="1">_xlfn.XLOOKUP(G620&amp;$X$2,BS_CONTROLE[CHAVE],BS_CONTROLE[Quantidade_11],"-")</f>
        <v>30</v>
      </c>
    </row>
    <row r="621" spans="1:24" s="113" customFormat="1" hidden="1">
      <c r="A621" s="109" t="str">
        <f>IF(SP_SUL!Y622="","*",SP_SUL!Y622)</f>
        <v>*</v>
      </c>
      <c r="B621" s="109" t="str">
        <f>IF(SP_SUL!X622="","*",SP_SUL!X622)</f>
        <v>Contrato</v>
      </c>
      <c r="C621" s="109" t="str">
        <f>IF(SP_SUL!Z622="","*",SP_SUL!Z622)</f>
        <v>*</v>
      </c>
      <c r="D621" s="110" t="str">
        <f>IF(SP_SUL!S622="","*",SP_SUL!S622)</f>
        <v>SP SUL</v>
      </c>
      <c r="E621" s="110" t="str">
        <f>IF(SP_SUL!T622="","*",SP_SUL!T622)</f>
        <v>ZKE-ZEV</v>
      </c>
      <c r="F621" s="110">
        <f>IF(SP_SUL!B622="","*",SP_SUL!B622)</f>
        <v>46020</v>
      </c>
      <c r="G621" s="110" t="str">
        <f>IF(SP_SUL!D622="","*",SP_SUL!D622)</f>
        <v>MOD ZRB</v>
      </c>
      <c r="H621" s="110" t="str">
        <f>IF(SP_SUL!F622="","*",SP_SUL!F622)</f>
        <v>BLOCO</v>
      </c>
      <c r="I621" s="110" t="str">
        <f>IF(SP_SUL!H622="","*",SP_SUL!H622)</f>
        <v>-</v>
      </c>
      <c r="J621" s="110" t="str">
        <f>IF(SP_SUL!I622="","*",SP_SUL!I622)</f>
        <v>-</v>
      </c>
      <c r="K621" s="110" t="str">
        <f>IF(SP_SUL!M622="","*",SP_SUL!M622)</f>
        <v>ZRB-ZEV</v>
      </c>
      <c r="L621" s="318" t="str">
        <f>IF(SP_SUL!N622="","*",SP_SUL!N622)</f>
        <v>ZRBZEV</v>
      </c>
      <c r="M621" s="111">
        <f>IF(SP_SUL!J622="","*",SP_SUL!J622)</f>
        <v>48</v>
      </c>
      <c r="N621" s="257">
        <f>IF(SP_SUL!K622="","*",SP_SUL!K622)</f>
        <v>152.04599999999999</v>
      </c>
      <c r="O621" s="257">
        <f>IF(SP_SUL!L622="","*",SP_SUL!L622)</f>
        <v>158.9</v>
      </c>
      <c r="P621" s="111"/>
      <c r="Q621" s="128">
        <f>IF(SP_SUL!O622="","*",SP_SUL!O622)</f>
        <v>0.29166666666666669</v>
      </c>
      <c r="R621" s="128">
        <f>IF(SP_SUL!P622="","*",SP_SUL!P622)</f>
        <v>0.20833333333333334</v>
      </c>
      <c r="S621" s="110" t="str">
        <f>IF(SP_SUL!Q622="","*",CONCATENATE(SP_SUL!Q622," ",SP_SUL!R622))</f>
        <v xml:space="preserve">1 </v>
      </c>
      <c r="T621" s="110" t="str">
        <f>IF(SP_SUL!V622="","*",SP_SUL!V622)</f>
        <v xml:space="preserve">Alisson </v>
      </c>
      <c r="U621" s="110" t="str">
        <f>IF(SP_SUL!W622="","*",SP_SUL!W622)</f>
        <v>Bloco Modernização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IF(SP_SUL!Y623="","*",SP_SUL!Y623)</f>
        <v>*</v>
      </c>
      <c r="B622" s="109" t="str">
        <f>IF(SP_SUL!X623="","*",SP_SUL!X623)</f>
        <v>Contrato</v>
      </c>
      <c r="C622" s="109" t="str">
        <f>IF(SP_SUL!Z623="","*",SP_SUL!Z623)</f>
        <v>*</v>
      </c>
      <c r="D622" s="110" t="str">
        <f>IF(SP_SUL!S623="","*",SP_SUL!S623)</f>
        <v>SP SUL</v>
      </c>
      <c r="E622" s="110" t="str">
        <f>IF(SP_SUL!T623="","*",SP_SUL!T623)</f>
        <v>ZKE-ZEV</v>
      </c>
      <c r="F622" s="110">
        <f>IF(SP_SUL!B623="","*",SP_SUL!B623)</f>
        <v>46020</v>
      </c>
      <c r="G622" s="110" t="str">
        <f>IF(SP_SUL!D623="","*",SP_SUL!D623)</f>
        <v>W96</v>
      </c>
      <c r="H622" s="110" t="str">
        <f>IF(SP_SUL!F623="","*",SP_SUL!F623)</f>
        <v>MODERNIZAÇÃO - RECOLHIMENTO DE DORMENTE</v>
      </c>
      <c r="I622" s="110" t="str">
        <f>IF(SP_SUL!H623="","*",SP_SUL!H623)</f>
        <v>ZEVZEV</v>
      </c>
      <c r="J622" s="110" t="str">
        <f>IF(SP_SUL!I623="","*",SP_SUL!I623)</f>
        <v>ZEM1</v>
      </c>
      <c r="K622" s="110" t="str">
        <f>IF(SP_SUL!M623="","*",SP_SUL!M623)</f>
        <v>ZRB-ZEV</v>
      </c>
      <c r="L622" s="318" t="str">
        <f>IF(SP_SUL!N623="","*",SP_SUL!N623)</f>
        <v>ZRBZEV</v>
      </c>
      <c r="M622" s="111">
        <f>IF(SP_SUL!J623="","*",SP_SUL!J623)</f>
        <v>48</v>
      </c>
      <c r="N622" s="257">
        <f>IF(SP_SUL!K623="","*",SP_SUL!K623)</f>
        <v>152.04599999999999</v>
      </c>
      <c r="O622" s="257">
        <f>IF(SP_SUL!L623="","*",SP_SUL!L623)</f>
        <v>159</v>
      </c>
      <c r="P622" s="111"/>
      <c r="Q622" s="128">
        <f>IF(SP_SUL!O623="","*",SP_SUL!O623)</f>
        <v>0.29166666666666669</v>
      </c>
      <c r="R622" s="128">
        <f>IF(SP_SUL!P623="","*",SP_SUL!P623)</f>
        <v>0.20833333333333334</v>
      </c>
      <c r="S622" s="110" t="str">
        <f>IF(SP_SUL!Q623="","*",CONCATENATE(SP_SUL!Q623," ",SP_SUL!R623))</f>
        <v xml:space="preserve">1 </v>
      </c>
      <c r="T622" s="110" t="str">
        <f>IF(SP_SUL!V623="","*",SP_SUL!V623)</f>
        <v>Alisson</v>
      </c>
      <c r="U622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>
        <f ca="1">_xlfn.XLOOKUP(G622&amp;$X$2,BS_CONTROLE[CHAVE],BS_CONTROLE[Quantidade_11],"-")</f>
        <v>1</v>
      </c>
    </row>
    <row r="623" spans="1:24" s="113" customFormat="1">
      <c r="A623" s="109" t="str">
        <f>IF(SP_SUL!Y624="","*",SP_SUL!Y624)</f>
        <v>*</v>
      </c>
      <c r="B623" s="109" t="str">
        <f>IF(SP_SUL!X624="","*",SP_SUL!X624)</f>
        <v>Contrato</v>
      </c>
      <c r="C623" s="109" t="str">
        <f>IF(SP_SUL!Z624="","*",SP_SUL!Z624)</f>
        <v>*</v>
      </c>
      <c r="D623" s="110" t="str">
        <f>IF(SP_SUL!S624="","*",SP_SUL!S624)</f>
        <v>SP SUL</v>
      </c>
      <c r="E623" s="110" t="str">
        <f>IF(SP_SUL!T624="","*",SP_SUL!T624)</f>
        <v>ZKE-ZEV</v>
      </c>
      <c r="F623" s="110">
        <f>IF(SP_SUL!B624="","*",SP_SUL!B624)</f>
        <v>46020</v>
      </c>
      <c r="G623" s="110" t="str">
        <f>IF(SP_SUL!D624="","*",SP_SUL!D624)</f>
        <v>DANILO (TP-837)</v>
      </c>
      <c r="H623" s="110" t="str">
        <f>IF(SP_SUL!F624="","*",SP_SUL!F624)</f>
        <v>MODERNIZAÇÃO - SOLDA</v>
      </c>
      <c r="I623" s="110" t="str">
        <f>IF(SP_SUL!H624="","*",SP_SUL!H624)</f>
        <v>-</v>
      </c>
      <c r="J623" s="110" t="str">
        <f>IF(SP_SUL!I624="","*",SP_SUL!I624)</f>
        <v>-</v>
      </c>
      <c r="K623" s="110" t="str">
        <f>IF(SP_SUL!M624="","*",SP_SUL!M624)</f>
        <v>ZEJ-ZEV</v>
      </c>
      <c r="L623" s="318">
        <f>IF(SP_SUL!N624="","*",SP_SUL!N624)</f>
        <v>1571561</v>
      </c>
      <c r="M623" s="111">
        <f>IF(SP_SUL!J624="","*",SP_SUL!J624)</f>
        <v>48</v>
      </c>
      <c r="N623" s="257">
        <f>IF(SP_SUL!K624="","*",SP_SUL!K624)</f>
        <v>156.20400000000001</v>
      </c>
      <c r="O623" s="257">
        <f>IF(SP_SUL!L624="","*",SP_SUL!L624)</f>
        <v>156.22999999999999</v>
      </c>
      <c r="P623" s="111"/>
      <c r="Q623" s="128">
        <f>IF(SP_SUL!O624="","*",SP_SUL!O624)</f>
        <v>0.33333333333333331</v>
      </c>
      <c r="R623" s="128">
        <f>IF(SP_SUL!P624="","*",SP_SUL!P624)</f>
        <v>0.20833333333333334</v>
      </c>
      <c r="S623" s="110" t="str">
        <f>IF(SP_SUL!Q624="","*",CONCATENATE(SP_SUL!Q624," ",SP_SUL!R624))</f>
        <v xml:space="preserve">2 </v>
      </c>
      <c r="T623" s="110" t="str">
        <f>IF(SP_SUL!V624="","*",SP_SUL!V624)</f>
        <v>Alisson</v>
      </c>
      <c r="U623" s="110" t="str">
        <f>IF(SP_SUL!W624="","*",SP_SUL!W624)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>
        <f ca="1">_xlfn.XLOOKUP(G623&amp;$W$2,BS_CONTROLE[CHAVE],BS_CONTROLE[Quantidade_11],"-")</f>
        <v>0</v>
      </c>
      <c r="X623" s="112">
        <f ca="1">_xlfn.XLOOKUP(G623&amp;$X$2,BS_CONTROLE[CHAVE],BS_CONTROLE[Quantidade_11],"-")</f>
        <v>1</v>
      </c>
    </row>
    <row r="624" spans="1:24" s="113" customFormat="1">
      <c r="A624" s="109" t="str">
        <f>IF(SP_SUL!Y625="","*",SP_SUL!Y625)</f>
        <v>*</v>
      </c>
      <c r="B624" s="109" t="str">
        <f>IF(SP_SUL!X625="","*",SP_SUL!X625)</f>
        <v>Contrato</v>
      </c>
      <c r="C624" s="109" t="str">
        <f>IF(SP_SUL!Z625="","*",SP_SUL!Z625)</f>
        <v>*</v>
      </c>
      <c r="D624" s="110" t="str">
        <f>IF(SP_SUL!S625="","*",SP_SUL!S625)</f>
        <v>SP SUL</v>
      </c>
      <c r="E624" s="110" t="str">
        <f>IF(SP_SUL!T625="","*",SP_SUL!T625)</f>
        <v>ZKE-ZEV</v>
      </c>
      <c r="F624" s="110">
        <f>IF(SP_SUL!B625="","*",SP_SUL!B625)</f>
        <v>46020</v>
      </c>
      <c r="G624" s="110" t="str">
        <f>IF(SP_SUL!D625="","*",SP_SUL!D625)</f>
        <v>WALTER (TP-810)</v>
      </c>
      <c r="H624" s="110" t="str">
        <f>IF(SP_SUL!F625="","*",SP_SUL!F625)</f>
        <v>MODERNIZAÇÃO - SOLDA</v>
      </c>
      <c r="I624" s="110" t="str">
        <f>IF(SP_SUL!H625="","*",SP_SUL!H625)</f>
        <v>-</v>
      </c>
      <c r="J624" s="110" t="str">
        <f>IF(SP_SUL!I625="","*",SP_SUL!I625)</f>
        <v>-</v>
      </c>
      <c r="K624" s="110" t="str">
        <f>IF(SP_SUL!M625="","*",SP_SUL!M625)</f>
        <v>ZEJ-ZEV</v>
      </c>
      <c r="L624" s="318">
        <f>IF(SP_SUL!N625="","*",SP_SUL!N625)</f>
        <v>1571561</v>
      </c>
      <c r="M624" s="111">
        <f>IF(SP_SUL!J625="","*",SP_SUL!J625)</f>
        <v>48</v>
      </c>
      <c r="N624" s="257">
        <f>IF(SP_SUL!K625="","*",SP_SUL!K625)</f>
        <v>156.90899999999999</v>
      </c>
      <c r="O624" s="257">
        <f>IF(SP_SUL!L625="","*",SP_SUL!L625)</f>
        <v>156.916</v>
      </c>
      <c r="P624" s="111"/>
      <c r="Q624" s="128">
        <f>IF(SP_SUL!O625="","*",SP_SUL!O625)</f>
        <v>0.33333333333333331</v>
      </c>
      <c r="R624" s="128">
        <f>IF(SP_SUL!P625="","*",SP_SUL!P625)</f>
        <v>0.20833333333333334</v>
      </c>
      <c r="S624" s="110" t="str">
        <f>IF(SP_SUL!Q625="","*",CONCATENATE(SP_SUL!Q625," ",SP_SUL!R625))</f>
        <v xml:space="preserve">2 </v>
      </c>
      <c r="T624" s="110" t="str">
        <f>IF(SP_SUL!V625="","*",SP_SUL!V625)</f>
        <v>Alisson</v>
      </c>
      <c r="U624" s="110" t="str">
        <f>IF(SP_SUL!W625="","*",SP_SUL!W625)</f>
        <v xml:space="preserve">Execução de soldas - Condicionado à temperatura </v>
      </c>
      <c r="V624" s="112" t="str">
        <f ca="1">_xlfn.XLOOKUP(G624&amp;$V$2,BS_CONTROLE[CHAVE],BS_CONTROLE[Quantidade_11],"-")</f>
        <v>-</v>
      </c>
      <c r="W624" s="112">
        <f ca="1">_xlfn.XLOOKUP(G624&amp;$W$2,BS_CONTROLE[CHAVE],BS_CONTROLE[Quantidade_11],"-")</f>
        <v>0</v>
      </c>
      <c r="X624" s="112">
        <f ca="1">_xlfn.XLOOKUP(G624&amp;$X$2,BS_CONTROLE[CHAVE],BS_CONTROLE[Quantidade_11],"-")</f>
        <v>1</v>
      </c>
    </row>
    <row r="625" spans="1:24" s="113" customFormat="1">
      <c r="A625" s="109" t="str">
        <f>IF(SP_SUL!Y626="","*",SP_SUL!Y626)</f>
        <v>*</v>
      </c>
      <c r="B625" s="109" t="str">
        <f>IF(SP_SUL!X626="","*",SP_SUL!X626)</f>
        <v>Contrato</v>
      </c>
      <c r="C625" s="109" t="str">
        <f>IF(SP_SUL!Z626="","*",SP_SUL!Z626)</f>
        <v>*</v>
      </c>
      <c r="D625" s="110" t="str">
        <f>IF(SP_SUL!S626="","*",SP_SUL!S626)</f>
        <v>SP SUL</v>
      </c>
      <c r="E625" s="110" t="str">
        <f>IF(SP_SUL!T626="","*",SP_SUL!T626)</f>
        <v>ZKE-ZEV</v>
      </c>
      <c r="F625" s="110">
        <f>IF(SP_SUL!B626="","*",SP_SUL!B626)</f>
        <v>46020</v>
      </c>
      <c r="G625" s="110" t="str">
        <f>IF(SP_SUL!D626="","*",SP_SUL!D626)</f>
        <v>CAIQUE (TP-869)</v>
      </c>
      <c r="H625" s="110" t="str">
        <f>IF(SP_SUL!F626="","*",SP_SUL!F626)</f>
        <v>MODERNIZAÇÃO - SOLDA</v>
      </c>
      <c r="I625" s="110" t="str">
        <f>IF(SP_SUL!H626="","*",SP_SUL!H626)</f>
        <v>-</v>
      </c>
      <c r="J625" s="110" t="str">
        <f>IF(SP_SUL!I626="","*",SP_SUL!I626)</f>
        <v>*</v>
      </c>
      <c r="K625" s="110" t="str">
        <f>IF(SP_SUL!M626="","*",SP_SUL!M626)</f>
        <v>ZEJ-ZEV</v>
      </c>
      <c r="L625" s="318">
        <f>IF(SP_SUL!N626="","*",SP_SUL!N626)</f>
        <v>1571561</v>
      </c>
      <c r="M625" s="111">
        <f>IF(SP_SUL!J626="","*",SP_SUL!J626)</f>
        <v>48</v>
      </c>
      <c r="N625" s="257">
        <f>IF(SP_SUL!K626="","*",SP_SUL!K626)</f>
        <v>156.93</v>
      </c>
      <c r="O625" s="257">
        <f>IF(SP_SUL!L626="","*",SP_SUL!L626)</f>
        <v>156.97999999999999</v>
      </c>
      <c r="P625" s="111"/>
      <c r="Q625" s="128">
        <f>IF(SP_SUL!O626="","*",SP_SUL!O626)</f>
        <v>0.33333333333333331</v>
      </c>
      <c r="R625" s="128">
        <f>IF(SP_SUL!P626="","*",SP_SUL!P626)</f>
        <v>0.20833333333333334</v>
      </c>
      <c r="S625" s="110" t="str">
        <f>IF(SP_SUL!Q626="","*",CONCATENATE(SP_SUL!Q626," ",SP_SUL!R626))</f>
        <v xml:space="preserve">2 </v>
      </c>
      <c r="T625" s="110" t="str">
        <f>IF(SP_SUL!V626="","*",SP_SUL!V626)</f>
        <v>Alisson</v>
      </c>
      <c r="U625" s="110" t="str">
        <f>IF(SP_SUL!W626="","*",SP_SUL!W626)</f>
        <v xml:space="preserve">Execução de soldas - Condicionado à temperatura </v>
      </c>
      <c r="V625" s="112" t="str">
        <f ca="1">_xlfn.XLOOKUP(G625&amp;$V$2,BS_CONTROLE[CHAVE],BS_CONTROLE[Quantidade_11],"-")</f>
        <v>-</v>
      </c>
      <c r="W625" s="112">
        <f ca="1">_xlfn.XLOOKUP(G625&amp;$W$2,BS_CONTROLE[CHAVE],BS_CONTROLE[Quantidade_11],"-")</f>
        <v>0</v>
      </c>
      <c r="X625" s="112">
        <f ca="1">_xlfn.XLOOKUP(G625&amp;$X$2,BS_CONTROLE[CHAVE],BS_CONTROLE[Quantidade_11],"-")</f>
        <v>1</v>
      </c>
    </row>
    <row r="626" spans="1:24" s="113" customFormat="1" hidden="1">
      <c r="A626" s="109" t="str">
        <f>IF(SP_SUL!Y627="","*",SP_SUL!Y627)</f>
        <v>*</v>
      </c>
      <c r="B626" s="109" t="str">
        <f>IF(SP_SUL!X627="","*",SP_SUL!X627)</f>
        <v>*</v>
      </c>
      <c r="C626" s="109" t="str">
        <f>IF(SP_SUL!Z627="","*",SP_SUL!Z627)</f>
        <v>*</v>
      </c>
      <c r="D626" s="110" t="str">
        <f>IF(SP_SUL!S627="","*",SP_SUL!S627)</f>
        <v>-</v>
      </c>
      <c r="E626" s="110" t="str">
        <f>IF(SP_SUL!T627="","*",SP_SUL!T627)</f>
        <v>-</v>
      </c>
      <c r="F626" s="110" t="str">
        <f>IF(SP_SUL!B627="","*",SP_SUL!B627)</f>
        <v>*</v>
      </c>
      <c r="G626" s="110" t="str">
        <f>IF(SP_SUL!D627="","*",SP_SUL!D627)</f>
        <v>*</v>
      </c>
      <c r="H626" s="110" t="str">
        <f>IF(SP_SUL!F627="","*",SP_SUL!F627)</f>
        <v>*</v>
      </c>
      <c r="I626" s="110" t="str">
        <f>IF(SP_SUL!H627="","*",SP_SUL!H627)</f>
        <v>*</v>
      </c>
      <c r="J626" s="110" t="str">
        <f>IF(SP_SUL!I627="","*",SP_SUL!I627)</f>
        <v>*</v>
      </c>
      <c r="K626" s="110" t="str">
        <f>IF(SP_SUL!M627="","*",SP_SUL!M627)</f>
        <v>-</v>
      </c>
      <c r="L626" s="318" t="str">
        <f>IF(SP_SUL!N627="","*",SP_SUL!N627)</f>
        <v>-</v>
      </c>
      <c r="M626" s="111" t="str">
        <f>IF(SP_SUL!J627="","*",SP_SUL!J627)</f>
        <v>*</v>
      </c>
      <c r="N626" s="257" t="str">
        <f>IF(SP_SUL!K627="","*",SP_SUL!K627)</f>
        <v>*</v>
      </c>
      <c r="O626" s="257" t="str">
        <f>IF(SP_SUL!L627="","*",SP_SUL!L627)</f>
        <v>*</v>
      </c>
      <c r="P626" s="111"/>
      <c r="Q626" s="128" t="str">
        <f>IF(SP_SUL!O627="","*",SP_SUL!O627)</f>
        <v>*</v>
      </c>
      <c r="R626" s="128" t="str">
        <f>IF(SP_SUL!P627="","*",SP_SUL!P627)</f>
        <v>*</v>
      </c>
      <c r="S626" s="110" t="str">
        <f>IF(SP_SUL!Q627="","*",CONCATENATE(SP_SUL!Q627," ",SP_SUL!R627))</f>
        <v>*</v>
      </c>
      <c r="T626" s="110" t="str">
        <f>IF(SP_SUL!V627="","*",SP_SUL!V627)</f>
        <v>*</v>
      </c>
      <c r="U626" s="110" t="str">
        <f>IF(SP_SUL!W627="","*",SP_SUL!W627)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IF(SP_SUL!Y628="","*",SP_SUL!Y628)</f>
        <v>*</v>
      </c>
      <c r="B627" s="109" t="str">
        <f>IF(SP_SUL!X628="","*",SP_SUL!X628)</f>
        <v>Contrato</v>
      </c>
      <c r="C627" s="109" t="str">
        <f>IF(SP_SUL!Z628="","*",SP_SUL!Z628)</f>
        <v>*</v>
      </c>
      <c r="D627" s="110" t="str">
        <f>IF(SP_SUL!S628="","*",SP_SUL!S628)</f>
        <v>SP SUL</v>
      </c>
      <c r="E627" s="110" t="str">
        <f>IF(SP_SUL!T628="","*",SP_SUL!T628)</f>
        <v>ZEV-ZPT</v>
      </c>
      <c r="F627" s="110">
        <f>IF(SP_SUL!B628="","*",SP_SUL!B628)</f>
        <v>46020</v>
      </c>
      <c r="G627" s="110" t="str">
        <f>IF(SP_SUL!D628="","*",SP_SUL!D628)</f>
        <v>MOD ZEZ</v>
      </c>
      <c r="H627" s="110" t="str">
        <f>IF(SP_SUL!F628="","*",SP_SUL!F628)</f>
        <v>BLOCO</v>
      </c>
      <c r="I627" s="110" t="str">
        <f>IF(SP_SUL!H628="","*",SP_SUL!H628)</f>
        <v>K67ZEV1</v>
      </c>
      <c r="J627" s="110" t="str">
        <f>IF(SP_SUL!I628="","*",SP_SUL!I628)</f>
        <v>K67ZEV1</v>
      </c>
      <c r="K627" s="110" t="str">
        <f>IF(SP_SUL!M628="","*",SP_SUL!M628)</f>
        <v>ZXW-ZEZ</v>
      </c>
      <c r="L627" s="318" t="str">
        <f>IF(SP_SUL!N628="","*",SP_SUL!N628)</f>
        <v>K79ZEZ2</v>
      </c>
      <c r="M627" s="111">
        <f>IF(SP_SUL!J628="","*",SP_SUL!J628)</f>
        <v>92</v>
      </c>
      <c r="N627" s="257">
        <f>IF(SP_SUL!K628="","*",SP_SUL!K628)</f>
        <v>75.183999999999997</v>
      </c>
      <c r="O627" s="257">
        <f>IF(SP_SUL!L628="","*",SP_SUL!L628)</f>
        <v>81.828000000000003</v>
      </c>
      <c r="P627" s="111"/>
      <c r="Q627" s="128">
        <f>IF(SP_SUL!O628="","*",SP_SUL!O628)</f>
        <v>0.33333333333333331</v>
      </c>
      <c r="R627" s="128">
        <f>IF(SP_SUL!P628="","*",SP_SUL!P628)</f>
        <v>0.99930555555555556</v>
      </c>
      <c r="S627" s="110" t="str">
        <f>IF(SP_SUL!Q628="","*",CONCATENATE(SP_SUL!Q628," ",SP_SUL!R628))</f>
        <v xml:space="preserve">1 </v>
      </c>
      <c r="T627" s="110" t="str">
        <f>IF(SP_SUL!V628="","*",SP_SUL!V628)</f>
        <v>Augusto</v>
      </c>
      <c r="U627" s="110" t="str">
        <f>IF(SP_SUL!W628="","*",SP_SUL!W628)</f>
        <v>Bloco Modernização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>
      <c r="A628" s="109" t="str">
        <f>IF(SP_SUL!Y629="","*",SP_SUL!Y629)</f>
        <v>*</v>
      </c>
      <c r="B628" s="109" t="str">
        <f>IF(SP_SUL!X629="","*",SP_SUL!X629)</f>
        <v>Contrato</v>
      </c>
      <c r="C628" s="109" t="str">
        <f>IF(SP_SUL!Z629="","*",SP_SUL!Z629)</f>
        <v>*</v>
      </c>
      <c r="D628" s="110" t="str">
        <f>IF(SP_SUL!S629="","*",SP_SUL!S629)</f>
        <v>SP SUL</v>
      </c>
      <c r="E628" s="110" t="str">
        <f>IF(SP_SUL!T629="","*",SP_SUL!T629)</f>
        <v>ZEV-ZPT</v>
      </c>
      <c r="F628" s="110">
        <f>IF(SP_SUL!B629="","*",SP_SUL!B629)</f>
        <v>46020</v>
      </c>
      <c r="G628" s="110" t="str">
        <f>IF(SP_SUL!D629="","*",SP_SUL!D629)</f>
        <v>W61</v>
      </c>
      <c r="H628" s="110" t="str">
        <f>IF(SP_SUL!F629="","*",SP_SUL!F629)</f>
        <v>DESLOCAMENTO</v>
      </c>
      <c r="I628" s="110" t="str">
        <f>IF(SP_SUL!H629="","*",SP_SUL!H629)</f>
        <v>K67ZEV1</v>
      </c>
      <c r="J628" s="110" t="str">
        <f>IF(SP_SUL!I629="","*",SP_SUL!I629)</f>
        <v>K67ZEV1</v>
      </c>
      <c r="K628" s="110" t="str">
        <f>IF(SP_SUL!M629="","*",SP_SUL!M629)</f>
        <v>ZXW-ZEZ</v>
      </c>
      <c r="L628" s="318" t="str">
        <f>IF(SP_SUL!N629="","*",SP_SUL!N629)</f>
        <v>K79ZEZ2</v>
      </c>
      <c r="M628" s="111">
        <f>IF(SP_SUL!J629="","*",SP_SUL!J629)</f>
        <v>92</v>
      </c>
      <c r="N628" s="257">
        <f>IF(SP_SUL!K629="","*",SP_SUL!K629)</f>
        <v>75.183999999999997</v>
      </c>
      <c r="O628" s="257">
        <f>IF(SP_SUL!L629="","*",SP_SUL!L629)</f>
        <v>81.828000000000003</v>
      </c>
      <c r="P628" s="111"/>
      <c r="Q628" s="128">
        <f>IF(SP_SUL!O629="","*",SP_SUL!O629)</f>
        <v>0.33333333333333331</v>
      </c>
      <c r="R628" s="128">
        <f>IF(SP_SUL!P629="","*",SP_SUL!P629)</f>
        <v>6.9444444444444447E-4</v>
      </c>
      <c r="S628" s="110" t="str">
        <f>IF(SP_SUL!Q629="","*",CONCATENATE(SP_SUL!Q629," ",SP_SUL!R629))</f>
        <v xml:space="preserve">1 </v>
      </c>
      <c r="T628" s="110" t="str">
        <f>IF(SP_SUL!V629="","*",SP_SUL!V629)</f>
        <v>Augusto</v>
      </c>
      <c r="U628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8" s="112">
        <f ca="1">_xlfn.XLOOKUP(G628&amp;$V$2,BS_CONTROLE[CHAVE],BS_CONTROLE[Quantidade_11],"-")</f>
        <v>1</v>
      </c>
      <c r="W628" s="112">
        <f ca="1">_xlfn.XLOOKUP(G628&amp;$W$2,BS_CONTROLE[CHAVE],BS_CONTROLE[Quantidade_11],"-")</f>
        <v>1</v>
      </c>
      <c r="X628" s="112">
        <f ca="1">_xlfn.XLOOKUP(G628&amp;$X$2,BS_CONTROLE[CHAVE],BS_CONTROLE[Quantidade_11],"-")</f>
        <v>1</v>
      </c>
    </row>
    <row r="629" spans="1:24" s="113" customFormat="1">
      <c r="A629" s="109" t="str">
        <f>IF(SP_SUL!Y630="","*",SP_SUL!Y630)</f>
        <v>*</v>
      </c>
      <c r="B629" s="109" t="str">
        <f>IF(SP_SUL!X630="","*",SP_SUL!X630)</f>
        <v>Contrato</v>
      </c>
      <c r="C629" s="109" t="str">
        <f>IF(SP_SUL!Z630="","*",SP_SUL!Z630)</f>
        <v>*</v>
      </c>
      <c r="D629" s="110" t="str">
        <f>IF(SP_SUL!S630="","*",SP_SUL!S630)</f>
        <v>SP SUL</v>
      </c>
      <c r="E629" s="110" t="str">
        <f>IF(SP_SUL!T630="","*",SP_SUL!T630)</f>
        <v>ZEV-ZPT</v>
      </c>
      <c r="F629" s="110">
        <f>IF(SP_SUL!B630="","*",SP_SUL!B630)</f>
        <v>46020</v>
      </c>
      <c r="G629" s="110" t="str">
        <f>IF(SP_SUL!D630="","*",SP_SUL!D630)</f>
        <v>A85</v>
      </c>
      <c r="H629" s="110" t="str">
        <f>IF(SP_SUL!F630="","*",SP_SUL!F630)</f>
        <v>DESLOCAMENTO</v>
      </c>
      <c r="I629" s="110" t="str">
        <f>IF(SP_SUL!H630="","*",SP_SUL!H630)</f>
        <v>ZXW</v>
      </c>
      <c r="J629" s="110" t="str">
        <f>IF(SP_SUL!I630="","*",SP_SUL!I630)</f>
        <v>ZXW</v>
      </c>
      <c r="K629" s="110" t="str">
        <f>IF(SP_SUL!M630="","*",SP_SUL!M630)</f>
        <v>ZXW-ZEZ</v>
      </c>
      <c r="L629" s="318" t="str">
        <f>IF(SP_SUL!N630="","*",SP_SUL!N630)</f>
        <v>K79ZEZ2</v>
      </c>
      <c r="M629" s="111">
        <f>IF(SP_SUL!J630="","*",SP_SUL!J630)</f>
        <v>92</v>
      </c>
      <c r="N629" s="257">
        <f>IF(SP_SUL!K630="","*",SP_SUL!K630)</f>
        <v>75.183999999999997</v>
      </c>
      <c r="O629" s="257">
        <f>IF(SP_SUL!L630="","*",SP_SUL!L630)</f>
        <v>81.828000000000003</v>
      </c>
      <c r="P629" s="111"/>
      <c r="Q629" s="128">
        <f>IF(SP_SUL!O630="","*",SP_SUL!O630)</f>
        <v>0.33333333333333331</v>
      </c>
      <c r="R629" s="128">
        <f>IF(SP_SUL!P630="","*",SP_SUL!P630)</f>
        <v>6.9444444444444447E-4</v>
      </c>
      <c r="S629" s="110" t="str">
        <f>IF(SP_SUL!Q630="","*",CONCATENATE(SP_SUL!Q630," ",SP_SUL!R630))</f>
        <v xml:space="preserve">1 </v>
      </c>
      <c r="T629" s="110" t="str">
        <f>IF(SP_SUL!V630="","*",SP_SUL!V630)</f>
        <v>Augusto</v>
      </c>
      <c r="U629" s="110" t="str">
        <f>IF(SP_SUL!W630="","*",SP_SUL!W630)</f>
        <v xml:space="preserve">Deslocamento do Auto de Linha A85 - Até Bloco Modernização / 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IF(SP_SUL!Y631="","*",SP_SUL!Y631)</f>
        <v>*</v>
      </c>
      <c r="B630" s="109" t="str">
        <f>IF(SP_SUL!X631="","*",SP_SUL!X631)</f>
        <v>Oportunidade</v>
      </c>
      <c r="C630" s="109" t="str">
        <f>IF(SP_SUL!Z631="","*",SP_SUL!Z631)</f>
        <v>*</v>
      </c>
      <c r="D630" s="110" t="str">
        <f>IF(SP_SUL!S631="","*",SP_SUL!S631)</f>
        <v>SP SUL</v>
      </c>
      <c r="E630" s="110" t="str">
        <f>IF(SP_SUL!T631="","*",SP_SUL!T631)</f>
        <v>ZEV-ZPT</v>
      </c>
      <c r="F630" s="110">
        <f>IF(SP_SUL!B631="","*",SP_SUL!B631)</f>
        <v>46020</v>
      </c>
      <c r="G630" s="110" t="str">
        <f>IF(SP_SUL!D631="","*",SP_SUL!D631)</f>
        <v>W62</v>
      </c>
      <c r="H630" s="110" t="str">
        <f>IF(SP_SUL!F631="","*",SP_SUL!F631)</f>
        <v>DESLOCAMENTO</v>
      </c>
      <c r="I630" s="110" t="str">
        <f>IF(SP_SUL!H631="","*",SP_SUL!H631)</f>
        <v>ZPT1051</v>
      </c>
      <c r="J630" s="110" t="str">
        <f>IF(SP_SUL!I631="","*",SP_SUL!I631)</f>
        <v>ZPTZDR</v>
      </c>
      <c r="K630" s="110" t="str">
        <f>IF(SP_SUL!M631="","*",SP_SUL!M631)</f>
        <v>ZPT-ZXW</v>
      </c>
      <c r="L630" s="318" t="str">
        <f>IF(SP_SUL!N631="","*",SP_SUL!N631)</f>
        <v>K84ZXW1</v>
      </c>
      <c r="M630" s="111">
        <f>IF(SP_SUL!J631="","*",SP_SUL!J631)</f>
        <v>54</v>
      </c>
      <c r="N630" s="257">
        <f>IF(SP_SUL!K631="","*",SP_SUL!K631)</f>
        <v>83.7</v>
      </c>
      <c r="O630" s="257" t="str">
        <f>IF(SP_SUL!L631="","*",SP_SUL!L631)</f>
        <v>-</v>
      </c>
      <c r="P630" s="111"/>
      <c r="Q630" s="128">
        <f>IF(SP_SUL!O631="","*",SP_SUL!O631)</f>
        <v>0.3125</v>
      </c>
      <c r="R630" s="128">
        <f>IF(SP_SUL!P631="","*",SP_SUL!P631)</f>
        <v>4.1666666666666664E-2</v>
      </c>
      <c r="S630" s="110" t="str">
        <f>IF(SP_SUL!Q631="","*",CONCATENATE(SP_SUL!Q631," ",SP_SUL!R631))</f>
        <v xml:space="preserve">1 </v>
      </c>
      <c r="T630" s="110" t="str">
        <f>IF(SP_SUL!V631="","*",SP_SUL!V631)</f>
        <v>Moisés</v>
      </c>
      <c r="U630" s="110" t="str">
        <f>IF(SP_SUL!W631="","*",SP_SUL!W631)</f>
        <v>Deslocamento e recolhimento das TP's na serra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>
      <c r="A631" s="109" t="str">
        <f>IF(SP_SUL!Y632="","*",SP_SUL!Y632)</f>
        <v>*</v>
      </c>
      <c r="B631" s="109" t="str">
        <f>IF(SP_SUL!X632="","*",SP_SUL!X632)</f>
        <v>Oportunidade</v>
      </c>
      <c r="C631" s="109" t="str">
        <f>IF(SP_SUL!Z632="","*",SP_SUL!Z632)</f>
        <v>*</v>
      </c>
      <c r="D631" s="110" t="str">
        <f>IF(SP_SUL!S632="","*",SP_SUL!S632)</f>
        <v>SP SUL</v>
      </c>
      <c r="E631" s="110" t="str">
        <f>IF(SP_SUL!T632="","*",SP_SUL!T632)</f>
        <v>ZEV-ZPT</v>
      </c>
      <c r="F631" s="110">
        <f>IF(SP_SUL!B632="","*",SP_SUL!B632)</f>
        <v>46020</v>
      </c>
      <c r="G631" s="110" t="str">
        <f>IF(SP_SUL!D632="","*",SP_SUL!D632)</f>
        <v>V85</v>
      </c>
      <c r="H631" s="110" t="str">
        <f>IF(SP_SUL!F632="","*",SP_SUL!F632)</f>
        <v>MODERNIZAÇÃO - SOCADORA</v>
      </c>
      <c r="I631" s="110" t="str">
        <f>IF(SP_SUL!H632="","*",SP_SUL!H632)</f>
        <v>109ZPT2</v>
      </c>
      <c r="J631" s="110" t="str">
        <f>IF(SP_SUL!I632="","*",SP_SUL!I632)</f>
        <v>ZPTZDR</v>
      </c>
      <c r="K631" s="110" t="str">
        <f>IF(SP_SUL!M632="","*",SP_SUL!M632)</f>
        <v>ZGP-ZWU</v>
      </c>
      <c r="L631" s="318" t="str">
        <f>IF(SP_SUL!N632="","*",SP_SUL!N632)</f>
        <v>ZGP1001</v>
      </c>
      <c r="M631" s="111">
        <f>IF(SP_SUL!J632="","*",SP_SUL!J632)</f>
        <v>54</v>
      </c>
      <c r="N631" s="257">
        <f>IF(SP_SUL!K632="","*",SP_SUL!K632)</f>
        <v>100.13</v>
      </c>
      <c r="O631" s="257">
        <f>IF(SP_SUL!L632="","*",SP_SUL!L632)</f>
        <v>101.6</v>
      </c>
      <c r="P631" s="111"/>
      <c r="Q631" s="128">
        <f>IF(SP_SUL!O632="","*",SP_SUL!O632)</f>
        <v>0.375</v>
      </c>
      <c r="R631" s="128">
        <f>IF(SP_SUL!P632="","*",SP_SUL!P632)</f>
        <v>0.16666666666666666</v>
      </c>
      <c r="S631" s="110" t="str">
        <f>IF(SP_SUL!Q632="","*",CONCATENATE(SP_SUL!Q632," ",SP_SUL!R632))</f>
        <v xml:space="preserve">960 </v>
      </c>
      <c r="T631" s="110" t="str">
        <f>IF(SP_SUL!V632="","*",SP_SUL!V632)</f>
        <v>Saulo</v>
      </c>
      <c r="U631" s="110" t="str">
        <f>IF(SP_SUL!W632="","*",SP_SUL!W632)</f>
        <v>Serviços de socaria mecanizada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>
        <f ca="1">_xlfn.XLOOKUP(G631&amp;$X$2,BS_CONTROLE[CHAVE],BS_CONTROLE[Quantidade_11],"-")</f>
        <v>0</v>
      </c>
    </row>
    <row r="632" spans="1:24" s="113" customFormat="1">
      <c r="A632" s="109" t="str">
        <f>IF(SP_SUL!Y633="","*",SP_SUL!Y633)</f>
        <v>*</v>
      </c>
      <c r="B632" s="109" t="str">
        <f>IF(SP_SUL!X633="","*",SP_SUL!X633)</f>
        <v>Contrato</v>
      </c>
      <c r="C632" s="109" t="str">
        <f>IF(SP_SUL!Z633="","*",SP_SUL!Z633)</f>
        <v>*</v>
      </c>
      <c r="D632" s="110" t="str">
        <f>IF(SP_SUL!S633="","*",SP_SUL!S633)</f>
        <v>SP SUL</v>
      </c>
      <c r="E632" s="110" t="str">
        <f>IF(SP_SUL!T633="","*",SP_SUL!T633)</f>
        <v>ZPT-ZPG</v>
      </c>
      <c r="F632" s="110">
        <f>IF(SP_SUL!B633="","*",SP_SUL!B633)</f>
        <v>46020</v>
      </c>
      <c r="G632" s="110" t="str">
        <f>IF(SP_SUL!D633="","*",SP_SUL!D633)</f>
        <v>JACIANO (TF-674)</v>
      </c>
      <c r="H632" s="110" t="str">
        <f>IF(SP_SUL!F633="","*",SP_SUL!F633)</f>
        <v>PDM - SUBSTITUIÇÃO - DORMENTE</v>
      </c>
      <c r="I632" s="110" t="str">
        <f>IF(SP_SUL!H633="","*",SP_SUL!H633)</f>
        <v>-</v>
      </c>
      <c r="J632" s="110" t="str">
        <f>IF(SP_SUL!I633="","*",SP_SUL!I633)</f>
        <v>-</v>
      </c>
      <c r="K632" s="110" t="str">
        <f>IF(SP_SUL!M633="","*",SP_SUL!M633)</f>
        <v>PAT-ZGM</v>
      </c>
      <c r="L632" s="318" t="str">
        <f>IF(SP_SUL!N633="","*",SP_SUL!N633)</f>
        <v>PAT1102</v>
      </c>
      <c r="M632" s="111">
        <f>IF(SP_SUL!J633="","*",SP_SUL!J633)</f>
        <v>53</v>
      </c>
      <c r="N632" s="257">
        <f>IF(SP_SUL!K633="","*",SP_SUL!K633)</f>
        <v>109.3</v>
      </c>
      <c r="O632" s="257" t="str">
        <f>IF(SP_SUL!L633="","*",SP_SUL!L633)</f>
        <v>-</v>
      </c>
      <c r="P632" s="111"/>
      <c r="Q632" s="128">
        <f>IF(SP_SUL!O633="","*",SP_SUL!O633)</f>
        <v>0.45833333333333331</v>
      </c>
      <c r="R632" s="128">
        <f>IF(SP_SUL!P633="","*",SP_SUL!P633)</f>
        <v>8.3333333333333329E-2</v>
      </c>
      <c r="S632" s="110" t="str">
        <f>IF(SP_SUL!Q633="","*",CONCATENATE(SP_SUL!Q633," ",SP_SUL!R633))</f>
        <v xml:space="preserve">20 </v>
      </c>
      <c r="T632" s="110" t="str">
        <f>IF(SP_SUL!V633="","*",SP_SUL!V633)</f>
        <v>Moises</v>
      </c>
      <c r="U632" s="110" t="str">
        <f>IF(SP_SUL!W633="","*",SP_SUL!W633)</f>
        <v>Substituição de dormentes</v>
      </c>
      <c r="V632" s="112" t="str">
        <f ca="1">_xlfn.XLOOKUP(G632&amp;$V$2,BS_CONTROLE[CHAVE],BS_CONTROLE[Quantidade_11],"-")</f>
        <v>-</v>
      </c>
      <c r="W632" s="112">
        <f ca="1">_xlfn.XLOOKUP(G632&amp;$W$2,BS_CONTROLE[CHAVE],BS_CONTROLE[Quantidade_11],"-")</f>
        <v>0</v>
      </c>
      <c r="X632" s="112">
        <f ca="1">_xlfn.XLOOKUP(G632&amp;$X$2,BS_CONTROLE[CHAVE],BS_CONTROLE[Quantidade_11],"-")</f>
        <v>0</v>
      </c>
    </row>
    <row r="633" spans="1:24" s="113" customFormat="1" hidden="1">
      <c r="A633" s="109" t="str">
        <f>IF(SP_SUL!Y634="","*",SP_SUL!Y634)</f>
        <v>*</v>
      </c>
      <c r="B633" s="109" t="str">
        <f>IF(SP_SUL!X634="","*",SP_SUL!X634)</f>
        <v>Oportunidade</v>
      </c>
      <c r="C633" s="109" t="str">
        <f>IF(SP_SUL!Z634="","*",SP_SUL!Z634)</f>
        <v>*</v>
      </c>
      <c r="D633" s="110" t="str">
        <f>IF(SP_SUL!S634="","*",SP_SUL!S634)</f>
        <v>SP SUL</v>
      </c>
      <c r="E633" s="110" t="str">
        <f>IF(SP_SUL!T634="","*",SP_SUL!T634)</f>
        <v>ZPT-ZPG</v>
      </c>
      <c r="F633" s="110">
        <f>IF(SP_SUL!B634="","*",SP_SUL!B634)</f>
        <v>46020</v>
      </c>
      <c r="G633" s="110" t="str">
        <f>IF(SP_SUL!D634="","*",SP_SUL!D634)</f>
        <v>E41</v>
      </c>
      <c r="H633" s="110" t="str">
        <f>IF(SP_SUL!F634="","*",SP_SUL!F634)</f>
        <v>DESLOCAMENTO</v>
      </c>
      <c r="I633" s="110" t="str">
        <f>IF(SP_SUL!H634="","*",SP_SUL!H634)</f>
        <v>IBA</v>
      </c>
      <c r="J633" s="110" t="str">
        <f>IF(SP_SUL!I634="","*",SP_SUL!I634)</f>
        <v>ZTP</v>
      </c>
      <c r="K633" s="110" t="str">
        <f>IF(SP_SUL!M634="","*",SP_SUL!M634)</f>
        <v>IBA-ZTP</v>
      </c>
      <c r="L633" s="318" t="str">
        <f>IF(SP_SUL!N634="","*",SP_SUL!N634)</f>
        <v>IBAZTP</v>
      </c>
      <c r="M633" s="111">
        <f>IF(SP_SUL!J634="","*",SP_SUL!J634)</f>
        <v>53</v>
      </c>
      <c r="N633" s="257">
        <f>IF(SP_SUL!K634="","*",SP_SUL!K634)</f>
        <v>126</v>
      </c>
      <c r="O633" s="257" t="str">
        <f>IF(SP_SUL!L634="","*",SP_SUL!L634)</f>
        <v>-</v>
      </c>
      <c r="P633" s="111"/>
      <c r="Q633" s="128">
        <f>IF(SP_SUL!O634="","*",SP_SUL!O634)</f>
        <v>0.83333333333333337</v>
      </c>
      <c r="R633" s="128">
        <f>IF(SP_SUL!P634="","*",SP_SUL!P634)</f>
        <v>4.1666666666666664E-2</v>
      </c>
      <c r="S633" s="110" t="str">
        <f>IF(SP_SUL!Q634="","*",CONCATENATE(SP_SUL!Q634," ",SP_SUL!R634))</f>
        <v xml:space="preserve">1 </v>
      </c>
      <c r="T633" s="110" t="str">
        <f>IF(SP_SUL!V634="","*",SP_SUL!V634)</f>
        <v>PCM</v>
      </c>
      <c r="U633" s="110" t="str">
        <f>IF(SP_SUL!W634="","*",SP_SUL!W634)</f>
        <v>Deslocamento para ZTP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09" t="str">
        <f>IF(SP_SUL!Y635="","*",SP_SUL!Y635)</f>
        <v>*</v>
      </c>
      <c r="B634" s="109" t="str">
        <f>IF(SP_SUL!X635="","*",SP_SUL!X635)</f>
        <v>Extra</v>
      </c>
      <c r="C634" s="109" t="str">
        <f>IF(SP_SUL!Z635="","*",SP_SUL!Z635)</f>
        <v>*</v>
      </c>
      <c r="D634" s="110" t="str">
        <f>IF(SP_SUL!S635="","*",SP_SUL!S635)</f>
        <v>SP SUL</v>
      </c>
      <c r="E634" s="110" t="str">
        <f>IF(SP_SUL!T635="","*",SP_SUL!T635)</f>
        <v>ZBV-ZKE</v>
      </c>
      <c r="F634" s="110">
        <f>IF(SP_SUL!B635="","*",SP_SUL!B635)</f>
        <v>46020</v>
      </c>
      <c r="G634" s="110" t="str">
        <f>IF(SP_SUL!D635="","*",SP_SUL!D635)</f>
        <v xml:space="preserve">TURMA FIXA VIA </v>
      </c>
      <c r="H634" s="110" t="str">
        <f>IF(SP_SUL!F635="","*",SP_SUL!F635)</f>
        <v>PDM - ALÍVIO DE TENSÃO</v>
      </c>
      <c r="I634" s="110" t="str">
        <f>IF(SP_SUL!H635="","*",SP_SUL!H635)</f>
        <v>-</v>
      </c>
      <c r="J634" s="110" t="str">
        <f>IF(SP_SUL!I635="","*",SP_SUL!I635)</f>
        <v>-</v>
      </c>
      <c r="K634" s="110" t="str">
        <f>IF(SP_SUL!M635="","*",SP_SUL!M635)</f>
        <v>ZDS-ZQB</v>
      </c>
      <c r="L634" s="318" t="str">
        <f>IF(SP_SUL!N635="","*",SP_SUL!N635)</f>
        <v>ZDS2481</v>
      </c>
      <c r="M634" s="111">
        <f>IF(SP_SUL!J635="","*",SP_SUL!J635)</f>
        <v>49</v>
      </c>
      <c r="N634" s="257">
        <f>IF(SP_SUL!K635="","*",SP_SUL!K635)</f>
        <v>245.05</v>
      </c>
      <c r="O634" s="257" t="str">
        <f>IF(SP_SUL!L635="","*",SP_SUL!L635)</f>
        <v>*</v>
      </c>
      <c r="P634" s="111"/>
      <c r="Q634" s="128">
        <f>IF(SP_SUL!O635="","*",SP_SUL!O635)</f>
        <v>0.375</v>
      </c>
      <c r="R634" s="128">
        <f>IF(SP_SUL!P635="","*",SP_SUL!P635)</f>
        <v>6.25E-2</v>
      </c>
      <c r="S634" s="110" t="str">
        <f>IF(SP_SUL!Q635="","*",CONCATENATE(SP_SUL!Q635," ",SP_SUL!R635))</f>
        <v xml:space="preserve">112 </v>
      </c>
      <c r="T634" s="110" t="str">
        <f>IF(SP_SUL!V635="","*",SP_SUL!V635)</f>
        <v>Henrique</v>
      </c>
      <c r="U634" s="110" t="str">
        <f>IF(SP_SUL!W635="","*",SP_SUL!W635)</f>
        <v>Alívio de tensão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IF(SP_SUL!Y636="","*",SP_SUL!Y636)</f>
        <v>*</v>
      </c>
      <c r="B635" s="109" t="str">
        <f>IF(SP_SUL!X636="","*",SP_SUL!X636)</f>
        <v>Oportunidade</v>
      </c>
      <c r="C635" s="109" t="str">
        <f>IF(SP_SUL!Z636="","*",SP_SUL!Z636)</f>
        <v>*</v>
      </c>
      <c r="D635" s="110" t="str">
        <f>IF(SP_SUL!S636="","*",SP_SUL!S636)</f>
        <v>-</v>
      </c>
      <c r="E635" s="110" t="str">
        <f>IF(SP_SUL!T636="","*",SP_SUL!T636)</f>
        <v>-</v>
      </c>
      <c r="F635" s="110" t="str">
        <f>IF(SP_SUL!B636="","*",SP_SUL!B636)</f>
        <v>*</v>
      </c>
      <c r="G635" s="110" t="str">
        <f>IF(SP_SUL!D636="","*",SP_SUL!D636)</f>
        <v>*</v>
      </c>
      <c r="H635" s="110" t="str">
        <f>IF(SP_SUL!F636="","*",SP_SUL!F636)</f>
        <v>*</v>
      </c>
      <c r="I635" s="110" t="str">
        <f>IF(SP_SUL!H636="","*",SP_SUL!H636)</f>
        <v>*</v>
      </c>
      <c r="J635" s="110" t="str">
        <f>IF(SP_SUL!I636="","*",SP_SUL!I636)</f>
        <v>*</v>
      </c>
      <c r="K635" s="110" t="str">
        <f>IF(SP_SUL!M636="","*",SP_SUL!M636)</f>
        <v>-</v>
      </c>
      <c r="L635" s="318" t="str">
        <f>IF(SP_SUL!N636="","*",SP_SUL!N636)</f>
        <v>-</v>
      </c>
      <c r="M635" s="111" t="str">
        <f>IF(SP_SUL!J636="","*",SP_SUL!J636)</f>
        <v>*</v>
      </c>
      <c r="N635" s="257" t="str">
        <f>IF(SP_SUL!K636="","*",SP_SUL!K636)</f>
        <v>*</v>
      </c>
      <c r="O635" s="257" t="str">
        <f>IF(SP_SUL!L636="","*",SP_SUL!L636)</f>
        <v>*</v>
      </c>
      <c r="P635" s="111"/>
      <c r="Q635" s="128" t="str">
        <f>IF(SP_SUL!O636="","*",SP_SUL!O636)</f>
        <v>*</v>
      </c>
      <c r="R635" s="128" t="str">
        <f>IF(SP_SUL!P636="","*",SP_SUL!P636)</f>
        <v>*</v>
      </c>
      <c r="S635" s="110" t="str">
        <f>IF(SP_SUL!Q636="","*",CONCATENATE(SP_SUL!Q636," ",SP_SUL!R636))</f>
        <v>*</v>
      </c>
      <c r="T635" s="110" t="str">
        <f>IF(SP_SUL!V636="","*",SP_SUL!V636)</f>
        <v>*</v>
      </c>
      <c r="U635" s="110" t="str">
        <f>IF(SP_SUL!W636="","*",SP_SUL!W636)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IF(SP_SUL!Y637="","*",SP_SUL!Y637)</f>
        <v>*</v>
      </c>
      <c r="B636" s="109" t="str">
        <f>IF(SP_SUL!X637="","*",SP_SUL!X637)</f>
        <v>Contrato</v>
      </c>
      <c r="C636" s="109" t="str">
        <f>IF(SP_SUL!Z637="","*",SP_SUL!Z637)</f>
        <v>*</v>
      </c>
      <c r="D636" s="110" t="str">
        <f>IF(SP_SUL!S637="","*",SP_SUL!S637)</f>
        <v>SP SUL</v>
      </c>
      <c r="E636" s="110" t="str">
        <f>IF(SP_SUL!T637="","*",SP_SUL!T637)</f>
        <v>ZBV-ZKE</v>
      </c>
      <c r="F636" s="110">
        <f>IF(SP_SUL!B637="","*",SP_SUL!B637)</f>
        <v>46021</v>
      </c>
      <c r="G636" s="110" t="str">
        <f>IF(SP_SUL!D637="","*",SP_SUL!D637)</f>
        <v>V93</v>
      </c>
      <c r="H636" s="110" t="str">
        <f>IF(SP_SUL!F637="","*",SP_SUL!F637)</f>
        <v>MECANIZAÇÃO - SOCADORA</v>
      </c>
      <c r="I636" s="110" t="str">
        <f>IF(SP_SUL!H637="","*",SP_SUL!H637)</f>
        <v>ZYU1</v>
      </c>
      <c r="J636" s="110" t="str">
        <f>IF(SP_SUL!I637="","*",SP_SUL!I637)</f>
        <v>ZYU1</v>
      </c>
      <c r="K636" s="110" t="str">
        <f>IF(SP_SUL!M637="","*",SP_SUL!M637)</f>
        <v>ZST-ZXI</v>
      </c>
      <c r="L636" s="318" t="str">
        <f>IF(SP_SUL!N637="","*",SP_SUL!N637)</f>
        <v>ZXI2/216ZXI2/ZST2162</v>
      </c>
      <c r="M636" s="111">
        <f>IF(SP_SUL!J637="","*",SP_SUL!J637)</f>
        <v>56</v>
      </c>
      <c r="N636" s="257">
        <f>IF(SP_SUL!K637="","*",SP_SUL!K637)</f>
        <v>218.75</v>
      </c>
      <c r="O636" s="257">
        <f>IF(SP_SUL!L637="","*",SP_SUL!L637)</f>
        <v>211</v>
      </c>
      <c r="P636" s="111"/>
      <c r="Q636" s="128">
        <f>IF(SP_SUL!O637="","*",SP_SUL!O637)</f>
        <v>0.29166666666666669</v>
      </c>
      <c r="R636" s="128">
        <f>IF(SP_SUL!P637="","*",SP_SUL!P637)</f>
        <v>0.16666666666666666</v>
      </c>
      <c r="S636" s="110" t="str">
        <f>IF(SP_SUL!Q637="","*",CONCATENATE(SP_SUL!Q637," ",SP_SUL!R637))</f>
        <v xml:space="preserve">2040 </v>
      </c>
      <c r="T636" s="110" t="str">
        <f>IF(SP_SUL!V637="","*",SP_SUL!V637)</f>
        <v>Antonioni</v>
      </c>
      <c r="U636" s="110" t="str">
        <f>IF(SP_SUL!W637="","*",SP_SUL!W637)</f>
        <v>Socaria mecanizada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>
        <f ca="1">_xlfn.XLOOKUP(G636&amp;$X$2,BS_CONTROLE[CHAVE],BS_CONTROLE[Quantidade_11],"-")</f>
        <v>0</v>
      </c>
    </row>
    <row r="637" spans="1:24" s="113" customFormat="1" hidden="1">
      <c r="A637" s="109" t="str">
        <f>IF(SP_SUL!Y638="","*",SP_SUL!Y638)</f>
        <v>*</v>
      </c>
      <c r="B637" s="109" t="str">
        <f>IF(SP_SUL!X638="","*",SP_SUL!X638)</f>
        <v>Oportunidade</v>
      </c>
      <c r="C637" s="109" t="str">
        <f>IF(SP_SUL!Z638="","*",SP_SUL!Z638)</f>
        <v>*</v>
      </c>
      <c r="D637" s="110" t="str">
        <f>IF(SP_SUL!S638="","*",SP_SUL!S638)</f>
        <v>SP SUL</v>
      </c>
      <c r="E637" s="110" t="str">
        <f>IF(SP_SUL!T638="","*",SP_SUL!T638)</f>
        <v>ZBV-ZKE</v>
      </c>
      <c r="F637" s="110">
        <f>IF(SP_SUL!B638="","*",SP_SUL!B638)</f>
        <v>46021</v>
      </c>
      <c r="G637" s="110" t="str">
        <f>IF(SP_SUL!D638="","*",SP_SUL!D638)</f>
        <v>W59</v>
      </c>
      <c r="H637" s="110" t="str">
        <f>IF(SP_SUL!F638="","*",SP_SUL!F638)</f>
        <v>PDM - DESCARGA - DORMENTE</v>
      </c>
      <c r="I637" s="110" t="str">
        <f>IF(SP_SUL!H638="","*",SP_SUL!H638)</f>
        <v>ZYU1</v>
      </c>
      <c r="J637" s="110" t="str">
        <f>IF(SP_SUL!I638="","*",SP_SUL!I638)</f>
        <v>ZYU1</v>
      </c>
      <c r="K637" s="110" t="str">
        <f>IF(SP_SUL!M638="","*",SP_SUL!M638)</f>
        <v>ZER-170</v>
      </c>
      <c r="L637" s="318" t="str">
        <f>IF(SP_SUL!N638="","*",SP_SUL!N638)</f>
        <v>ZER169</v>
      </c>
      <c r="M637" s="111">
        <f>IF(SP_SUL!J638="","*",SP_SUL!J638)</f>
        <v>56</v>
      </c>
      <c r="N637" s="257">
        <f>IF(SP_SUL!K638="","*",SP_SUL!K638)</f>
        <v>168</v>
      </c>
      <c r="O637" s="257" t="str">
        <f>IF(SP_SUL!L638="","*",SP_SUL!L638)</f>
        <v>-</v>
      </c>
      <c r="P637" s="111"/>
      <c r="Q637" s="128">
        <f>IF(SP_SUL!O638="","*",SP_SUL!O638)</f>
        <v>0.35416666666666669</v>
      </c>
      <c r="R637" s="128">
        <f>IF(SP_SUL!P638="","*",SP_SUL!P638)</f>
        <v>4.1666666666666664E-2</v>
      </c>
      <c r="S637" s="110" t="str">
        <f>IF(SP_SUL!Q638="","*",CONCATENATE(SP_SUL!Q638," ",SP_SUL!R638))</f>
        <v xml:space="preserve">100 </v>
      </c>
      <c r="T637" s="110" t="str">
        <f>IF(SP_SUL!V638="","*",SP_SUL!V638)</f>
        <v>Jonas</v>
      </c>
      <c r="U637" s="110" t="str">
        <f>IF(SP_SUL!W638="","*",SP_SUL!W638)</f>
        <v xml:space="preserve">Descarga de dormentes </v>
      </c>
      <c r="V637" s="112" t="str">
        <f ca="1">_xlfn.XLOOKUP(G637&amp;$V$2,BS_CONTROLE[CHAVE],BS_CONTROLE[Quantidade_11],"-")</f>
        <v>-</v>
      </c>
      <c r="W637" s="112">
        <f ca="1">_xlfn.XLOOKUP(G637&amp;$W$2,BS_CONTROLE[CHAVE],BS_CONTROLE[Quantidade_11],"-")</f>
        <v>0</v>
      </c>
      <c r="X637" s="112">
        <f ca="1">_xlfn.XLOOKUP(G637&amp;$X$2,BS_CONTROLE[CHAVE],BS_CONTROLE[Quantidade_11],"-")</f>
        <v>0</v>
      </c>
    </row>
    <row r="638" spans="1:24" s="113" customFormat="1" hidden="1">
      <c r="A638" s="109" t="str">
        <f>IF(SP_SUL!Y639="","*",SP_SUL!Y639)</f>
        <v>*</v>
      </c>
      <c r="B638" s="109" t="str">
        <f>IF(SP_SUL!X639="","*",SP_SUL!X639)</f>
        <v>Oportunidade</v>
      </c>
      <c r="C638" s="109" t="str">
        <f>IF(SP_SUL!Z639="","*",SP_SUL!Z639)</f>
        <v>*</v>
      </c>
      <c r="D638" s="110" t="str">
        <f>IF(SP_SUL!S639="","*",SP_SUL!S639)</f>
        <v>SP SUL</v>
      </c>
      <c r="E638" s="110" t="str">
        <f>IF(SP_SUL!T639="","*",SP_SUL!T639)</f>
        <v>ZBV-ZKE</v>
      </c>
      <c r="F638" s="110">
        <f>IF(SP_SUL!B639="","*",SP_SUL!B639)</f>
        <v>46021</v>
      </c>
      <c r="G638" s="110" t="str">
        <f>IF(SP_SUL!D639="","*",SP_SUL!D639)</f>
        <v>JOSÉ  (TF-521)</v>
      </c>
      <c r="H638" s="110" t="str">
        <f>IF(SP_SUL!F639="","*",SP_SUL!F639)</f>
        <v>PDM - SUBSTITUIÇÃO - DORMENTE</v>
      </c>
      <c r="I638" s="110" t="str">
        <f>IF(SP_SUL!H639="","*",SP_SUL!H639)</f>
        <v>-</v>
      </c>
      <c r="J638" s="110" t="str">
        <f>IF(SP_SUL!I639="","*",SP_SUL!I639)</f>
        <v>-</v>
      </c>
      <c r="K638" s="110" t="str">
        <f>IF(SP_SUL!M639="","*",SP_SUL!M639)</f>
        <v>ZER-170</v>
      </c>
      <c r="L638" s="318" t="str">
        <f>IF(SP_SUL!N639="","*",SP_SUL!N639)</f>
        <v>ZER169</v>
      </c>
      <c r="M638" s="111">
        <f>IF(SP_SUL!J639="","*",SP_SUL!J639)</f>
        <v>56</v>
      </c>
      <c r="N638" s="257">
        <f>IF(SP_SUL!K639="","*",SP_SUL!K639)</f>
        <v>167.5</v>
      </c>
      <c r="O638" s="257" t="str">
        <f>IF(SP_SUL!L639="","*",SP_SUL!L639)</f>
        <v>-</v>
      </c>
      <c r="P638" s="111"/>
      <c r="Q638" s="128">
        <f>IF(SP_SUL!O639="","*",SP_SUL!O639)</f>
        <v>0.41666666666666669</v>
      </c>
      <c r="R638" s="128">
        <f>IF(SP_SUL!P639="","*",SP_SUL!P639)</f>
        <v>6.25E-2</v>
      </c>
      <c r="S638" s="110" t="str">
        <f>IF(SP_SUL!Q639="","*",CONCATENATE(SP_SUL!Q639," ",SP_SUL!R639))</f>
        <v xml:space="preserve">15 </v>
      </c>
      <c r="T638" s="110" t="str">
        <f>IF(SP_SUL!V639="","*",SP_SUL!V639)</f>
        <v>José</v>
      </c>
      <c r="U638" s="110" t="str">
        <f>IF(SP_SUL!W639="","*",SP_SUL!W639)</f>
        <v>Substituição de dormentes em ponte</v>
      </c>
      <c r="V638" s="112" t="str">
        <f ca="1">_xlfn.XLOOKUP(G638&amp;$V$2,BS_CONTROLE[CHAVE],BS_CONTROLE[Quantidade_11],"-")</f>
        <v>-</v>
      </c>
      <c r="W638" s="112">
        <f ca="1">_xlfn.XLOOKUP(G638&amp;$W$2,BS_CONTROLE[CHAVE],BS_CONTROLE[Quantidade_11],"-")</f>
        <v>0</v>
      </c>
      <c r="X638" s="112">
        <f ca="1">_xlfn.XLOOKUP(G638&amp;$X$2,BS_CONTROLE[CHAVE],BS_CONTROLE[Quantidade_11],"-")</f>
        <v>0</v>
      </c>
    </row>
    <row r="639" spans="1:24" s="113" customFormat="1" hidden="1">
      <c r="A639" s="109" t="str">
        <f>IF(SP_SUL!Y640="","*",SP_SUL!Y640)</f>
        <v>*</v>
      </c>
      <c r="B639" s="109" t="str">
        <f>IF(SP_SUL!X640="","*",SP_SUL!X640)</f>
        <v>*</v>
      </c>
      <c r="C639" s="109" t="str">
        <f>IF(SP_SUL!Z640="","*",SP_SUL!Z640)</f>
        <v>*</v>
      </c>
      <c r="D639" s="110" t="str">
        <f>IF(SP_SUL!S640="","*",SP_SUL!S640)</f>
        <v>-</v>
      </c>
      <c r="E639" s="110" t="str">
        <f>IF(SP_SUL!T640="","*",SP_SUL!T640)</f>
        <v>-</v>
      </c>
      <c r="F639" s="110" t="str">
        <f>IF(SP_SUL!B640="","*",SP_SUL!B640)</f>
        <v>*</v>
      </c>
      <c r="G639" s="110" t="str">
        <f>IF(SP_SUL!D640="","*",SP_SUL!D640)</f>
        <v>*</v>
      </c>
      <c r="H639" s="110" t="str">
        <f>IF(SP_SUL!F640="","*",SP_SUL!F640)</f>
        <v>*</v>
      </c>
      <c r="I639" s="110" t="str">
        <f>IF(SP_SUL!H640="","*",SP_SUL!H640)</f>
        <v>*</v>
      </c>
      <c r="J639" s="110" t="str">
        <f>IF(SP_SUL!I640="","*",SP_SUL!I640)</f>
        <v>*</v>
      </c>
      <c r="K639" s="110" t="str">
        <f>IF(SP_SUL!M640="","*",SP_SUL!M640)</f>
        <v>-</v>
      </c>
      <c r="L639" s="318" t="str">
        <f>IF(SP_SUL!N640="","*",SP_SUL!N640)</f>
        <v>-</v>
      </c>
      <c r="M639" s="111" t="str">
        <f>IF(SP_SUL!J640="","*",SP_SUL!J640)</f>
        <v>*</v>
      </c>
      <c r="N639" s="257" t="str">
        <f>IF(SP_SUL!K640="","*",SP_SUL!K640)</f>
        <v>*</v>
      </c>
      <c r="O639" s="257" t="str">
        <f>IF(SP_SUL!L640="","*",SP_SUL!L640)</f>
        <v>*</v>
      </c>
      <c r="P639" s="111"/>
      <c r="Q639" s="128" t="str">
        <f>IF(SP_SUL!O640="","*",SP_SUL!O640)</f>
        <v>*</v>
      </c>
      <c r="R639" s="128" t="str">
        <f>IF(SP_SUL!P640="","*",SP_SUL!P640)</f>
        <v>*</v>
      </c>
      <c r="S639" s="110" t="str">
        <f>IF(SP_SUL!Q640="","*",CONCATENATE(SP_SUL!Q640," ",SP_SUL!R640))</f>
        <v>*</v>
      </c>
      <c r="T639" s="110" t="str">
        <f>IF(SP_SUL!V640="","*",SP_SUL!V640)</f>
        <v>*</v>
      </c>
      <c r="U639" s="110" t="str">
        <f>IF(SP_SUL!W640="","*",SP_SUL!W640)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09" t="str">
        <f>IF(SP_SUL!Y641="","*",SP_SUL!Y641)</f>
        <v>*</v>
      </c>
      <c r="B640" s="109" t="str">
        <f>IF(SP_SUL!X641="","*",SP_SUL!X641)</f>
        <v>*</v>
      </c>
      <c r="C640" s="109" t="str">
        <f>IF(SP_SUL!Z641="","*",SP_SUL!Z641)</f>
        <v>*</v>
      </c>
      <c r="D640" s="110" t="str">
        <f>IF(SP_SUL!S641="","*",SP_SUL!S641)</f>
        <v>-</v>
      </c>
      <c r="E640" s="110" t="str">
        <f>IF(SP_SUL!T641="","*",SP_SUL!T641)</f>
        <v>-</v>
      </c>
      <c r="F640" s="110" t="str">
        <f>IF(SP_SUL!B641="","*",SP_SUL!B641)</f>
        <v>*</v>
      </c>
      <c r="G640" s="110" t="str">
        <f>IF(SP_SUL!D641="","*",SP_SUL!D641)</f>
        <v>*</v>
      </c>
      <c r="H640" s="110" t="str">
        <f>IF(SP_SUL!F641="","*",SP_SUL!F641)</f>
        <v>*</v>
      </c>
      <c r="I640" s="110" t="str">
        <f>IF(SP_SUL!H641="","*",SP_SUL!H641)</f>
        <v>*</v>
      </c>
      <c r="J640" s="110" t="str">
        <f>IF(SP_SUL!I641="","*",SP_SUL!I641)</f>
        <v>*</v>
      </c>
      <c r="K640" s="110" t="str">
        <f>IF(SP_SUL!M641="","*",SP_SUL!M641)</f>
        <v>-</v>
      </c>
      <c r="L640" s="318" t="str">
        <f>IF(SP_SUL!N641="","*",SP_SUL!N641)</f>
        <v>-</v>
      </c>
      <c r="M640" s="111" t="str">
        <f>IF(SP_SUL!J641="","*",SP_SUL!J641)</f>
        <v>*</v>
      </c>
      <c r="N640" s="257" t="str">
        <f>IF(SP_SUL!K641="","*",SP_SUL!K641)</f>
        <v>*</v>
      </c>
      <c r="O640" s="257" t="str">
        <f>IF(SP_SUL!L641="","*",SP_SUL!L641)</f>
        <v>*</v>
      </c>
      <c r="P640" s="111"/>
      <c r="Q640" s="128" t="str">
        <f>IF(SP_SUL!O641="","*",SP_SUL!O641)</f>
        <v>*</v>
      </c>
      <c r="R640" s="128" t="str">
        <f>IF(SP_SUL!P641="","*",SP_SUL!P641)</f>
        <v>*</v>
      </c>
      <c r="S640" s="110" t="str">
        <f>IF(SP_SUL!Q641="","*",CONCATENATE(SP_SUL!Q641," ",SP_SUL!R641))</f>
        <v>*</v>
      </c>
      <c r="T640" s="110" t="str">
        <f>IF(SP_SUL!V641="","*",SP_SUL!V641)</f>
        <v>*</v>
      </c>
      <c r="U640" s="110" t="str">
        <f>IF(SP_SUL!W641="","*",SP_SUL!W641)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IF(SP_SUL!Y642="","*",SP_SUL!Y642)</f>
        <v>*</v>
      </c>
      <c r="B641" s="109" t="str">
        <f>IF(SP_SUL!X642="","*",SP_SUL!X642)</f>
        <v>Contrato</v>
      </c>
      <c r="C641" s="109" t="str">
        <f>IF(SP_SUL!Z642="","*",SP_SUL!Z642)</f>
        <v>*</v>
      </c>
      <c r="D641" s="110" t="str">
        <f>IF(SP_SUL!S642="","*",SP_SUL!S642)</f>
        <v>SP SUL</v>
      </c>
      <c r="E641" s="110" t="str">
        <f>IF(SP_SUL!T642="","*",SP_SUL!T642)</f>
        <v>ZKE-ZEV</v>
      </c>
      <c r="F641" s="110">
        <f>IF(SP_SUL!B642="","*",SP_SUL!B642)</f>
        <v>46021</v>
      </c>
      <c r="G641" s="110" t="str">
        <f>IF(SP_SUL!D642="","*",SP_SUL!D642)</f>
        <v>EDSON (TP-780)</v>
      </c>
      <c r="H641" s="110" t="str">
        <f>IF(SP_SUL!F642="","*",SP_SUL!F642)</f>
        <v>PDM - ALÍVIO DE TENSÃO</v>
      </c>
      <c r="I641" s="110" t="str">
        <f>IF(SP_SUL!H642="","*",SP_SUL!H642)</f>
        <v>-</v>
      </c>
      <c r="J641" s="110" t="str">
        <f>IF(SP_SUL!I642="","*",SP_SUL!I642)</f>
        <v>-</v>
      </c>
      <c r="K641" s="110" t="str">
        <f>IF(SP_SUL!M642="","*",SP_SUL!M642)</f>
        <v>ZWI-ZYQ</v>
      </c>
      <c r="L641" s="318">
        <f>IF(SP_SUL!N642="","*",SP_SUL!N642)</f>
        <v>1231212</v>
      </c>
      <c r="M641" s="111">
        <f>IF(SP_SUL!J642="","*",SP_SUL!J642)</f>
        <v>55</v>
      </c>
      <c r="N641" s="257">
        <f>IF(SP_SUL!K642="","*",SP_SUL!K642)</f>
        <v>121.98</v>
      </c>
      <c r="O641" s="257">
        <f>IF(SP_SUL!L642="","*",SP_SUL!L642)</f>
        <v>122.2</v>
      </c>
      <c r="P641" s="111"/>
      <c r="Q641" s="128">
        <f>IF(SP_SUL!O642="","*",SP_SUL!O642)</f>
        <v>0.33333333333333331</v>
      </c>
      <c r="R641" s="128">
        <f>IF(SP_SUL!P642="","*",SP_SUL!P642)</f>
        <v>8.3333333333333329E-2</v>
      </c>
      <c r="S641" s="110" t="str">
        <f>IF(SP_SUL!Q642="","*",CONCATENATE(SP_SUL!Q642," ",SP_SUL!R642))</f>
        <v xml:space="preserve">312 </v>
      </c>
      <c r="T641" s="110" t="str">
        <f>IF(SP_SUL!V642="","*",SP_SUL!V642)</f>
        <v xml:space="preserve">Edson </v>
      </c>
      <c r="U641" s="110" t="str">
        <f>IF(SP_SUL!W642="","*",SP_SUL!W642)</f>
        <v>Alívio de tensão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IF(SP_SUL!Y643="","*",SP_SUL!Y643)</f>
        <v>*</v>
      </c>
      <c r="B642" s="109" t="str">
        <f>IF(SP_SUL!X643="","*",SP_SUL!X643)</f>
        <v>Contrato</v>
      </c>
      <c r="C642" s="109" t="str">
        <f>IF(SP_SUL!Z643="","*",SP_SUL!Z643)</f>
        <v>*</v>
      </c>
      <c r="D642" s="110" t="str">
        <f>IF(SP_SUL!S643="","*",SP_SUL!S643)</f>
        <v>SP SUL</v>
      </c>
      <c r="E642" s="110" t="str">
        <f>IF(SP_SUL!T643="","*",SP_SUL!T643)</f>
        <v>ZKE-ZEV</v>
      </c>
      <c r="F642" s="110">
        <f>IF(SP_SUL!B643="","*",SP_SUL!B643)</f>
        <v>46021</v>
      </c>
      <c r="G642" s="110" t="str">
        <f>IF(SP_SUL!D643="","*",SP_SUL!D643)</f>
        <v>V89</v>
      </c>
      <c r="H642" s="110" t="str">
        <f>IF(SP_SUL!F643="","*",SP_SUL!F643)</f>
        <v>MECANIZAÇÃO - SOCADORA</v>
      </c>
      <c r="I642" s="110" t="str">
        <f>IF(SP_SUL!H643="","*",SP_SUL!H643)</f>
        <v>ZEM1302</v>
      </c>
      <c r="J642" s="110" t="str">
        <f>IF(SP_SUL!I643="","*",SP_SUL!I643)</f>
        <v>ZEM1302</v>
      </c>
      <c r="K642" s="110" t="str">
        <f>IF(SP_SUL!M643="","*",SP_SUL!M643)</f>
        <v>ZYQ-ZEM</v>
      </c>
      <c r="L642" s="318" t="str">
        <f>IF(SP_SUL!N643="","*",SP_SUL!N643)</f>
        <v>ZEM1302</v>
      </c>
      <c r="M642" s="111">
        <f>IF(SP_SUL!J643="","*",SP_SUL!J643)</f>
        <v>55</v>
      </c>
      <c r="N642" s="257">
        <f>IF(SP_SUL!K643="","*",SP_SUL!K643)</f>
        <v>131.9</v>
      </c>
      <c r="O642" s="257">
        <f>IF(SP_SUL!L643="","*",SP_SUL!L643)</f>
        <v>132.5</v>
      </c>
      <c r="P642" s="111"/>
      <c r="Q642" s="128">
        <f>IF(SP_SUL!O643="","*",SP_SUL!O643)</f>
        <v>0.29166666666666669</v>
      </c>
      <c r="R642" s="128">
        <f>IF(SP_SUL!P643="","*",SP_SUL!P643)</f>
        <v>0.16666666666666666</v>
      </c>
      <c r="S642" s="110" t="str">
        <f>IF(SP_SUL!Q643="","*",CONCATENATE(SP_SUL!Q643," ",SP_SUL!R643))</f>
        <v xml:space="preserve">960 </v>
      </c>
      <c r="T642" s="110" t="str">
        <f>IF(SP_SUL!V643="","*",SP_SUL!V643)</f>
        <v>Antonioni</v>
      </c>
      <c r="U642" s="110" t="str">
        <f>IF(SP_SUL!W643="","*",SP_SUL!W643)</f>
        <v>Socaria mecanizada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>
        <f ca="1">_xlfn.XLOOKUP(G642&amp;$X$2,BS_CONTROLE[CHAVE],BS_CONTROLE[Quantidade_11],"-")</f>
        <v>0</v>
      </c>
    </row>
    <row r="643" spans="1:24" s="113" customFormat="1" hidden="1">
      <c r="A643" s="109" t="str">
        <f>IF(SP_SUL!Y644="","*",SP_SUL!Y644)</f>
        <v>*</v>
      </c>
      <c r="B643" s="109" t="str">
        <f>IF(SP_SUL!X644="","*",SP_SUL!X644)</f>
        <v>Contrato</v>
      </c>
      <c r="C643" s="109" t="str">
        <f>IF(SP_SUL!Z644="","*",SP_SUL!Z644)</f>
        <v>*</v>
      </c>
      <c r="D643" s="110" t="str">
        <f>IF(SP_SUL!S644="","*",SP_SUL!S644)</f>
        <v>SP SUL</v>
      </c>
      <c r="E643" s="110" t="str">
        <f>IF(SP_SUL!T644="","*",SP_SUL!T644)</f>
        <v>ZKE-ZEV</v>
      </c>
      <c r="F643" s="110">
        <f>IF(SP_SUL!B644="","*",SP_SUL!B644)</f>
        <v>46021</v>
      </c>
      <c r="G643" s="110" t="str">
        <f>IF(SP_SUL!D644="","*",SP_SUL!D644)</f>
        <v>MOD ZRB</v>
      </c>
      <c r="H643" s="110" t="str">
        <f>IF(SP_SUL!F644="","*",SP_SUL!F644)</f>
        <v>BLOCO</v>
      </c>
      <c r="I643" s="110" t="str">
        <f>IF(SP_SUL!H644="","*",SP_SUL!H644)</f>
        <v>-</v>
      </c>
      <c r="J643" s="110" t="str">
        <f>IF(SP_SUL!I644="","*",SP_SUL!I644)</f>
        <v>-</v>
      </c>
      <c r="K643" s="110" t="str">
        <f>IF(SP_SUL!M644="","*",SP_SUL!M644)</f>
        <v>ZRB-ZEV</v>
      </c>
      <c r="L643" s="318" t="str">
        <f>IF(SP_SUL!N644="","*",SP_SUL!N644)</f>
        <v>ZRBZEV</v>
      </c>
      <c r="M643" s="111">
        <f>IF(SP_SUL!J644="","*",SP_SUL!J644)</f>
        <v>48</v>
      </c>
      <c r="N643" s="257">
        <f>IF(SP_SUL!K644="","*",SP_SUL!K644)</f>
        <v>152.1</v>
      </c>
      <c r="O643" s="257">
        <f>IF(SP_SUL!L644="","*",SP_SUL!L644)</f>
        <v>159</v>
      </c>
      <c r="P643" s="111"/>
      <c r="Q643" s="128">
        <f>IF(SP_SUL!O644="","*",SP_SUL!O644)</f>
        <v>0.29166666666666669</v>
      </c>
      <c r="R643" s="128">
        <f>IF(SP_SUL!P644="","*",SP_SUL!P644)</f>
        <v>0.20833333333333334</v>
      </c>
      <c r="S643" s="110" t="str">
        <f>IF(SP_SUL!Q644="","*",CONCATENATE(SP_SUL!Q644," ",SP_SUL!R644))</f>
        <v xml:space="preserve">1 </v>
      </c>
      <c r="T643" s="110" t="str">
        <f>IF(SP_SUL!V644="","*",SP_SUL!V644)</f>
        <v xml:space="preserve">Alisson </v>
      </c>
      <c r="U643" s="110" t="str">
        <f>IF(SP_SUL!W644="","*",SP_SUL!W644)</f>
        <v>Bloco modernização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IF(SP_SUL!Y645="","*",SP_SUL!Y645)</f>
        <v>*</v>
      </c>
      <c r="B644" s="109" t="str">
        <f>IF(SP_SUL!X645="","*",SP_SUL!X645)</f>
        <v>Contrato</v>
      </c>
      <c r="C644" s="109" t="str">
        <f>IF(SP_SUL!Z645="","*",SP_SUL!Z645)</f>
        <v>*</v>
      </c>
      <c r="D644" s="110" t="str">
        <f>IF(SP_SUL!S645="","*",SP_SUL!S645)</f>
        <v>SP SUL</v>
      </c>
      <c r="E644" s="110" t="str">
        <f>IF(SP_SUL!T645="","*",SP_SUL!T645)</f>
        <v>ZKE-ZEV</v>
      </c>
      <c r="F644" s="110">
        <f>IF(SP_SUL!B645="","*",SP_SUL!B645)</f>
        <v>46021</v>
      </c>
      <c r="G644" s="110" t="str">
        <f>IF(SP_SUL!D645="","*",SP_SUL!D645)</f>
        <v>V96</v>
      </c>
      <c r="H644" s="110" t="str">
        <f>IF(SP_SUL!F645="","*",SP_SUL!F645)</f>
        <v>MODERNIZAÇÃO - SOCADORA</v>
      </c>
      <c r="I644" s="110" t="str">
        <f>IF(SP_SUL!H645="","*",SP_SUL!H645)</f>
        <v>ZEM1</v>
      </c>
      <c r="J644" s="110" t="str">
        <f>IF(SP_SUL!I645="","*",SP_SUL!I645)</f>
        <v>ZEM1</v>
      </c>
      <c r="K644" s="110" t="str">
        <f>IF(SP_SUL!M645="","*",SP_SUL!M645)</f>
        <v>ZEJ-ZEV</v>
      </c>
      <c r="L644" s="318">
        <f>IF(SP_SUL!N645="","*",SP_SUL!N645)</f>
        <v>1571561</v>
      </c>
      <c r="M644" s="111">
        <f>IF(SP_SUL!J645="","*",SP_SUL!J645)</f>
        <v>48</v>
      </c>
      <c r="N644" s="257">
        <f>IF(SP_SUL!K645="","*",SP_SUL!K645)</f>
        <v>156.22999999999999</v>
      </c>
      <c r="O644" s="257" t="str">
        <f>IF(SP_SUL!L645="","*",SP_SUL!L645)</f>
        <v>-</v>
      </c>
      <c r="P644" s="111"/>
      <c r="Q644" s="128" t="str">
        <f>IF(SP_SUL!O645="","*",SP_SUL!O645)</f>
        <v>-</v>
      </c>
      <c r="R644" s="128">
        <f>IF(SP_SUL!P645="","*",SP_SUL!P645)</f>
        <v>6.9444444444444447E-4</v>
      </c>
      <c r="S644" s="110" t="str">
        <f>IF(SP_SUL!Q645="","*",CONCATENATE(SP_SUL!Q645," ",SP_SUL!R645))</f>
        <v xml:space="preserve">500 </v>
      </c>
      <c r="T644" s="110" t="str">
        <f>IF(SP_SUL!V645="","*",SP_SUL!V645)</f>
        <v xml:space="preserve">Alisson </v>
      </c>
      <c r="U644" s="110" t="str">
        <f>IF(SP_SUL!W645="","*",SP_SUL!W645)</f>
        <v>Socaria mecanizada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IF(SP_SUL!Y646="","*",SP_SUL!Y646)</f>
        <v>*</v>
      </c>
      <c r="B645" s="109" t="str">
        <f>IF(SP_SUL!X646="","*",SP_SUL!X646)</f>
        <v>Contrato</v>
      </c>
      <c r="C645" s="109" t="str">
        <f>IF(SP_SUL!Z646="","*",SP_SUL!Z646)</f>
        <v>*</v>
      </c>
      <c r="D645" s="110" t="str">
        <f>IF(SP_SUL!S646="","*",SP_SUL!S646)</f>
        <v>SP SUL</v>
      </c>
      <c r="E645" s="110" t="str">
        <f>IF(SP_SUL!T646="","*",SP_SUL!T646)</f>
        <v>ZKE-ZEV</v>
      </c>
      <c r="F645" s="110">
        <f>IF(SP_SUL!B646="","*",SP_SUL!B646)</f>
        <v>46021</v>
      </c>
      <c r="G645" s="110" t="str">
        <f>IF(SP_SUL!D646="","*",SP_SUL!D646)</f>
        <v>CAIQUE (TP-869)</v>
      </c>
      <c r="H645" s="110" t="str">
        <f>IF(SP_SUL!F646="","*",SP_SUL!F646)</f>
        <v>MODERNIZAÇÃO - SOLDA</v>
      </c>
      <c r="I645" s="110" t="str">
        <f>IF(SP_SUL!H646="","*",SP_SUL!H646)</f>
        <v>-</v>
      </c>
      <c r="J645" s="110" t="str">
        <f>IF(SP_SUL!I646="","*",SP_SUL!I646)</f>
        <v>-</v>
      </c>
      <c r="K645" s="110" t="str">
        <f>IF(SP_SUL!M646="","*",SP_SUL!M646)</f>
        <v>ZEJ-ZEV</v>
      </c>
      <c r="L645" s="318">
        <f>IF(SP_SUL!N646="","*",SP_SUL!N646)</f>
        <v>1571561</v>
      </c>
      <c r="M645" s="111">
        <f>IF(SP_SUL!J646="","*",SP_SUL!J646)</f>
        <v>48</v>
      </c>
      <c r="N645" s="257">
        <f>IF(SP_SUL!K646="","*",SP_SUL!K646)</f>
        <v>156.9</v>
      </c>
      <c r="O645" s="257" t="str">
        <f>IF(SP_SUL!L646="","*",SP_SUL!L646)</f>
        <v>-</v>
      </c>
      <c r="P645" s="111"/>
      <c r="Q645" s="128" t="str">
        <f>IF(SP_SUL!O646="","*",SP_SUL!O646)</f>
        <v>-</v>
      </c>
      <c r="R645" s="128">
        <f>IF(SP_SUL!P646="","*",SP_SUL!P646)</f>
        <v>6.9444444444444447E-4</v>
      </c>
      <c r="S645" s="110" t="str">
        <f>IF(SP_SUL!Q646="","*",CONCATENATE(SP_SUL!Q646," ",SP_SUL!R646))</f>
        <v xml:space="preserve">3 </v>
      </c>
      <c r="T645" s="110" t="str">
        <f>IF(SP_SUL!V646="","*",SP_SUL!V646)</f>
        <v>Caique</v>
      </c>
      <c r="U645" s="110" t="str">
        <f>IF(SP_SUL!W646="","*",SP_SUL!W646)</f>
        <v>Execução de solda -  condicionado a temperatura</v>
      </c>
      <c r="V645" s="112" t="str">
        <f ca="1">_xlfn.XLOOKUP(G645&amp;$V$2,BS_CONTROLE[CHAVE],BS_CONTROLE[Quantidade_11],"-")</f>
        <v>-</v>
      </c>
      <c r="W645" s="112">
        <f ca="1">_xlfn.XLOOKUP(G645&amp;$W$2,BS_CONTROLE[CHAVE],BS_CONTROLE[Quantidade_11],"-")</f>
        <v>0</v>
      </c>
      <c r="X645" s="112">
        <f ca="1">_xlfn.XLOOKUP(G645&amp;$X$2,BS_CONTROLE[CHAVE],BS_CONTROLE[Quantidade_11],"-")</f>
        <v>1</v>
      </c>
    </row>
    <row r="646" spans="1:24" s="113" customFormat="1" hidden="1">
      <c r="A646" s="109" t="str">
        <f>IF(SP_SUL!Y647="","*",SP_SUL!Y647)</f>
        <v>*</v>
      </c>
      <c r="B646" s="109" t="str">
        <f>IF(SP_SUL!X647="","*",SP_SUL!X647)</f>
        <v>Contrato</v>
      </c>
      <c r="C646" s="109" t="str">
        <f>IF(SP_SUL!Z647="","*",SP_SUL!Z647)</f>
        <v>*</v>
      </c>
      <c r="D646" s="110" t="str">
        <f>IF(SP_SUL!S647="","*",SP_SUL!S647)</f>
        <v>SP SUL</v>
      </c>
      <c r="E646" s="110" t="str">
        <f>IF(SP_SUL!T647="","*",SP_SUL!T647)</f>
        <v>ZKE-ZEV</v>
      </c>
      <c r="F646" s="110">
        <f>IF(SP_SUL!B647="","*",SP_SUL!B647)</f>
        <v>46021</v>
      </c>
      <c r="G646" s="110" t="str">
        <f>IF(SP_SUL!D647="","*",SP_SUL!D647)</f>
        <v>ADENISON (TP-810)</v>
      </c>
      <c r="H646" s="110" t="str">
        <f>IF(SP_SUL!F647="","*",SP_SUL!F647)</f>
        <v>MODERNIZAÇÃO - SOLDA</v>
      </c>
      <c r="I646" s="110" t="str">
        <f>IF(SP_SUL!H647="","*",SP_SUL!H647)</f>
        <v>-</v>
      </c>
      <c r="J646" s="110" t="str">
        <f>IF(SP_SUL!I647="","*",SP_SUL!I647)</f>
        <v>-</v>
      </c>
      <c r="K646" s="110" t="str">
        <f>IF(SP_SUL!M647="","*",SP_SUL!M647)</f>
        <v>ZEJ-ZEV</v>
      </c>
      <c r="L646" s="318">
        <f>IF(SP_SUL!N647="","*",SP_SUL!N647)</f>
        <v>1571561</v>
      </c>
      <c r="M646" s="111">
        <f>IF(SP_SUL!J647="","*",SP_SUL!J647)</f>
        <v>48</v>
      </c>
      <c r="N646" s="257">
        <f>IF(SP_SUL!K647="","*",SP_SUL!K647)</f>
        <v>156.9</v>
      </c>
      <c r="O646" s="257" t="str">
        <f>IF(SP_SUL!L647="","*",SP_SUL!L647)</f>
        <v>-</v>
      </c>
      <c r="P646" s="111"/>
      <c r="Q646" s="128" t="str">
        <f>IF(SP_SUL!O647="","*",SP_SUL!O647)</f>
        <v>-</v>
      </c>
      <c r="R646" s="128">
        <f>IF(SP_SUL!P647="","*",SP_SUL!P647)</f>
        <v>6.9444444444444447E-4</v>
      </c>
      <c r="S646" s="110" t="str">
        <f>IF(SP_SUL!Q647="","*",CONCATENATE(SP_SUL!Q647," ",SP_SUL!R647))</f>
        <v xml:space="preserve">3 </v>
      </c>
      <c r="T646" s="110" t="str">
        <f>IF(SP_SUL!V647="","*",SP_SUL!V647)</f>
        <v>Adenilson</v>
      </c>
      <c r="U646" s="110" t="str">
        <f>IF(SP_SUL!W647="","*",SP_SUL!W647)</f>
        <v>Execução de solda -  condicionado a temperatura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IF(SP_SUL!Y648="","*",SP_SUL!Y648)</f>
        <v>*</v>
      </c>
      <c r="B647" s="109" t="str">
        <f>IF(SP_SUL!X648="","*",SP_SUL!X648)</f>
        <v>Contrato</v>
      </c>
      <c r="C647" s="109" t="str">
        <f>IF(SP_SUL!Z648="","*",SP_SUL!Z648)</f>
        <v>*</v>
      </c>
      <c r="D647" s="110" t="str">
        <f>IF(SP_SUL!S648="","*",SP_SUL!S648)</f>
        <v>SP SUL</v>
      </c>
      <c r="E647" s="110" t="str">
        <f>IF(SP_SUL!T648="","*",SP_SUL!T648)</f>
        <v>ZKE-ZEV</v>
      </c>
      <c r="F647" s="110">
        <f>IF(SP_SUL!B648="","*",SP_SUL!B648)</f>
        <v>46021</v>
      </c>
      <c r="G647" s="110" t="str">
        <f>IF(SP_SUL!D648="","*",SP_SUL!D648)</f>
        <v>DANILO (TP-837)</v>
      </c>
      <c r="H647" s="110" t="str">
        <f>IF(SP_SUL!F648="","*",SP_SUL!F648)</f>
        <v>MODERNIZAÇÃO - SOLDA</v>
      </c>
      <c r="I647" s="110" t="str">
        <f>IF(SP_SUL!H648="","*",SP_SUL!H648)</f>
        <v>-</v>
      </c>
      <c r="J647" s="110" t="str">
        <f>IF(SP_SUL!I648="","*",SP_SUL!I648)</f>
        <v>-</v>
      </c>
      <c r="K647" s="110" t="str">
        <f>IF(SP_SUL!M648="","*",SP_SUL!M648)</f>
        <v>ZEJ-ZEV</v>
      </c>
      <c r="L647" s="318" t="str">
        <f>IF(SP_SUL!N648="","*",SP_SUL!N648)</f>
        <v>ZEV1571</v>
      </c>
      <c r="M647" s="111">
        <f>IF(SP_SUL!J648="","*",SP_SUL!J648)</f>
        <v>48</v>
      </c>
      <c r="N647" s="257">
        <f>IF(SP_SUL!K648="","*",SP_SUL!K648)</f>
        <v>157.06399999999999</v>
      </c>
      <c r="O647" s="257" t="str">
        <f>IF(SP_SUL!L648="","*",SP_SUL!L648)</f>
        <v>-</v>
      </c>
      <c r="P647" s="111"/>
      <c r="Q647" s="128" t="str">
        <f>IF(SP_SUL!O648="","*",SP_SUL!O648)</f>
        <v>-</v>
      </c>
      <c r="R647" s="128">
        <f>IF(SP_SUL!P648="","*",SP_SUL!P648)</f>
        <v>6.9444444444444447E-4</v>
      </c>
      <c r="S647" s="110" t="str">
        <f>IF(SP_SUL!Q648="","*",CONCATENATE(SP_SUL!Q648," ",SP_SUL!R648))</f>
        <v xml:space="preserve">3 </v>
      </c>
      <c r="T647" s="110" t="str">
        <f>IF(SP_SUL!V648="","*",SP_SUL!V648)</f>
        <v>Danilo</v>
      </c>
      <c r="U647" s="110" t="str">
        <f>IF(SP_SUL!W648="","*",SP_SUL!W648)</f>
        <v>Execução de solda -  condicionado a temperatura</v>
      </c>
      <c r="V647" s="112" t="str">
        <f ca="1">_xlfn.XLOOKUP(G647&amp;$V$2,BS_CONTROLE[CHAVE],BS_CONTROLE[Quantidade_11],"-")</f>
        <v>-</v>
      </c>
      <c r="W647" s="112">
        <f ca="1">_xlfn.XLOOKUP(G647&amp;$W$2,BS_CONTROLE[CHAVE],BS_CONTROLE[Quantidade_11],"-")</f>
        <v>0</v>
      </c>
      <c r="X647" s="112">
        <f ca="1">_xlfn.XLOOKUP(G647&amp;$X$2,BS_CONTROLE[CHAVE],BS_CONTROLE[Quantidade_11],"-")</f>
        <v>1</v>
      </c>
    </row>
    <row r="648" spans="1:24" s="113" customFormat="1" hidden="1">
      <c r="A648" s="109" t="str">
        <f>IF(SP_SUL!Y649="","*",SP_SUL!Y649)</f>
        <v>*</v>
      </c>
      <c r="B648" s="109" t="str">
        <f>IF(SP_SUL!X649="","*",SP_SUL!X649)</f>
        <v>Contrato</v>
      </c>
      <c r="C648" s="109" t="str">
        <f>IF(SP_SUL!Z649="","*",SP_SUL!Z649)</f>
        <v>*</v>
      </c>
      <c r="D648" s="110" t="str">
        <f>IF(SP_SUL!S649="","*",SP_SUL!S649)</f>
        <v>SP SUL</v>
      </c>
      <c r="E648" s="110" t="str">
        <f>IF(SP_SUL!T649="","*",SP_SUL!T649)</f>
        <v>ZKE-ZEV</v>
      </c>
      <c r="F648" s="110">
        <f>IF(SP_SUL!B649="","*",SP_SUL!B649)</f>
        <v>46021</v>
      </c>
      <c r="G648" s="110" t="str">
        <f>IF(SP_SUL!D649="","*",SP_SUL!D649)</f>
        <v>ISMAEL(TP-726)</v>
      </c>
      <c r="H648" s="110" t="str">
        <f>IF(SP_SUL!F649="","*",SP_SUL!F649)</f>
        <v>MODERNIZAÇÃO - SOLDA</v>
      </c>
      <c r="I648" s="110" t="str">
        <f>IF(SP_SUL!H649="","*",SP_SUL!H649)</f>
        <v>-</v>
      </c>
      <c r="J648" s="110" t="str">
        <f>IF(SP_SUL!I649="","*",SP_SUL!I649)</f>
        <v>-</v>
      </c>
      <c r="K648" s="110" t="str">
        <f>IF(SP_SUL!M649="","*",SP_SUL!M649)</f>
        <v>ZEJ-ZEV</v>
      </c>
      <c r="L648" s="318">
        <f>IF(SP_SUL!N649="","*",SP_SUL!N649)</f>
        <v>1571561</v>
      </c>
      <c r="M648" s="111">
        <f>IF(SP_SUL!J649="","*",SP_SUL!J649)</f>
        <v>48</v>
      </c>
      <c r="N648" s="257">
        <f>IF(SP_SUL!K649="","*",SP_SUL!K649)</f>
        <v>156.33199999999999</v>
      </c>
      <c r="O648" s="257" t="str">
        <f>IF(SP_SUL!L649="","*",SP_SUL!L649)</f>
        <v>-</v>
      </c>
      <c r="P648" s="111"/>
      <c r="Q648" s="128" t="str">
        <f>IF(SP_SUL!O649="","*",SP_SUL!O649)</f>
        <v>-</v>
      </c>
      <c r="R648" s="128">
        <f>IF(SP_SUL!P649="","*",SP_SUL!P649)</f>
        <v>6.9444444444444447E-4</v>
      </c>
      <c r="S648" s="110" t="str">
        <f>IF(SP_SUL!Q649="","*",CONCATENATE(SP_SUL!Q649," ",SP_SUL!R649))</f>
        <v xml:space="preserve">3 </v>
      </c>
      <c r="T648" s="110" t="str">
        <f>IF(SP_SUL!V649="","*",SP_SUL!V649)</f>
        <v>Ismael</v>
      </c>
      <c r="U648" s="110" t="str">
        <f>IF(SP_SUL!W649="","*",SP_SUL!W649)</f>
        <v>Execução de solda -  condicionado a temperatura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09" t="str">
        <f>IF(SP_SUL!Y650="","*",SP_SUL!Y650)</f>
        <v>*</v>
      </c>
      <c r="B649" s="109" t="str">
        <f>IF(SP_SUL!X650="","*",SP_SUL!X650)</f>
        <v>Oportunidade</v>
      </c>
      <c r="C649" s="109" t="str">
        <f>IF(SP_SUL!Z650="","*",SP_SUL!Z650)</f>
        <v>*</v>
      </c>
      <c r="D649" s="110" t="str">
        <f>IF(SP_SUL!S650="","*",SP_SUL!S650)</f>
        <v>SP SUL</v>
      </c>
      <c r="E649" s="110" t="str">
        <f>IF(SP_SUL!T650="","*",SP_SUL!T650)</f>
        <v>ZKE-ZEV</v>
      </c>
      <c r="F649" s="110">
        <f>IF(SP_SUL!B650="","*",SP_SUL!B650)</f>
        <v>46021</v>
      </c>
      <c r="G649" s="110" t="str">
        <f>IF(SP_SUL!D650="","*",SP_SUL!D650)</f>
        <v>W96</v>
      </c>
      <c r="H649" s="110" t="str">
        <f>IF(SP_SUL!F650="","*",SP_SUL!F650)</f>
        <v>MODERNIZAÇÃO - RECOLHIMENTO DE DORMENTE</v>
      </c>
      <c r="I649" s="110" t="str">
        <f>IF(SP_SUL!H650="","*",SP_SUL!H650)</f>
        <v>Z3VZEV</v>
      </c>
      <c r="J649" s="110" t="str">
        <f>IF(SP_SUL!I650="","*",SP_SUL!I650)</f>
        <v>ZEM1</v>
      </c>
      <c r="K649" s="110" t="str">
        <f>IF(SP_SUL!M650="","*",SP_SUL!M650)</f>
        <v>ZEJ-ZEV</v>
      </c>
      <c r="L649" s="318" t="str">
        <f>IF(SP_SUL!N650="","*",SP_SUL!N650)</f>
        <v>ZEV1571</v>
      </c>
      <c r="M649" s="111">
        <f>IF(SP_SUL!J650="","*",SP_SUL!J650)</f>
        <v>48</v>
      </c>
      <c r="N649" s="257">
        <f>IF(SP_SUL!K650="","*",SP_SUL!K650)</f>
        <v>157.5</v>
      </c>
      <c r="O649" s="257" t="str">
        <f>IF(SP_SUL!L650="","*",SP_SUL!L650)</f>
        <v>-</v>
      </c>
      <c r="P649" s="111"/>
      <c r="Q649" s="128" t="str">
        <f>IF(SP_SUL!O650="","*",SP_SUL!O650)</f>
        <v>-</v>
      </c>
      <c r="R649" s="128">
        <f>IF(SP_SUL!P650="","*",SP_SUL!P650)</f>
        <v>6.9444444444444447E-4</v>
      </c>
      <c r="S649" s="110" t="str">
        <f>IF(SP_SUL!Q650="","*",CONCATENATE(SP_SUL!Q650," ",SP_SUL!R650))</f>
        <v>*</v>
      </c>
      <c r="T649" s="110" t="str">
        <f>IF(SP_SUL!V650="","*",SP_SUL!V650)</f>
        <v>*</v>
      </c>
      <c r="U649" s="110" t="str">
        <f>IF(SP_SUL!W650="","*",SP_SUL!W650)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>
        <f ca="1">_xlfn.XLOOKUP(G649&amp;$X$2,BS_CONTROLE[CHAVE],BS_CONTROLE[Quantidade_11],"-")</f>
        <v>1</v>
      </c>
    </row>
    <row r="650" spans="1:24" s="113" customFormat="1" hidden="1">
      <c r="A650" s="109" t="str">
        <f>IF(SP_SUL!Y651="","*",SP_SUL!Y651)</f>
        <v>*</v>
      </c>
      <c r="B650" s="109" t="str">
        <f>IF(SP_SUL!X651="","*",SP_SUL!X651)</f>
        <v>Oportunidade</v>
      </c>
      <c r="C650" s="109" t="str">
        <f>IF(SP_SUL!Z651="","*",SP_SUL!Z651)</f>
        <v>*</v>
      </c>
      <c r="D650" s="110" t="str">
        <f>IF(SP_SUL!S651="","*",SP_SUL!S651)</f>
        <v>-</v>
      </c>
      <c r="E650" s="110" t="str">
        <f>IF(SP_SUL!T651="","*",SP_SUL!T651)</f>
        <v>-</v>
      </c>
      <c r="F650" s="110">
        <f>IF(SP_SUL!B651="","*",SP_SUL!B651)</f>
        <v>46021</v>
      </c>
      <c r="G650" s="110" t="str">
        <f>IF(SP_SUL!D651="","*",SP_SUL!D651)</f>
        <v>DIEGO (TP-681)</v>
      </c>
      <c r="H650" s="110" t="str">
        <f>IF(SP_SUL!F651="","*",SP_SUL!F651)</f>
        <v>*</v>
      </c>
      <c r="I650" s="110" t="str">
        <f>IF(SP_SUL!H651="","*",SP_SUL!H651)</f>
        <v>*</v>
      </c>
      <c r="J650" s="110" t="str">
        <f>IF(SP_SUL!I651="","*",SP_SUL!I651)</f>
        <v>*</v>
      </c>
      <c r="K650" s="110" t="str">
        <f>IF(SP_SUL!M651="","*",SP_SUL!M651)</f>
        <v>-</v>
      </c>
      <c r="L650" s="318" t="str">
        <f>IF(SP_SUL!N651="","*",SP_SUL!N651)</f>
        <v>-</v>
      </c>
      <c r="M650" s="111" t="str">
        <f>IF(SP_SUL!J651="","*",SP_SUL!J651)</f>
        <v>*</v>
      </c>
      <c r="N650" s="257" t="str">
        <f>IF(SP_SUL!K651="","*",SP_SUL!K651)</f>
        <v>*</v>
      </c>
      <c r="O650" s="257" t="str">
        <f>IF(SP_SUL!L651="","*",SP_SUL!L651)</f>
        <v>*</v>
      </c>
      <c r="P650" s="111"/>
      <c r="Q650" s="128" t="str">
        <f>IF(SP_SUL!O651="","*",SP_SUL!O651)</f>
        <v>*</v>
      </c>
      <c r="R650" s="128" t="str">
        <f>IF(SP_SUL!P651="","*",SP_SUL!P651)</f>
        <v>*</v>
      </c>
      <c r="S650" s="110" t="str">
        <f>IF(SP_SUL!Q651="","*",CONCATENATE(SP_SUL!Q651," ",SP_SUL!R651))</f>
        <v>*</v>
      </c>
      <c r="T650" s="110" t="str">
        <f>IF(SP_SUL!V651="","*",SP_SUL!V651)</f>
        <v>*</v>
      </c>
      <c r="U650" s="110" t="str">
        <f>IF(SP_SUL!W651="","*",SP_SUL!W651)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>
        <f ca="1">_xlfn.XLOOKUP(G650&amp;$X$2,BS_CONTROLE[CHAVE],BS_CONTROLE[Quantidade_11],"-")</f>
        <v>30</v>
      </c>
    </row>
    <row r="651" spans="1:24" s="113" customFormat="1" hidden="1">
      <c r="A651" s="109" t="str">
        <f>IF(SP_SUL!Y652="","*",SP_SUL!Y652)</f>
        <v>*</v>
      </c>
      <c r="B651" s="109" t="str">
        <f>IF(SP_SUL!X652="","*",SP_SUL!X652)</f>
        <v>Oportunidade</v>
      </c>
      <c r="C651" s="109" t="str">
        <f>IF(SP_SUL!Z652="","*",SP_SUL!Z652)</f>
        <v>*</v>
      </c>
      <c r="D651" s="110" t="str">
        <f>IF(SP_SUL!S652="","*",SP_SUL!S652)</f>
        <v>-</v>
      </c>
      <c r="E651" s="110" t="str">
        <f>IF(SP_SUL!T652="","*",SP_SUL!T652)</f>
        <v>-</v>
      </c>
      <c r="F651" s="110" t="str">
        <f>IF(SP_SUL!B652="","*",SP_SUL!B652)</f>
        <v>*</v>
      </c>
      <c r="G651" s="110" t="str">
        <f>IF(SP_SUL!D652="","*",SP_SUL!D652)</f>
        <v>*</v>
      </c>
      <c r="H651" s="110" t="str">
        <f>IF(SP_SUL!F652="","*",SP_SUL!F652)</f>
        <v>*</v>
      </c>
      <c r="I651" s="110" t="str">
        <f>IF(SP_SUL!H652="","*",SP_SUL!H652)</f>
        <v>*</v>
      </c>
      <c r="J651" s="110" t="str">
        <f>IF(SP_SUL!I652="","*",SP_SUL!I652)</f>
        <v>*</v>
      </c>
      <c r="K651" s="110" t="str">
        <f>IF(SP_SUL!M652="","*",SP_SUL!M652)</f>
        <v>-</v>
      </c>
      <c r="L651" s="318" t="str">
        <f>IF(SP_SUL!N652="","*",SP_SUL!N652)</f>
        <v>-</v>
      </c>
      <c r="M651" s="111" t="str">
        <f>IF(SP_SUL!J652="","*",SP_SUL!J652)</f>
        <v>*</v>
      </c>
      <c r="N651" s="257" t="str">
        <f>IF(SP_SUL!K652="","*",SP_SUL!K652)</f>
        <v>*</v>
      </c>
      <c r="O651" s="257" t="str">
        <f>IF(SP_SUL!L652="","*",SP_SUL!L652)</f>
        <v>*</v>
      </c>
      <c r="P651" s="111"/>
      <c r="Q651" s="128" t="str">
        <f>IF(SP_SUL!O652="","*",SP_SUL!O652)</f>
        <v>*</v>
      </c>
      <c r="R651" s="128" t="str">
        <f>IF(SP_SUL!P652="","*",SP_SUL!P652)</f>
        <v>*</v>
      </c>
      <c r="S651" s="110" t="str">
        <f>IF(SP_SUL!Q652="","*",CONCATENATE(SP_SUL!Q652," ",SP_SUL!R652))</f>
        <v>*</v>
      </c>
      <c r="T651" s="110" t="str">
        <f>IF(SP_SUL!V652="","*",SP_SUL!V652)</f>
        <v>*</v>
      </c>
      <c r="U651" s="110" t="str">
        <f>IF(SP_SUL!W652="","*",SP_SUL!W652)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09" t="str">
        <f>IF(SP_SUL!Y653="","*",SP_SUL!Y653)</f>
        <v>*</v>
      </c>
      <c r="B652" s="109" t="str">
        <f>IF(SP_SUL!X653="","*",SP_SUL!X653)</f>
        <v>Oportunidade</v>
      </c>
      <c r="C652" s="109" t="str">
        <f>IF(SP_SUL!Z653="","*",SP_SUL!Z653)</f>
        <v>*</v>
      </c>
      <c r="D652" s="110" t="str">
        <f>IF(SP_SUL!S653="","*",SP_SUL!S653)</f>
        <v>-</v>
      </c>
      <c r="E652" s="110" t="str">
        <f>IF(SP_SUL!T653="","*",SP_SUL!T653)</f>
        <v>-</v>
      </c>
      <c r="F652" s="110" t="str">
        <f>IF(SP_SUL!B653="","*",SP_SUL!B653)</f>
        <v>*</v>
      </c>
      <c r="G652" s="110" t="str">
        <f>IF(SP_SUL!D653="","*",SP_SUL!D653)</f>
        <v>*</v>
      </c>
      <c r="H652" s="110" t="str">
        <f>IF(SP_SUL!F653="","*",SP_SUL!F653)</f>
        <v>*</v>
      </c>
      <c r="I652" s="110" t="str">
        <f>IF(SP_SUL!H653="","*",SP_SUL!H653)</f>
        <v>*</v>
      </c>
      <c r="J652" s="110" t="str">
        <f>IF(SP_SUL!I653="","*",SP_SUL!I653)</f>
        <v>*</v>
      </c>
      <c r="K652" s="110" t="str">
        <f>IF(SP_SUL!M653="","*",SP_SUL!M653)</f>
        <v>-</v>
      </c>
      <c r="L652" s="318" t="str">
        <f>IF(SP_SUL!N653="","*",SP_SUL!N653)</f>
        <v>-</v>
      </c>
      <c r="M652" s="111" t="str">
        <f>IF(SP_SUL!J653="","*",SP_SUL!J653)</f>
        <v>*</v>
      </c>
      <c r="N652" s="257" t="str">
        <f>IF(SP_SUL!K653="","*",SP_SUL!K653)</f>
        <v>*</v>
      </c>
      <c r="O652" s="257" t="str">
        <f>IF(SP_SUL!L653="","*",SP_SUL!L653)</f>
        <v>*</v>
      </c>
      <c r="P652" s="111"/>
      <c r="Q652" s="128" t="str">
        <f>IF(SP_SUL!O653="","*",SP_SUL!O653)</f>
        <v>*</v>
      </c>
      <c r="R652" s="128" t="str">
        <f>IF(SP_SUL!P653="","*",SP_SUL!P653)</f>
        <v>*</v>
      </c>
      <c r="S652" s="110" t="str">
        <f>IF(SP_SUL!Q653="","*",CONCATENATE(SP_SUL!Q653," ",SP_SUL!R653))</f>
        <v>*</v>
      </c>
      <c r="T652" s="110" t="str">
        <f>IF(SP_SUL!V653="","*",SP_SUL!V653)</f>
        <v>*</v>
      </c>
      <c r="U652" s="110" t="str">
        <f>IF(SP_SUL!W653="","*",SP_SUL!W653)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IF(SP_SUL!Y654="","*",SP_SUL!Y654)</f>
        <v>*</v>
      </c>
      <c r="B653" s="109" t="str">
        <f>IF(SP_SUL!X654="","*",SP_SUL!X654)</f>
        <v>Oportunidade</v>
      </c>
      <c r="C653" s="109" t="str">
        <f>IF(SP_SUL!Z654="","*",SP_SUL!Z654)</f>
        <v>*</v>
      </c>
      <c r="D653" s="110" t="str">
        <f>IF(SP_SUL!S654="","*",SP_SUL!S654)</f>
        <v>-</v>
      </c>
      <c r="E653" s="110" t="str">
        <f>IF(SP_SUL!T654="","*",SP_SUL!T654)</f>
        <v>-</v>
      </c>
      <c r="F653" s="110" t="str">
        <f>IF(SP_SUL!B654="","*",SP_SUL!B654)</f>
        <v>*</v>
      </c>
      <c r="G653" s="110" t="str">
        <f>IF(SP_SUL!D654="","*",SP_SUL!D654)</f>
        <v>*</v>
      </c>
      <c r="H653" s="110" t="str">
        <f>IF(SP_SUL!F654="","*",SP_SUL!F654)</f>
        <v>*</v>
      </c>
      <c r="I653" s="110" t="str">
        <f>IF(SP_SUL!H654="","*",SP_SUL!H654)</f>
        <v>*</v>
      </c>
      <c r="J653" s="110" t="str">
        <f>IF(SP_SUL!I654="","*",SP_SUL!I654)</f>
        <v>*</v>
      </c>
      <c r="K653" s="110" t="str">
        <f>IF(SP_SUL!M654="","*",SP_SUL!M654)</f>
        <v>-</v>
      </c>
      <c r="L653" s="318" t="str">
        <f>IF(SP_SUL!N654="","*",SP_SUL!N654)</f>
        <v>-</v>
      </c>
      <c r="M653" s="111" t="str">
        <f>IF(SP_SUL!J654="","*",SP_SUL!J654)</f>
        <v>*</v>
      </c>
      <c r="N653" s="257" t="str">
        <f>IF(SP_SUL!K654="","*",SP_SUL!K654)</f>
        <v>*</v>
      </c>
      <c r="O653" s="257" t="str">
        <f>IF(SP_SUL!L654="","*",SP_SUL!L654)</f>
        <v>*</v>
      </c>
      <c r="P653" s="111"/>
      <c r="Q653" s="128" t="str">
        <f>IF(SP_SUL!O654="","*",SP_SUL!O654)</f>
        <v>*</v>
      </c>
      <c r="R653" s="128" t="str">
        <f>IF(SP_SUL!P654="","*",SP_SUL!P654)</f>
        <v>*</v>
      </c>
      <c r="S653" s="110" t="str">
        <f>IF(SP_SUL!Q654="","*",CONCATENATE(SP_SUL!Q654," ",SP_SUL!R654))</f>
        <v>*</v>
      </c>
      <c r="T653" s="110" t="str">
        <f>IF(SP_SUL!V654="","*",SP_SUL!V654)</f>
        <v>*</v>
      </c>
      <c r="U653" s="110" t="str">
        <f>IF(SP_SUL!W654="","*",SP_SUL!W654)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IF(SP_SUL!Y655="","*",SP_SUL!Y655)</f>
        <v>*</v>
      </c>
      <c r="B654" s="109" t="str">
        <f>IF(SP_SUL!X655="","*",SP_SUL!X655)</f>
        <v>Oportunidade</v>
      </c>
      <c r="C654" s="109" t="str">
        <f>IF(SP_SUL!Z655="","*",SP_SUL!Z655)</f>
        <v>*</v>
      </c>
      <c r="D654" s="110" t="str">
        <f>IF(SP_SUL!S655="","*",SP_SUL!S655)</f>
        <v>-</v>
      </c>
      <c r="E654" s="110" t="str">
        <f>IF(SP_SUL!T655="","*",SP_SUL!T655)</f>
        <v>-</v>
      </c>
      <c r="F654" s="110" t="str">
        <f>IF(SP_SUL!B655="","*",SP_SUL!B655)</f>
        <v>*</v>
      </c>
      <c r="G654" s="110" t="str">
        <f>IF(SP_SUL!D655="","*",SP_SUL!D655)</f>
        <v>*</v>
      </c>
      <c r="H654" s="110" t="str">
        <f>IF(SP_SUL!F655="","*",SP_SUL!F655)</f>
        <v>*</v>
      </c>
      <c r="I654" s="110" t="str">
        <f>IF(SP_SUL!H655="","*",SP_SUL!H655)</f>
        <v>*</v>
      </c>
      <c r="J654" s="110" t="str">
        <f>IF(SP_SUL!I655="","*",SP_SUL!I655)</f>
        <v>*</v>
      </c>
      <c r="K654" s="110" t="str">
        <f>IF(SP_SUL!M655="","*",SP_SUL!M655)</f>
        <v>-</v>
      </c>
      <c r="L654" s="318" t="str">
        <f>IF(SP_SUL!N655="","*",SP_SUL!N655)</f>
        <v>-</v>
      </c>
      <c r="M654" s="111" t="str">
        <f>IF(SP_SUL!J655="","*",SP_SUL!J655)</f>
        <v>*</v>
      </c>
      <c r="N654" s="257" t="str">
        <f>IF(SP_SUL!K655="","*",SP_SUL!K655)</f>
        <v>*</v>
      </c>
      <c r="O654" s="257" t="str">
        <f>IF(SP_SUL!L655="","*",SP_SUL!L655)</f>
        <v>*</v>
      </c>
      <c r="P654" s="111"/>
      <c r="Q654" s="128" t="str">
        <f>IF(SP_SUL!O655="","*",SP_SUL!O655)</f>
        <v>*</v>
      </c>
      <c r="R654" s="128" t="str">
        <f>IF(SP_SUL!P655="","*",SP_SUL!P655)</f>
        <v>*</v>
      </c>
      <c r="S654" s="110" t="str">
        <f>IF(SP_SUL!Q655="","*",CONCATENATE(SP_SUL!Q655," ",SP_SUL!R655))</f>
        <v>*</v>
      </c>
      <c r="T654" s="110" t="str">
        <f>IF(SP_SUL!V655="","*",SP_SUL!V655)</f>
        <v>*</v>
      </c>
      <c r="U654" s="110" t="str">
        <f>IF(SP_SUL!W655="","*",SP_SUL!W655)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09" t="str">
        <f>IF(SP_SUL!Y656="","*",SP_SUL!Y656)</f>
        <v>*</v>
      </c>
      <c r="B655" s="109" t="str">
        <f>IF(SP_SUL!X656="","*",SP_SUL!X656)</f>
        <v>Oportunidade</v>
      </c>
      <c r="C655" s="109" t="str">
        <f>IF(SP_SUL!Z656="","*",SP_SUL!Z656)</f>
        <v>*</v>
      </c>
      <c r="D655" s="110" t="str">
        <f>IF(SP_SUL!S656="","*",SP_SUL!S656)</f>
        <v>-</v>
      </c>
      <c r="E655" s="110" t="str">
        <f>IF(SP_SUL!T656="","*",SP_SUL!T656)</f>
        <v>-</v>
      </c>
      <c r="F655" s="110" t="str">
        <f>IF(SP_SUL!B656="","*",SP_SUL!B656)</f>
        <v>*</v>
      </c>
      <c r="G655" s="110" t="str">
        <f>IF(SP_SUL!D656="","*",SP_SUL!D656)</f>
        <v>*</v>
      </c>
      <c r="H655" s="110" t="str">
        <f>IF(SP_SUL!F656="","*",SP_SUL!F656)</f>
        <v>*</v>
      </c>
      <c r="I655" s="110" t="str">
        <f>IF(SP_SUL!H656="","*",SP_SUL!H656)</f>
        <v>*</v>
      </c>
      <c r="J655" s="110" t="str">
        <f>IF(SP_SUL!I656="","*",SP_SUL!I656)</f>
        <v>*</v>
      </c>
      <c r="K655" s="110" t="str">
        <f>IF(SP_SUL!M656="","*",SP_SUL!M656)</f>
        <v>-</v>
      </c>
      <c r="L655" s="318" t="str">
        <f>IF(SP_SUL!N656="","*",SP_SUL!N656)</f>
        <v>-</v>
      </c>
      <c r="M655" s="111" t="str">
        <f>IF(SP_SUL!J656="","*",SP_SUL!J656)</f>
        <v>*</v>
      </c>
      <c r="N655" s="257" t="str">
        <f>IF(SP_SUL!K656="","*",SP_SUL!K656)</f>
        <v>*</v>
      </c>
      <c r="O655" s="257" t="str">
        <f>IF(SP_SUL!L656="","*",SP_SUL!L656)</f>
        <v>*</v>
      </c>
      <c r="P655" s="111"/>
      <c r="Q655" s="128" t="str">
        <f>IF(SP_SUL!O656="","*",SP_SUL!O656)</f>
        <v>*</v>
      </c>
      <c r="R655" s="128" t="str">
        <f>IF(SP_SUL!P656="","*",SP_SUL!P656)</f>
        <v>*</v>
      </c>
      <c r="S655" s="110" t="str">
        <f>IF(SP_SUL!Q656="","*",CONCATENATE(SP_SUL!Q656," ",SP_SUL!R656))</f>
        <v>*</v>
      </c>
      <c r="T655" s="110" t="str">
        <f>IF(SP_SUL!V656="","*",SP_SUL!V656)</f>
        <v>*</v>
      </c>
      <c r="U655" s="110" t="str">
        <f>IF(SP_SUL!W656="","*",SP_SUL!W656)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IF(SP_SUL!Y657="","*",SP_SUL!Y657)</f>
        <v>*</v>
      </c>
      <c r="B656" s="109" t="str">
        <f>IF(SP_SUL!X657="","*",SP_SUL!X657)</f>
        <v>Oportunidade</v>
      </c>
      <c r="C656" s="109" t="str">
        <f>IF(SP_SUL!Z657="","*",SP_SUL!Z657)</f>
        <v>*</v>
      </c>
      <c r="D656" s="110" t="str">
        <f>IF(SP_SUL!S657="","*",SP_SUL!S657)</f>
        <v>-</v>
      </c>
      <c r="E656" s="110" t="str">
        <f>IF(SP_SUL!T657="","*",SP_SUL!T657)</f>
        <v>-</v>
      </c>
      <c r="F656" s="110" t="str">
        <f>IF(SP_SUL!B657="","*",SP_SUL!B657)</f>
        <v>*</v>
      </c>
      <c r="G656" s="110" t="str">
        <f>IF(SP_SUL!D657="","*",SP_SUL!D657)</f>
        <v>*</v>
      </c>
      <c r="H656" s="110" t="str">
        <f>IF(SP_SUL!F657="","*",SP_SUL!F657)</f>
        <v>*</v>
      </c>
      <c r="I656" s="110" t="str">
        <f>IF(SP_SUL!H657="","*",SP_SUL!H657)</f>
        <v>*</v>
      </c>
      <c r="J656" s="110" t="str">
        <f>IF(SP_SUL!I657="","*",SP_SUL!I657)</f>
        <v>*</v>
      </c>
      <c r="K656" s="110" t="str">
        <f>IF(SP_SUL!M657="","*",SP_SUL!M657)</f>
        <v>-</v>
      </c>
      <c r="L656" s="318" t="str">
        <f>IF(SP_SUL!N657="","*",SP_SUL!N657)</f>
        <v>-</v>
      </c>
      <c r="M656" s="111" t="str">
        <f>IF(SP_SUL!J657="","*",SP_SUL!J657)</f>
        <v>*</v>
      </c>
      <c r="N656" s="257" t="str">
        <f>IF(SP_SUL!K657="","*",SP_SUL!K657)</f>
        <v>*</v>
      </c>
      <c r="O656" s="257" t="str">
        <f>IF(SP_SUL!L657="","*",SP_SUL!L657)</f>
        <v>*</v>
      </c>
      <c r="P656" s="111"/>
      <c r="Q656" s="128" t="str">
        <f>IF(SP_SUL!O657="","*",SP_SUL!O657)</f>
        <v>*</v>
      </c>
      <c r="R656" s="128" t="str">
        <f>IF(SP_SUL!P657="","*",SP_SUL!P657)</f>
        <v>*</v>
      </c>
      <c r="S656" s="110" t="str">
        <f>IF(SP_SUL!Q657="","*",CONCATENATE(SP_SUL!Q657," ",SP_SUL!R657))</f>
        <v>*</v>
      </c>
      <c r="T656" s="110" t="str">
        <f>IF(SP_SUL!V657="","*",SP_SUL!V657)</f>
        <v>*</v>
      </c>
      <c r="U656" s="110" t="str">
        <f>IF(SP_SUL!W657="","*",SP_SUL!W657)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IF(SP_SUL!Y658="","*",SP_SUL!Y658)</f>
        <v>*</v>
      </c>
      <c r="B657" s="109" t="str">
        <f>IF(SP_SUL!X658="","*",SP_SUL!X658)</f>
        <v>Oportunidade</v>
      </c>
      <c r="C657" s="109" t="str">
        <f>IF(SP_SUL!Z658="","*",SP_SUL!Z658)</f>
        <v>*</v>
      </c>
      <c r="D657" s="110" t="str">
        <f>IF(SP_SUL!S658="","*",SP_SUL!S658)</f>
        <v>-</v>
      </c>
      <c r="E657" s="110" t="str">
        <f>IF(SP_SUL!T658="","*",SP_SUL!T658)</f>
        <v>-</v>
      </c>
      <c r="F657" s="110" t="str">
        <f>IF(SP_SUL!B658="","*",SP_SUL!B658)</f>
        <v>*</v>
      </c>
      <c r="G657" s="110" t="str">
        <f>IF(SP_SUL!D658="","*",SP_SUL!D658)</f>
        <v>*</v>
      </c>
      <c r="H657" s="110" t="str">
        <f>IF(SP_SUL!F658="","*",SP_SUL!F658)</f>
        <v>*</v>
      </c>
      <c r="I657" s="110" t="str">
        <f>IF(SP_SUL!H658="","*",SP_SUL!H658)</f>
        <v>*</v>
      </c>
      <c r="J657" s="110" t="str">
        <f>IF(SP_SUL!I658="","*",SP_SUL!I658)</f>
        <v>*</v>
      </c>
      <c r="K657" s="110" t="str">
        <f>IF(SP_SUL!M658="","*",SP_SUL!M658)</f>
        <v>-</v>
      </c>
      <c r="L657" s="318" t="str">
        <f>IF(SP_SUL!N658="","*",SP_SUL!N658)</f>
        <v>-</v>
      </c>
      <c r="M657" s="111" t="str">
        <f>IF(SP_SUL!J658="","*",SP_SUL!J658)</f>
        <v>*</v>
      </c>
      <c r="N657" s="257" t="str">
        <f>IF(SP_SUL!K658="","*",SP_SUL!K658)</f>
        <v>*</v>
      </c>
      <c r="O657" s="257" t="str">
        <f>IF(SP_SUL!L658="","*",SP_SUL!L658)</f>
        <v>*</v>
      </c>
      <c r="P657" s="111"/>
      <c r="Q657" s="128" t="str">
        <f>IF(SP_SUL!O658="","*",SP_SUL!O658)</f>
        <v>*</v>
      </c>
      <c r="R657" s="128" t="str">
        <f>IF(SP_SUL!P658="","*",SP_SUL!P658)</f>
        <v>*</v>
      </c>
      <c r="S657" s="110" t="str">
        <f>IF(SP_SUL!Q658="","*",CONCATENATE(SP_SUL!Q658," ",SP_SUL!R658))</f>
        <v>*</v>
      </c>
      <c r="T657" s="110" t="str">
        <f>IF(SP_SUL!V658="","*",SP_SUL!V658)</f>
        <v>*</v>
      </c>
      <c r="U657" s="110" t="str">
        <f>IF(SP_SUL!W658="","*",SP_SUL!W658)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09" t="str">
        <f>IF(SP_SUL!Y659="","*",SP_SUL!Y659)</f>
        <v>*</v>
      </c>
      <c r="B658" s="109" t="str">
        <f>IF(SP_SUL!X659="","*",SP_SUL!X659)</f>
        <v>Oportunidade</v>
      </c>
      <c r="C658" s="109" t="str">
        <f>IF(SP_SUL!Z659="","*",SP_SUL!Z659)</f>
        <v>*</v>
      </c>
      <c r="D658" s="110" t="str">
        <f>IF(SP_SUL!S659="","*",SP_SUL!S659)</f>
        <v>-</v>
      </c>
      <c r="E658" s="110" t="str">
        <f>IF(SP_SUL!T659="","*",SP_SUL!T659)</f>
        <v>-</v>
      </c>
      <c r="F658" s="110" t="str">
        <f>IF(SP_SUL!B659="","*",SP_SUL!B659)</f>
        <v>*</v>
      </c>
      <c r="G658" s="110" t="str">
        <f>IF(SP_SUL!D659="","*",SP_SUL!D659)</f>
        <v>*</v>
      </c>
      <c r="H658" s="110" t="str">
        <f>IF(SP_SUL!F659="","*",SP_SUL!F659)</f>
        <v>*</v>
      </c>
      <c r="I658" s="110" t="str">
        <f>IF(SP_SUL!H659="","*",SP_SUL!H659)</f>
        <v>*</v>
      </c>
      <c r="J658" s="110" t="str">
        <f>IF(SP_SUL!I659="","*",SP_SUL!I659)</f>
        <v>*</v>
      </c>
      <c r="K658" s="110" t="str">
        <f>IF(SP_SUL!M659="","*",SP_SUL!M659)</f>
        <v>-</v>
      </c>
      <c r="L658" s="318" t="str">
        <f>IF(SP_SUL!N659="","*",SP_SUL!N659)</f>
        <v>-</v>
      </c>
      <c r="M658" s="111" t="str">
        <f>IF(SP_SUL!J659="","*",SP_SUL!J659)</f>
        <v>*</v>
      </c>
      <c r="N658" s="257" t="str">
        <f>IF(SP_SUL!K659="","*",SP_SUL!K659)</f>
        <v>*</v>
      </c>
      <c r="O658" s="257" t="str">
        <f>IF(SP_SUL!L659="","*",SP_SUL!L659)</f>
        <v>*</v>
      </c>
      <c r="P658" s="111"/>
      <c r="Q658" s="128" t="str">
        <f>IF(SP_SUL!O659="","*",SP_SUL!O659)</f>
        <v>*</v>
      </c>
      <c r="R658" s="128" t="str">
        <f>IF(SP_SUL!P659="","*",SP_SUL!P659)</f>
        <v>*</v>
      </c>
      <c r="S658" s="110" t="str">
        <f>IF(SP_SUL!Q659="","*",CONCATENATE(SP_SUL!Q659," ",SP_SUL!R659))</f>
        <v>*</v>
      </c>
      <c r="T658" s="110" t="str">
        <f>IF(SP_SUL!V659="","*",SP_SUL!V659)</f>
        <v>*</v>
      </c>
      <c r="U658" s="110" t="str">
        <f>IF(SP_SUL!W659="","*",SP_SUL!W659)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IF(SP_SUL!Y660="","*",SP_SUL!Y660)</f>
        <v>*</v>
      </c>
      <c r="B659" s="109" t="str">
        <f>IF(SP_SUL!X660="","*",SP_SUL!X660)</f>
        <v>Oportunidade</v>
      </c>
      <c r="C659" s="109" t="str">
        <f>IF(SP_SUL!Z660="","*",SP_SUL!Z660)</f>
        <v>*</v>
      </c>
      <c r="D659" s="110" t="str">
        <f>IF(SP_SUL!S660="","*",SP_SUL!S660)</f>
        <v>-</v>
      </c>
      <c r="E659" s="110" t="str">
        <f>IF(SP_SUL!T660="","*",SP_SUL!T660)</f>
        <v>-</v>
      </c>
      <c r="F659" s="110" t="str">
        <f>IF(SP_SUL!B660="","*",SP_SUL!B660)</f>
        <v>*</v>
      </c>
      <c r="G659" s="110" t="str">
        <f>IF(SP_SUL!D660="","*",SP_SUL!D660)</f>
        <v>*</v>
      </c>
      <c r="H659" s="110" t="str">
        <f>IF(SP_SUL!F660="","*",SP_SUL!F660)</f>
        <v>*</v>
      </c>
      <c r="I659" s="110" t="str">
        <f>IF(SP_SUL!H660="","*",SP_SUL!H660)</f>
        <v>*</v>
      </c>
      <c r="J659" s="110" t="str">
        <f>IF(SP_SUL!I660="","*",SP_SUL!I660)</f>
        <v>*</v>
      </c>
      <c r="K659" s="110" t="str">
        <f>IF(SP_SUL!M660="","*",SP_SUL!M660)</f>
        <v>-</v>
      </c>
      <c r="L659" s="318" t="str">
        <f>IF(SP_SUL!N660="","*",SP_SUL!N660)</f>
        <v>-</v>
      </c>
      <c r="M659" s="111" t="str">
        <f>IF(SP_SUL!J660="","*",SP_SUL!J660)</f>
        <v>*</v>
      </c>
      <c r="N659" s="257" t="str">
        <f>IF(SP_SUL!K660="","*",SP_SUL!K660)</f>
        <v>*</v>
      </c>
      <c r="O659" s="257" t="str">
        <f>IF(SP_SUL!L660="","*",SP_SUL!L660)</f>
        <v>*</v>
      </c>
      <c r="P659" s="111"/>
      <c r="Q659" s="128" t="str">
        <f>IF(SP_SUL!O660="","*",SP_SUL!O660)</f>
        <v>*</v>
      </c>
      <c r="R659" s="128" t="str">
        <f>IF(SP_SUL!P660="","*",SP_SUL!P660)</f>
        <v>*</v>
      </c>
      <c r="S659" s="110" t="str">
        <f>IF(SP_SUL!Q660="","*",CONCATENATE(SP_SUL!Q660," ",SP_SUL!R660))</f>
        <v>*</v>
      </c>
      <c r="T659" s="110" t="str">
        <f>IF(SP_SUL!V660="","*",SP_SUL!V660)</f>
        <v>*</v>
      </c>
      <c r="U659" s="110" t="str">
        <f>IF(SP_SUL!W660="","*",SP_SUL!W660)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IF(SP_SUL!Y661="","*",SP_SUL!Y661)</f>
        <v>*</v>
      </c>
      <c r="B660" s="109" t="str">
        <f>IF(SP_SUL!X661="","*",SP_SUL!X661)</f>
        <v>Oportunidade</v>
      </c>
      <c r="C660" s="109" t="str">
        <f>IF(SP_SUL!Z661="","*",SP_SUL!Z661)</f>
        <v>*</v>
      </c>
      <c r="D660" s="110" t="str">
        <f>IF(SP_SUL!S661="","*",SP_SUL!S661)</f>
        <v>-</v>
      </c>
      <c r="E660" s="110" t="str">
        <f>IF(SP_SUL!T661="","*",SP_SUL!T661)</f>
        <v>-</v>
      </c>
      <c r="F660" s="110" t="str">
        <f>IF(SP_SUL!B661="","*",SP_SUL!B661)</f>
        <v>*</v>
      </c>
      <c r="G660" s="110" t="str">
        <f>IF(SP_SUL!D661="","*",SP_SUL!D661)</f>
        <v>*</v>
      </c>
      <c r="H660" s="110" t="str">
        <f>IF(SP_SUL!F661="","*",SP_SUL!F661)</f>
        <v>*</v>
      </c>
      <c r="I660" s="110" t="str">
        <f>IF(SP_SUL!H661="","*",SP_SUL!H661)</f>
        <v>*</v>
      </c>
      <c r="J660" s="110" t="str">
        <f>IF(SP_SUL!I661="","*",SP_SUL!I661)</f>
        <v>*</v>
      </c>
      <c r="K660" s="110" t="str">
        <f>IF(SP_SUL!M661="","*",SP_SUL!M661)</f>
        <v>-</v>
      </c>
      <c r="L660" s="318" t="str">
        <f>IF(SP_SUL!N661="","*",SP_SUL!N661)</f>
        <v>-</v>
      </c>
      <c r="M660" s="111" t="str">
        <f>IF(SP_SUL!J661="","*",SP_SUL!J661)</f>
        <v>*</v>
      </c>
      <c r="N660" s="257" t="str">
        <f>IF(SP_SUL!K661="","*",SP_SUL!K661)</f>
        <v>*</v>
      </c>
      <c r="O660" s="257" t="str">
        <f>IF(SP_SUL!L661="","*",SP_SUL!L661)</f>
        <v>*</v>
      </c>
      <c r="P660" s="111"/>
      <c r="Q660" s="128" t="str">
        <f>IF(SP_SUL!O661="","*",SP_SUL!O661)</f>
        <v>*</v>
      </c>
      <c r="R660" s="128" t="str">
        <f>IF(SP_SUL!P661="","*",SP_SUL!P661)</f>
        <v>*</v>
      </c>
      <c r="S660" s="110" t="str">
        <f>IF(SP_SUL!Q661="","*",CONCATENATE(SP_SUL!Q661," ",SP_SUL!R661))</f>
        <v>*</v>
      </c>
      <c r="T660" s="110" t="str">
        <f>IF(SP_SUL!V661="","*",SP_SUL!V661)</f>
        <v>*</v>
      </c>
      <c r="U660" s="110" t="str">
        <f>IF(SP_SUL!W661="","*",SP_SUL!W661)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09" t="str">
        <f>IF(SP_SUL!Y662="","*",SP_SUL!Y662)</f>
        <v>*</v>
      </c>
      <c r="B661" s="109" t="str">
        <f>IF(SP_SUL!X662="","*",SP_SUL!X662)</f>
        <v>Oportunidade</v>
      </c>
      <c r="C661" s="109" t="str">
        <f>IF(SP_SUL!Z662="","*",SP_SUL!Z662)</f>
        <v>*</v>
      </c>
      <c r="D661" s="110" t="str">
        <f>IF(SP_SUL!S662="","*",SP_SUL!S662)</f>
        <v>-</v>
      </c>
      <c r="E661" s="110" t="str">
        <f>IF(SP_SUL!T662="","*",SP_SUL!T662)</f>
        <v>-</v>
      </c>
      <c r="F661" s="110" t="str">
        <f>IF(SP_SUL!B662="","*",SP_SUL!B662)</f>
        <v>*</v>
      </c>
      <c r="G661" s="110" t="str">
        <f>IF(SP_SUL!D662="","*",SP_SUL!D662)</f>
        <v>*</v>
      </c>
      <c r="H661" s="110" t="str">
        <f>IF(SP_SUL!F662="","*",SP_SUL!F662)</f>
        <v>*</v>
      </c>
      <c r="I661" s="110" t="str">
        <f>IF(SP_SUL!H662="","*",SP_SUL!H662)</f>
        <v>*</v>
      </c>
      <c r="J661" s="110" t="str">
        <f>IF(SP_SUL!I662="","*",SP_SUL!I662)</f>
        <v>*</v>
      </c>
      <c r="K661" s="110" t="str">
        <f>IF(SP_SUL!M662="","*",SP_SUL!M662)</f>
        <v>-</v>
      </c>
      <c r="L661" s="318" t="str">
        <f>IF(SP_SUL!N662="","*",SP_SUL!N662)</f>
        <v>-</v>
      </c>
      <c r="M661" s="111" t="str">
        <f>IF(SP_SUL!J662="","*",SP_SUL!J662)</f>
        <v>*</v>
      </c>
      <c r="N661" s="257" t="str">
        <f>IF(SP_SUL!K662="","*",SP_SUL!K662)</f>
        <v>*</v>
      </c>
      <c r="O661" s="257" t="str">
        <f>IF(SP_SUL!L662="","*",SP_SUL!L662)</f>
        <v>*</v>
      </c>
      <c r="P661" s="111"/>
      <c r="Q661" s="128" t="str">
        <f>IF(SP_SUL!O662="","*",SP_SUL!O662)</f>
        <v>*</v>
      </c>
      <c r="R661" s="128" t="str">
        <f>IF(SP_SUL!P662="","*",SP_SUL!P662)</f>
        <v>*</v>
      </c>
      <c r="S661" s="110" t="str">
        <f>IF(SP_SUL!Q662="","*",CONCATENATE(SP_SUL!Q662," ",SP_SUL!R662))</f>
        <v>*</v>
      </c>
      <c r="T661" s="110" t="str">
        <f>IF(SP_SUL!V662="","*",SP_SUL!V662)</f>
        <v>*</v>
      </c>
      <c r="U661" s="110" t="str">
        <f>IF(SP_SUL!W662="","*",SP_SUL!W662)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IF(SP_SUL!Y663="","*",SP_SUL!Y663)</f>
        <v>*</v>
      </c>
      <c r="B662" s="109" t="str">
        <f>IF(SP_SUL!X663="","*",SP_SUL!X663)</f>
        <v>Oportunidade</v>
      </c>
      <c r="C662" s="109" t="str">
        <f>IF(SP_SUL!Z663="","*",SP_SUL!Z663)</f>
        <v>*</v>
      </c>
      <c r="D662" s="110" t="str">
        <f>IF(SP_SUL!S663="","*",SP_SUL!S663)</f>
        <v>-</v>
      </c>
      <c r="E662" s="110" t="str">
        <f>IF(SP_SUL!T663="","*",SP_SUL!T663)</f>
        <v>-</v>
      </c>
      <c r="F662" s="110" t="str">
        <f>IF(SP_SUL!B663="","*",SP_SUL!B663)</f>
        <v>*</v>
      </c>
      <c r="G662" s="110" t="str">
        <f>IF(SP_SUL!D663="","*",SP_SUL!D663)</f>
        <v>*</v>
      </c>
      <c r="H662" s="110" t="str">
        <f>IF(SP_SUL!F663="","*",SP_SUL!F663)</f>
        <v>*</v>
      </c>
      <c r="I662" s="110" t="str">
        <f>IF(SP_SUL!H663="","*",SP_SUL!H663)</f>
        <v>*</v>
      </c>
      <c r="J662" s="110" t="str">
        <f>IF(SP_SUL!I663="","*",SP_SUL!I663)</f>
        <v>*</v>
      </c>
      <c r="K662" s="110" t="str">
        <f>IF(SP_SUL!M663="","*",SP_SUL!M663)</f>
        <v>-</v>
      </c>
      <c r="L662" s="318" t="str">
        <f>IF(SP_SUL!N663="","*",SP_SUL!N663)</f>
        <v>-</v>
      </c>
      <c r="M662" s="111" t="str">
        <f>IF(SP_SUL!J663="","*",SP_SUL!J663)</f>
        <v>*</v>
      </c>
      <c r="N662" s="257" t="str">
        <f>IF(SP_SUL!K663="","*",SP_SUL!K663)</f>
        <v>*</v>
      </c>
      <c r="O662" s="257" t="str">
        <f>IF(SP_SUL!L663="","*",SP_SUL!L663)</f>
        <v>*</v>
      </c>
      <c r="P662" s="111"/>
      <c r="Q662" s="128" t="str">
        <f>IF(SP_SUL!O663="","*",SP_SUL!O663)</f>
        <v>*</v>
      </c>
      <c r="R662" s="128" t="str">
        <f>IF(SP_SUL!P663="","*",SP_SUL!P663)</f>
        <v>*</v>
      </c>
      <c r="S662" s="110" t="str">
        <f>IF(SP_SUL!Q663="","*",CONCATENATE(SP_SUL!Q663," ",SP_SUL!R663))</f>
        <v>*</v>
      </c>
      <c r="T662" s="110" t="str">
        <f>IF(SP_SUL!V663="","*",SP_SUL!V663)</f>
        <v>*</v>
      </c>
      <c r="U662" s="110" t="str">
        <f>IF(SP_SUL!W663="","*",SP_SUL!W663)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IF(SP_SUL!Y664="","*",SP_SUL!Y664)</f>
        <v>*</v>
      </c>
      <c r="B663" s="109" t="str">
        <f>IF(SP_SUL!X664="","*",SP_SUL!X664)</f>
        <v>Oportunidade</v>
      </c>
      <c r="C663" s="109" t="str">
        <f>IF(SP_SUL!Z664="","*",SP_SUL!Z664)</f>
        <v>*</v>
      </c>
      <c r="D663" s="110" t="str">
        <f>IF(SP_SUL!S664="","*",SP_SUL!S664)</f>
        <v>-</v>
      </c>
      <c r="E663" s="110" t="str">
        <f>IF(SP_SUL!T664="","*",SP_SUL!T664)</f>
        <v>-</v>
      </c>
      <c r="F663" s="110" t="str">
        <f>IF(SP_SUL!B664="","*",SP_SUL!B664)</f>
        <v>*</v>
      </c>
      <c r="G663" s="110" t="str">
        <f>IF(SP_SUL!D664="","*",SP_SUL!D664)</f>
        <v>*</v>
      </c>
      <c r="H663" s="110" t="str">
        <f>IF(SP_SUL!F664="","*",SP_SUL!F664)</f>
        <v>*</v>
      </c>
      <c r="I663" s="110" t="str">
        <f>IF(SP_SUL!H664="","*",SP_SUL!H664)</f>
        <v>*</v>
      </c>
      <c r="J663" s="110" t="str">
        <f>IF(SP_SUL!I664="","*",SP_SUL!I664)</f>
        <v>*</v>
      </c>
      <c r="K663" s="110" t="str">
        <f>IF(SP_SUL!M664="","*",SP_SUL!M664)</f>
        <v>-</v>
      </c>
      <c r="L663" s="318" t="str">
        <f>IF(SP_SUL!N664="","*",SP_SUL!N664)</f>
        <v>-</v>
      </c>
      <c r="M663" s="111" t="str">
        <f>IF(SP_SUL!J664="","*",SP_SUL!J664)</f>
        <v>*</v>
      </c>
      <c r="N663" s="257" t="str">
        <f>IF(SP_SUL!K664="","*",SP_SUL!K664)</f>
        <v>*</v>
      </c>
      <c r="O663" s="257" t="str">
        <f>IF(SP_SUL!L664="","*",SP_SUL!L664)</f>
        <v>*</v>
      </c>
      <c r="P663" s="111"/>
      <c r="Q663" s="128" t="str">
        <f>IF(SP_SUL!O664="","*",SP_SUL!O664)</f>
        <v>*</v>
      </c>
      <c r="R663" s="128" t="str">
        <f>IF(SP_SUL!P664="","*",SP_SUL!P664)</f>
        <v>*</v>
      </c>
      <c r="S663" s="110" t="str">
        <f>IF(SP_SUL!Q664="","*",CONCATENATE(SP_SUL!Q664," ",SP_SUL!R664))</f>
        <v>*</v>
      </c>
      <c r="T663" s="110" t="str">
        <f>IF(SP_SUL!V664="","*",SP_SUL!V664)</f>
        <v>*</v>
      </c>
      <c r="U663" s="110" t="str">
        <f>IF(SP_SUL!W664="","*",SP_SUL!W664)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09" t="str">
        <f>IF(SP_SUL!Y665="","*",SP_SUL!Y665)</f>
        <v>*</v>
      </c>
      <c r="B664" s="109" t="str">
        <f>IF(SP_SUL!X665="","*",SP_SUL!X665)</f>
        <v>Oportunidade</v>
      </c>
      <c r="C664" s="109" t="str">
        <f>IF(SP_SUL!Z665="","*",SP_SUL!Z665)</f>
        <v>*</v>
      </c>
      <c r="D664" s="110" t="str">
        <f>IF(SP_SUL!S665="","*",SP_SUL!S665)</f>
        <v>-</v>
      </c>
      <c r="E664" s="110" t="str">
        <f>IF(SP_SUL!T665="","*",SP_SUL!T665)</f>
        <v>-</v>
      </c>
      <c r="F664" s="110" t="str">
        <f>IF(SP_SUL!B665="","*",SP_SUL!B665)</f>
        <v>*</v>
      </c>
      <c r="G664" s="110" t="str">
        <f>IF(SP_SUL!D665="","*",SP_SUL!D665)</f>
        <v>*</v>
      </c>
      <c r="H664" s="110" t="str">
        <f>IF(SP_SUL!F665="","*",SP_SUL!F665)</f>
        <v>*</v>
      </c>
      <c r="I664" s="110" t="str">
        <f>IF(SP_SUL!H665="","*",SP_SUL!H665)</f>
        <v>*</v>
      </c>
      <c r="J664" s="110" t="str">
        <f>IF(SP_SUL!I665="","*",SP_SUL!I665)</f>
        <v>*</v>
      </c>
      <c r="K664" s="110" t="str">
        <f>IF(SP_SUL!M665="","*",SP_SUL!M665)</f>
        <v>-</v>
      </c>
      <c r="L664" s="318" t="str">
        <f>IF(SP_SUL!N665="","*",SP_SUL!N665)</f>
        <v>-</v>
      </c>
      <c r="M664" s="111" t="str">
        <f>IF(SP_SUL!J665="","*",SP_SUL!J665)</f>
        <v>*</v>
      </c>
      <c r="N664" s="257" t="str">
        <f>IF(SP_SUL!K665="","*",SP_SUL!K665)</f>
        <v>*</v>
      </c>
      <c r="O664" s="257" t="str">
        <f>IF(SP_SUL!L665="","*",SP_SUL!L665)</f>
        <v>*</v>
      </c>
      <c r="P664" s="111"/>
      <c r="Q664" s="128" t="str">
        <f>IF(SP_SUL!O665="","*",SP_SUL!O665)</f>
        <v>*</v>
      </c>
      <c r="R664" s="128" t="str">
        <f>IF(SP_SUL!P665="","*",SP_SUL!P665)</f>
        <v>*</v>
      </c>
      <c r="S664" s="110" t="str">
        <f>IF(SP_SUL!Q665="","*",CONCATENATE(SP_SUL!Q665," ",SP_SUL!R665))</f>
        <v>*</v>
      </c>
      <c r="T664" s="110" t="str">
        <f>IF(SP_SUL!V665="","*",SP_SUL!V665)</f>
        <v>*</v>
      </c>
      <c r="U664" s="110" t="str">
        <f>IF(SP_SUL!W665="","*",SP_SUL!W665)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IF(SP_SUL!Y666="","*",SP_SUL!Y666)</f>
        <v>*</v>
      </c>
      <c r="B665" s="109" t="str">
        <f>IF(SP_SUL!X666="","*",SP_SUL!X666)</f>
        <v>Oportunidade</v>
      </c>
      <c r="C665" s="109" t="str">
        <f>IF(SP_SUL!Z666="","*",SP_SUL!Z666)</f>
        <v>*</v>
      </c>
      <c r="D665" s="110" t="str">
        <f>IF(SP_SUL!S666="","*",SP_SUL!S666)</f>
        <v>-</v>
      </c>
      <c r="E665" s="110" t="str">
        <f>IF(SP_SUL!T666="","*",SP_SUL!T666)</f>
        <v>-</v>
      </c>
      <c r="F665" s="110" t="str">
        <f>IF(SP_SUL!B666="","*",SP_SUL!B666)</f>
        <v>*</v>
      </c>
      <c r="G665" s="110" t="str">
        <f>IF(SP_SUL!D666="","*",SP_SUL!D666)</f>
        <v>*</v>
      </c>
      <c r="H665" s="110" t="str">
        <f>IF(SP_SUL!F666="","*",SP_SUL!F666)</f>
        <v>*</v>
      </c>
      <c r="I665" s="110" t="str">
        <f>IF(SP_SUL!H666="","*",SP_SUL!H666)</f>
        <v>*</v>
      </c>
      <c r="J665" s="110" t="str">
        <f>IF(SP_SUL!I666="","*",SP_SUL!I666)</f>
        <v>*</v>
      </c>
      <c r="K665" s="110" t="str">
        <f>IF(SP_SUL!M666="","*",SP_SUL!M666)</f>
        <v>-</v>
      </c>
      <c r="L665" s="318" t="str">
        <f>IF(SP_SUL!N666="","*",SP_SUL!N666)</f>
        <v>-</v>
      </c>
      <c r="M665" s="111" t="str">
        <f>IF(SP_SUL!J666="","*",SP_SUL!J666)</f>
        <v>*</v>
      </c>
      <c r="N665" s="257" t="str">
        <f>IF(SP_SUL!K666="","*",SP_SUL!K666)</f>
        <v>*</v>
      </c>
      <c r="O665" s="257" t="str">
        <f>IF(SP_SUL!L666="","*",SP_SUL!L666)</f>
        <v>*</v>
      </c>
      <c r="P665" s="111"/>
      <c r="Q665" s="128" t="str">
        <f>IF(SP_SUL!O666="","*",SP_SUL!O666)</f>
        <v>*</v>
      </c>
      <c r="R665" s="128" t="str">
        <f>IF(SP_SUL!P666="","*",SP_SUL!P666)</f>
        <v>*</v>
      </c>
      <c r="S665" s="110" t="str">
        <f>IF(SP_SUL!Q666="","*",CONCATENATE(SP_SUL!Q666," ",SP_SUL!R666))</f>
        <v>*</v>
      </c>
      <c r="T665" s="110" t="str">
        <f>IF(SP_SUL!V666="","*",SP_SUL!V666)</f>
        <v>*</v>
      </c>
      <c r="U665" s="110" t="str">
        <f>IF(SP_SUL!W666="","*",SP_SUL!W666)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IF(SP_SUL!Y667="","*",SP_SUL!Y667)</f>
        <v>*</v>
      </c>
      <c r="B666" s="109" t="str">
        <f>IF(SP_SUL!X667="","*",SP_SUL!X667)</f>
        <v>*</v>
      </c>
      <c r="C666" s="109" t="str">
        <f>IF(SP_SUL!Z667="","*",SP_SUL!Z667)</f>
        <v>*</v>
      </c>
      <c r="D666" s="110" t="str">
        <f>IF(SP_SUL!S667="","*",SP_SUL!S667)</f>
        <v>-</v>
      </c>
      <c r="E666" s="110" t="str">
        <f>IF(SP_SUL!T667="","*",SP_SUL!T667)</f>
        <v>-</v>
      </c>
      <c r="F666" s="110" t="str">
        <f>IF(SP_SUL!B667="","*",SP_SUL!B667)</f>
        <v>*</v>
      </c>
      <c r="G666" s="110" t="str">
        <f>IF(SP_SUL!D667="","*",SP_SUL!D667)</f>
        <v>*</v>
      </c>
      <c r="H666" s="110" t="str">
        <f>IF(SP_SUL!F667="","*",SP_SUL!F667)</f>
        <v>*</v>
      </c>
      <c r="I666" s="110" t="str">
        <f>IF(SP_SUL!H667="","*",SP_SUL!H667)</f>
        <v>*</v>
      </c>
      <c r="J666" s="110" t="str">
        <f>IF(SP_SUL!I667="","*",SP_SUL!I667)</f>
        <v>*</v>
      </c>
      <c r="K666" s="110" t="str">
        <f>IF(SP_SUL!M667="","*",SP_SUL!M667)</f>
        <v>-</v>
      </c>
      <c r="L666" s="318" t="str">
        <f>IF(SP_SUL!N667="","*",SP_SUL!N667)</f>
        <v>-</v>
      </c>
      <c r="M666" s="111" t="str">
        <f>IF(SP_SUL!J667="","*",SP_SUL!J667)</f>
        <v>*</v>
      </c>
      <c r="N666" s="257" t="str">
        <f>IF(SP_SUL!K667="","*",SP_SUL!K667)</f>
        <v>*</v>
      </c>
      <c r="O666" s="257" t="str">
        <f>IF(SP_SUL!L667="","*",SP_SUL!L667)</f>
        <v>*</v>
      </c>
      <c r="P666" s="111"/>
      <c r="Q666" s="128" t="str">
        <f>IF(SP_SUL!O667="","*",SP_SUL!O667)</f>
        <v>*</v>
      </c>
      <c r="R666" s="128" t="str">
        <f>IF(SP_SUL!P667="","*",SP_SUL!P667)</f>
        <v>*</v>
      </c>
      <c r="S666" s="110" t="str">
        <f>IF(SP_SUL!Q667="","*",CONCATENATE(SP_SUL!Q667," ",SP_SUL!R667))</f>
        <v>*</v>
      </c>
      <c r="T666" s="110" t="str">
        <f>IF(SP_SUL!V667="","*",SP_SUL!V667)</f>
        <v>*</v>
      </c>
      <c r="U666" s="110" t="str">
        <f>IF(SP_SUL!W667="","*",SP_SUL!W667)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09" t="str">
        <f>IF(SP_SUL!Y668="","*",SP_SUL!Y668)</f>
        <v>*</v>
      </c>
      <c r="B667" s="109" t="str">
        <f>IF(SP_SUL!X668="","*",SP_SUL!X668)</f>
        <v>*</v>
      </c>
      <c r="C667" s="109" t="str">
        <f>IF(SP_SUL!Z668="","*",SP_SUL!Z668)</f>
        <v>*</v>
      </c>
      <c r="D667" s="110" t="str">
        <f>IF(SP_SUL!S668="","*",SP_SUL!S668)</f>
        <v>-</v>
      </c>
      <c r="E667" s="110" t="str">
        <f>IF(SP_SUL!T668="","*",SP_SUL!T668)</f>
        <v>-</v>
      </c>
      <c r="F667" s="110" t="str">
        <f>IF(SP_SUL!B668="","*",SP_SUL!B668)</f>
        <v>*</v>
      </c>
      <c r="G667" s="110" t="str">
        <f>IF(SP_SUL!D668="","*",SP_SUL!D668)</f>
        <v>*</v>
      </c>
      <c r="H667" s="110" t="str">
        <f>IF(SP_SUL!F668="","*",SP_SUL!F668)</f>
        <v>*</v>
      </c>
      <c r="I667" s="110" t="str">
        <f>IF(SP_SUL!H668="","*",SP_SUL!H668)</f>
        <v>*</v>
      </c>
      <c r="J667" s="110" t="str">
        <f>IF(SP_SUL!I668="","*",SP_SUL!I668)</f>
        <v>*</v>
      </c>
      <c r="K667" s="110" t="str">
        <f>IF(SP_SUL!M668="","*",SP_SUL!M668)</f>
        <v>-</v>
      </c>
      <c r="L667" s="318" t="str">
        <f>IF(SP_SUL!N668="","*",SP_SUL!N668)</f>
        <v>-</v>
      </c>
      <c r="M667" s="111" t="str">
        <f>IF(SP_SUL!J668="","*",SP_SUL!J668)</f>
        <v>*</v>
      </c>
      <c r="N667" s="257" t="str">
        <f>IF(SP_SUL!K668="","*",SP_SUL!K668)</f>
        <v>*</v>
      </c>
      <c r="O667" s="257" t="str">
        <f>IF(SP_SUL!L668="","*",SP_SUL!L668)</f>
        <v>*</v>
      </c>
      <c r="P667" s="111"/>
      <c r="Q667" s="128" t="str">
        <f>IF(SP_SUL!O668="","*",SP_SUL!O668)</f>
        <v>*</v>
      </c>
      <c r="R667" s="128" t="str">
        <f>IF(SP_SUL!P668="","*",SP_SUL!P668)</f>
        <v>*</v>
      </c>
      <c r="S667" s="110" t="str">
        <f>IF(SP_SUL!Q668="","*",CONCATENATE(SP_SUL!Q668," ",SP_SUL!R668))</f>
        <v>*</v>
      </c>
      <c r="T667" s="110" t="str">
        <f>IF(SP_SUL!V668="","*",SP_SUL!V668)</f>
        <v>*</v>
      </c>
      <c r="U667" s="110" t="str">
        <f>IF(SP_SUL!W668="","*",SP_SUL!W668)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IF(SP_SUL!Y669="","*",SP_SUL!Y669)</f>
        <v>*</v>
      </c>
      <c r="B668" s="109" t="str">
        <f>IF(SP_SUL!X669="","*",SP_SUL!X669)</f>
        <v>*</v>
      </c>
      <c r="C668" s="109" t="str">
        <f>IF(SP_SUL!Z669="","*",SP_SUL!Z669)</f>
        <v>*</v>
      </c>
      <c r="D668" s="110" t="str">
        <f>IF(SP_SUL!S669="","*",SP_SUL!S669)</f>
        <v>-</v>
      </c>
      <c r="E668" s="110" t="str">
        <f>IF(SP_SUL!T669="","*",SP_SUL!T669)</f>
        <v>-</v>
      </c>
      <c r="F668" s="110" t="str">
        <f>IF(SP_SUL!B669="","*",SP_SUL!B669)</f>
        <v>*</v>
      </c>
      <c r="G668" s="110" t="str">
        <f>IF(SP_SUL!D669="","*",SP_SUL!D669)</f>
        <v>*</v>
      </c>
      <c r="H668" s="110" t="str">
        <f>IF(SP_SUL!F669="","*",SP_SUL!F669)</f>
        <v>*</v>
      </c>
      <c r="I668" s="110" t="str">
        <f>IF(SP_SUL!H669="","*",SP_SUL!H669)</f>
        <v>*</v>
      </c>
      <c r="J668" s="110" t="str">
        <f>IF(SP_SUL!I669="","*",SP_SUL!I669)</f>
        <v>*</v>
      </c>
      <c r="K668" s="110" t="str">
        <f>IF(SP_SUL!M669="","*",SP_SUL!M669)</f>
        <v>-</v>
      </c>
      <c r="L668" s="318" t="str">
        <f>IF(SP_SUL!N669="","*",SP_SUL!N669)</f>
        <v>-</v>
      </c>
      <c r="M668" s="111" t="str">
        <f>IF(SP_SUL!J669="","*",SP_SUL!J669)</f>
        <v>*</v>
      </c>
      <c r="N668" s="257" t="str">
        <f>IF(SP_SUL!K669="","*",SP_SUL!K669)</f>
        <v>*</v>
      </c>
      <c r="O668" s="257" t="str">
        <f>IF(SP_SUL!L669="","*",SP_SUL!L669)</f>
        <v>*</v>
      </c>
      <c r="P668" s="111"/>
      <c r="Q668" s="128" t="str">
        <f>IF(SP_SUL!O669="","*",SP_SUL!O669)</f>
        <v>*</v>
      </c>
      <c r="R668" s="128" t="str">
        <f>IF(SP_SUL!P669="","*",SP_SUL!P669)</f>
        <v>*</v>
      </c>
      <c r="S668" s="110" t="str">
        <f>IF(SP_SUL!Q669="","*",CONCATENATE(SP_SUL!Q669," ",SP_SUL!R669))</f>
        <v>*</v>
      </c>
      <c r="T668" s="110" t="str">
        <f>IF(SP_SUL!V669="","*",SP_SUL!V669)</f>
        <v>*</v>
      </c>
      <c r="U668" s="110" t="str">
        <f>IF(SP_SUL!W669="","*",SP_SUL!W669)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IF(SP_SUL!Y670="","*",SP_SUL!Y670)</f>
        <v>*</v>
      </c>
      <c r="B669" s="109" t="str">
        <f>IF(SP_SUL!X670="","*",SP_SUL!X670)</f>
        <v>*</v>
      </c>
      <c r="C669" s="109" t="str">
        <f>IF(SP_SUL!Z670="","*",SP_SUL!Z670)</f>
        <v>*</v>
      </c>
      <c r="D669" s="110" t="str">
        <f>IF(SP_SUL!S670="","*",SP_SUL!S670)</f>
        <v>-</v>
      </c>
      <c r="E669" s="110" t="str">
        <f>IF(SP_SUL!T670="","*",SP_SUL!T670)</f>
        <v>-</v>
      </c>
      <c r="F669" s="110" t="str">
        <f>IF(SP_SUL!B670="","*",SP_SUL!B670)</f>
        <v>*</v>
      </c>
      <c r="G669" s="110" t="str">
        <f>IF(SP_SUL!D670="","*",SP_SUL!D670)</f>
        <v>*</v>
      </c>
      <c r="H669" s="110" t="str">
        <f>IF(SP_SUL!F670="","*",SP_SUL!F670)</f>
        <v>*</v>
      </c>
      <c r="I669" s="110" t="str">
        <f>IF(SP_SUL!H670="","*",SP_SUL!H670)</f>
        <v>*</v>
      </c>
      <c r="J669" s="110" t="str">
        <f>IF(SP_SUL!I670="","*",SP_SUL!I670)</f>
        <v>*</v>
      </c>
      <c r="K669" s="110" t="str">
        <f>IF(SP_SUL!M670="","*",SP_SUL!M670)</f>
        <v>-</v>
      </c>
      <c r="L669" s="318" t="str">
        <f>IF(SP_SUL!N670="","*",SP_SUL!N670)</f>
        <v>-</v>
      </c>
      <c r="M669" s="111" t="str">
        <f>IF(SP_SUL!J670="","*",SP_SUL!J670)</f>
        <v>*</v>
      </c>
      <c r="N669" s="257" t="str">
        <f>IF(SP_SUL!K670="","*",SP_SUL!K670)</f>
        <v>*</v>
      </c>
      <c r="O669" s="257" t="str">
        <f>IF(SP_SUL!L670="","*",SP_SUL!L670)</f>
        <v>*</v>
      </c>
      <c r="P669" s="111"/>
      <c r="Q669" s="128" t="str">
        <f>IF(SP_SUL!O670="","*",SP_SUL!O670)</f>
        <v>*</v>
      </c>
      <c r="R669" s="128" t="str">
        <f>IF(SP_SUL!P670="","*",SP_SUL!P670)</f>
        <v>*</v>
      </c>
      <c r="S669" s="110" t="str">
        <f>IF(SP_SUL!Q670="","*",CONCATENATE(SP_SUL!Q670," ",SP_SUL!R670))</f>
        <v>*</v>
      </c>
      <c r="T669" s="110" t="str">
        <f>IF(SP_SUL!V670="","*",SP_SUL!V670)</f>
        <v>*</v>
      </c>
      <c r="U669" s="110" t="str">
        <f>IF(SP_SUL!W670="","*",SP_SUL!W670)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09" t="str">
        <f>IF(SP_SUL!Y671="","*",SP_SUL!Y671)</f>
        <v>*</v>
      </c>
      <c r="B670" s="109" t="str">
        <f>IF(SP_SUL!X671="","*",SP_SUL!X671)</f>
        <v>*</v>
      </c>
      <c r="C670" s="109" t="str">
        <f>IF(SP_SUL!Z671="","*",SP_SUL!Z671)</f>
        <v>*</v>
      </c>
      <c r="D670" s="110" t="str">
        <f>IF(SP_SUL!S671="","*",SP_SUL!S671)</f>
        <v>-</v>
      </c>
      <c r="E670" s="110" t="str">
        <f>IF(SP_SUL!T671="","*",SP_SUL!T671)</f>
        <v>-</v>
      </c>
      <c r="F670" s="110" t="str">
        <f>IF(SP_SUL!B671="","*",SP_SUL!B671)</f>
        <v>*</v>
      </c>
      <c r="G670" s="110" t="str">
        <f>IF(SP_SUL!D671="","*",SP_SUL!D671)</f>
        <v>*</v>
      </c>
      <c r="H670" s="110" t="str">
        <f>IF(SP_SUL!F671="","*",SP_SUL!F671)</f>
        <v>*</v>
      </c>
      <c r="I670" s="110" t="str">
        <f>IF(SP_SUL!H671="","*",SP_SUL!H671)</f>
        <v>*</v>
      </c>
      <c r="J670" s="110" t="str">
        <f>IF(SP_SUL!I671="","*",SP_SUL!I671)</f>
        <v>*</v>
      </c>
      <c r="K670" s="110" t="str">
        <f>IF(SP_SUL!M671="","*",SP_SUL!M671)</f>
        <v>-</v>
      </c>
      <c r="L670" s="318" t="str">
        <f>IF(SP_SUL!N671="","*",SP_SUL!N671)</f>
        <v>-</v>
      </c>
      <c r="M670" s="111" t="str">
        <f>IF(SP_SUL!J671="","*",SP_SUL!J671)</f>
        <v>*</v>
      </c>
      <c r="N670" s="257" t="str">
        <f>IF(SP_SUL!K671="","*",SP_SUL!K671)</f>
        <v>*</v>
      </c>
      <c r="O670" s="257" t="str">
        <f>IF(SP_SUL!L671="","*",SP_SUL!L671)</f>
        <v>*</v>
      </c>
      <c r="P670" s="111"/>
      <c r="Q670" s="128" t="str">
        <f>IF(SP_SUL!O671="","*",SP_SUL!O671)</f>
        <v>*</v>
      </c>
      <c r="R670" s="128" t="str">
        <f>IF(SP_SUL!P671="","*",SP_SUL!P671)</f>
        <v>*</v>
      </c>
      <c r="S670" s="110" t="str">
        <f>IF(SP_SUL!Q671="","*",CONCATENATE(SP_SUL!Q671," ",SP_SUL!R671))</f>
        <v>*</v>
      </c>
      <c r="T670" s="110" t="str">
        <f>IF(SP_SUL!V671="","*",SP_SUL!V671)</f>
        <v>*</v>
      </c>
      <c r="U670" s="110" t="str">
        <f>IF(SP_SUL!W671="","*",SP_SUL!W671)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IF(SP_SUL!Y672="","*",SP_SUL!Y672)</f>
        <v>*</v>
      </c>
      <c r="B671" s="109" t="str">
        <f>IF(SP_SUL!X672="","*",SP_SUL!X672)</f>
        <v>*</v>
      </c>
      <c r="C671" s="109" t="str">
        <f>IF(SP_SUL!Z672="","*",SP_SUL!Z672)</f>
        <v>*</v>
      </c>
      <c r="D671" s="110" t="str">
        <f>IF(SP_SUL!S672="","*",SP_SUL!S672)</f>
        <v>-</v>
      </c>
      <c r="E671" s="110" t="str">
        <f>IF(SP_SUL!T672="","*",SP_SUL!T672)</f>
        <v>-</v>
      </c>
      <c r="F671" s="110" t="str">
        <f>IF(SP_SUL!B672="","*",SP_SUL!B672)</f>
        <v>*</v>
      </c>
      <c r="G671" s="110" t="str">
        <f>IF(SP_SUL!D672="","*",SP_SUL!D672)</f>
        <v>*</v>
      </c>
      <c r="H671" s="110" t="str">
        <f>IF(SP_SUL!F672="","*",SP_SUL!F672)</f>
        <v>*</v>
      </c>
      <c r="I671" s="110" t="str">
        <f>IF(SP_SUL!H672="","*",SP_SUL!H672)</f>
        <v>*</v>
      </c>
      <c r="J671" s="110" t="str">
        <f>IF(SP_SUL!I672="","*",SP_SUL!I672)</f>
        <v>*</v>
      </c>
      <c r="K671" s="110" t="str">
        <f>IF(SP_SUL!M672="","*",SP_SUL!M672)</f>
        <v>-</v>
      </c>
      <c r="L671" s="318" t="str">
        <f>IF(SP_SUL!N672="","*",SP_SUL!N672)</f>
        <v>-</v>
      </c>
      <c r="M671" s="111" t="str">
        <f>IF(SP_SUL!J672="","*",SP_SUL!J672)</f>
        <v>*</v>
      </c>
      <c r="N671" s="257" t="str">
        <f>IF(SP_SUL!K672="","*",SP_SUL!K672)</f>
        <v>*</v>
      </c>
      <c r="O671" s="257" t="str">
        <f>IF(SP_SUL!L672="","*",SP_SUL!L672)</f>
        <v>*</v>
      </c>
      <c r="P671" s="111"/>
      <c r="Q671" s="128" t="str">
        <f>IF(SP_SUL!O672="","*",SP_SUL!O672)</f>
        <v>*</v>
      </c>
      <c r="R671" s="128" t="str">
        <f>IF(SP_SUL!P672="","*",SP_SUL!P672)</f>
        <v>*</v>
      </c>
      <c r="S671" s="110" t="str">
        <f>IF(SP_SUL!Q672="","*",CONCATENATE(SP_SUL!Q672," ",SP_SUL!R672))</f>
        <v>*</v>
      </c>
      <c r="T671" s="110" t="str">
        <f>IF(SP_SUL!V672="","*",SP_SUL!V672)</f>
        <v>*</v>
      </c>
      <c r="U671" s="110" t="str">
        <f>IF(SP_SUL!W672="","*",SP_SUL!W672)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IF(SP_SUL!Y673="","*",SP_SUL!Y673)</f>
        <v>*</v>
      </c>
      <c r="B672" s="109" t="str">
        <f>IF(SP_SUL!X673="","*",SP_SUL!X673)</f>
        <v>*</v>
      </c>
      <c r="C672" s="109" t="str">
        <f>IF(SP_SUL!Z673="","*",SP_SUL!Z673)</f>
        <v>*</v>
      </c>
      <c r="D672" s="110" t="str">
        <f>IF(SP_SUL!S673="","*",SP_SUL!S673)</f>
        <v>-</v>
      </c>
      <c r="E672" s="110" t="str">
        <f>IF(SP_SUL!T673="","*",SP_SUL!T673)</f>
        <v>-</v>
      </c>
      <c r="F672" s="110" t="str">
        <f>IF(SP_SUL!B673="","*",SP_SUL!B673)</f>
        <v>*</v>
      </c>
      <c r="G672" s="110" t="str">
        <f>IF(SP_SUL!D673="","*",SP_SUL!D673)</f>
        <v>*</v>
      </c>
      <c r="H672" s="110" t="str">
        <f>IF(SP_SUL!F673="","*",SP_SUL!F673)</f>
        <v>*</v>
      </c>
      <c r="I672" s="110" t="str">
        <f>IF(SP_SUL!H673="","*",SP_SUL!H673)</f>
        <v>*</v>
      </c>
      <c r="J672" s="110" t="str">
        <f>IF(SP_SUL!I673="","*",SP_SUL!I673)</f>
        <v>*</v>
      </c>
      <c r="K672" s="110" t="str">
        <f>IF(SP_SUL!M673="","*",SP_SUL!M673)</f>
        <v>-</v>
      </c>
      <c r="L672" s="318" t="str">
        <f>IF(SP_SUL!N673="","*",SP_SUL!N673)</f>
        <v>-</v>
      </c>
      <c r="M672" s="111" t="str">
        <f>IF(SP_SUL!J673="","*",SP_SUL!J673)</f>
        <v>*</v>
      </c>
      <c r="N672" s="257" t="str">
        <f>IF(SP_SUL!K673="","*",SP_SUL!K673)</f>
        <v>*</v>
      </c>
      <c r="O672" s="257" t="str">
        <f>IF(SP_SUL!L673="","*",SP_SUL!L673)</f>
        <v>*</v>
      </c>
      <c r="P672" s="111"/>
      <c r="Q672" s="128" t="str">
        <f>IF(SP_SUL!O673="","*",SP_SUL!O673)</f>
        <v>*</v>
      </c>
      <c r="R672" s="128" t="str">
        <f>IF(SP_SUL!P673="","*",SP_SUL!P673)</f>
        <v>*</v>
      </c>
      <c r="S672" s="110" t="str">
        <f>IF(SP_SUL!Q673="","*",CONCATENATE(SP_SUL!Q673," ",SP_SUL!R673))</f>
        <v>*</v>
      </c>
      <c r="T672" s="110" t="str">
        <f>IF(SP_SUL!V673="","*",SP_SUL!V673)</f>
        <v>*</v>
      </c>
      <c r="U672" s="110" t="str">
        <f>IF(SP_SUL!W673="","*",SP_SUL!W673)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09" t="str">
        <f>IF(SP_SUL!Y674="","*",SP_SUL!Y674)</f>
        <v>*</v>
      </c>
      <c r="B673" s="109" t="str">
        <f>IF(SP_SUL!X674="","*",SP_SUL!X674)</f>
        <v>*</v>
      </c>
      <c r="C673" s="109" t="str">
        <f>IF(SP_SUL!Z674="","*",SP_SUL!Z674)</f>
        <v>*</v>
      </c>
      <c r="D673" s="110" t="str">
        <f>IF(SP_SUL!S674="","*",SP_SUL!S674)</f>
        <v>-</v>
      </c>
      <c r="E673" s="110" t="str">
        <f>IF(SP_SUL!T674="","*",SP_SUL!T674)</f>
        <v>-</v>
      </c>
      <c r="F673" s="110" t="str">
        <f>IF(SP_SUL!B674="","*",SP_SUL!B674)</f>
        <v>*</v>
      </c>
      <c r="G673" s="110" t="str">
        <f>IF(SP_SUL!D674="","*",SP_SUL!D674)</f>
        <v>*</v>
      </c>
      <c r="H673" s="110" t="str">
        <f>IF(SP_SUL!F674="","*",SP_SUL!F674)</f>
        <v>*</v>
      </c>
      <c r="I673" s="110" t="str">
        <f>IF(SP_SUL!H674="","*",SP_SUL!H674)</f>
        <v>*</v>
      </c>
      <c r="J673" s="110" t="str">
        <f>IF(SP_SUL!I674="","*",SP_SUL!I674)</f>
        <v>*</v>
      </c>
      <c r="K673" s="110" t="str">
        <f>IF(SP_SUL!M674="","*",SP_SUL!M674)</f>
        <v>-</v>
      </c>
      <c r="L673" s="318" t="str">
        <f>IF(SP_SUL!N674="","*",SP_SUL!N674)</f>
        <v>-</v>
      </c>
      <c r="M673" s="111" t="str">
        <f>IF(SP_SUL!J674="","*",SP_SUL!J674)</f>
        <v>*</v>
      </c>
      <c r="N673" s="257" t="str">
        <f>IF(SP_SUL!K674="","*",SP_SUL!K674)</f>
        <v>*</v>
      </c>
      <c r="O673" s="257" t="str">
        <f>IF(SP_SUL!L674="","*",SP_SUL!L674)</f>
        <v>*</v>
      </c>
      <c r="P673" s="111"/>
      <c r="Q673" s="128" t="str">
        <f>IF(SP_SUL!O674="","*",SP_SUL!O674)</f>
        <v>*</v>
      </c>
      <c r="R673" s="128" t="str">
        <f>IF(SP_SUL!P674="","*",SP_SUL!P674)</f>
        <v>*</v>
      </c>
      <c r="S673" s="110" t="str">
        <f>IF(SP_SUL!Q674="","*",CONCATENATE(SP_SUL!Q674," ",SP_SUL!R674))</f>
        <v>*</v>
      </c>
      <c r="T673" s="110" t="str">
        <f>IF(SP_SUL!V674="","*",SP_SUL!V674)</f>
        <v>*</v>
      </c>
      <c r="U673" s="110" t="str">
        <f>IF(SP_SUL!W674="","*",SP_SUL!W674)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IF(SP_SUL!Y675="","*",SP_SUL!Y675)</f>
        <v>*</v>
      </c>
      <c r="B674" s="109" t="str">
        <f>IF(SP_SUL!X675="","*",SP_SUL!X675)</f>
        <v>*</v>
      </c>
      <c r="C674" s="109" t="str">
        <f>IF(SP_SUL!Z675="","*",SP_SUL!Z675)</f>
        <v>*</v>
      </c>
      <c r="D674" s="110" t="str">
        <f>IF(SP_SUL!S675="","*",SP_SUL!S675)</f>
        <v>-</v>
      </c>
      <c r="E674" s="110" t="str">
        <f>IF(SP_SUL!T675="","*",SP_SUL!T675)</f>
        <v>-</v>
      </c>
      <c r="F674" s="110" t="str">
        <f>IF(SP_SUL!B675="","*",SP_SUL!B675)</f>
        <v>*</v>
      </c>
      <c r="G674" s="110" t="str">
        <f>IF(SP_SUL!D675="","*",SP_SUL!D675)</f>
        <v>*</v>
      </c>
      <c r="H674" s="110" t="str">
        <f>IF(SP_SUL!F675="","*",SP_SUL!F675)</f>
        <v>*</v>
      </c>
      <c r="I674" s="110" t="str">
        <f>IF(SP_SUL!H675="","*",SP_SUL!H675)</f>
        <v>*</v>
      </c>
      <c r="J674" s="110" t="str">
        <f>IF(SP_SUL!I675="","*",SP_SUL!I675)</f>
        <v>*</v>
      </c>
      <c r="K674" s="110" t="str">
        <f>IF(SP_SUL!M675="","*",SP_SUL!M675)</f>
        <v>-</v>
      </c>
      <c r="L674" s="318" t="str">
        <f>IF(SP_SUL!N675="","*",SP_SUL!N675)</f>
        <v>-</v>
      </c>
      <c r="M674" s="111" t="str">
        <f>IF(SP_SUL!J675="","*",SP_SUL!J675)</f>
        <v>*</v>
      </c>
      <c r="N674" s="257" t="str">
        <f>IF(SP_SUL!K675="","*",SP_SUL!K675)</f>
        <v>*</v>
      </c>
      <c r="O674" s="257" t="str">
        <f>IF(SP_SUL!L675="","*",SP_SUL!L675)</f>
        <v>*</v>
      </c>
      <c r="P674" s="111"/>
      <c r="Q674" s="128" t="str">
        <f>IF(SP_SUL!O675="","*",SP_SUL!O675)</f>
        <v>*</v>
      </c>
      <c r="R674" s="128" t="str">
        <f>IF(SP_SUL!P675="","*",SP_SUL!P675)</f>
        <v>*</v>
      </c>
      <c r="S674" s="110" t="str">
        <f>IF(SP_SUL!Q675="","*",CONCATENATE(SP_SUL!Q675," ",SP_SUL!R675))</f>
        <v>*</v>
      </c>
      <c r="T674" s="110" t="str">
        <f>IF(SP_SUL!V675="","*",SP_SUL!V675)</f>
        <v>*</v>
      </c>
      <c r="U674" s="110" t="str">
        <f>IF(SP_SUL!W675="","*",SP_SUL!W675)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IF(SP_SUL!Y676="","*",SP_SUL!Y676)</f>
        <v>*</v>
      </c>
      <c r="B675" s="109" t="str">
        <f>IF(SP_SUL!X676="","*",SP_SUL!X676)</f>
        <v>*</v>
      </c>
      <c r="C675" s="109" t="str">
        <f>IF(SP_SUL!Z676="","*",SP_SUL!Z676)</f>
        <v>*</v>
      </c>
      <c r="D675" s="110" t="str">
        <f>IF(SP_SUL!S676="","*",SP_SUL!S676)</f>
        <v>-</v>
      </c>
      <c r="E675" s="110" t="str">
        <f>IF(SP_SUL!T676="","*",SP_SUL!T676)</f>
        <v>-</v>
      </c>
      <c r="F675" s="110" t="str">
        <f>IF(SP_SUL!B676="","*",SP_SUL!B676)</f>
        <v>*</v>
      </c>
      <c r="G675" s="110" t="str">
        <f>IF(SP_SUL!D676="","*",SP_SUL!D676)</f>
        <v>*</v>
      </c>
      <c r="H675" s="110" t="str">
        <f>IF(SP_SUL!F676="","*",SP_SUL!F676)</f>
        <v>*</v>
      </c>
      <c r="I675" s="110" t="str">
        <f>IF(SP_SUL!H676="","*",SP_SUL!H676)</f>
        <v>*</v>
      </c>
      <c r="J675" s="110" t="str">
        <f>IF(SP_SUL!I676="","*",SP_SUL!I676)</f>
        <v>*</v>
      </c>
      <c r="K675" s="110" t="str">
        <f>IF(SP_SUL!M676="","*",SP_SUL!M676)</f>
        <v>-</v>
      </c>
      <c r="L675" s="318" t="str">
        <f>IF(SP_SUL!N676="","*",SP_SUL!N676)</f>
        <v>-</v>
      </c>
      <c r="M675" s="111" t="str">
        <f>IF(SP_SUL!J676="","*",SP_SUL!J676)</f>
        <v>*</v>
      </c>
      <c r="N675" s="257" t="str">
        <f>IF(SP_SUL!K676="","*",SP_SUL!K676)</f>
        <v>*</v>
      </c>
      <c r="O675" s="257" t="str">
        <f>IF(SP_SUL!L676="","*",SP_SUL!L676)</f>
        <v>*</v>
      </c>
      <c r="P675" s="111"/>
      <c r="Q675" s="128" t="str">
        <f>IF(SP_SUL!O676="","*",SP_SUL!O676)</f>
        <v>*</v>
      </c>
      <c r="R675" s="128" t="str">
        <f>IF(SP_SUL!P676="","*",SP_SUL!P676)</f>
        <v>*</v>
      </c>
      <c r="S675" s="110" t="str">
        <f>IF(SP_SUL!Q676="","*",CONCATENATE(SP_SUL!Q676," ",SP_SUL!R676))</f>
        <v>*</v>
      </c>
      <c r="T675" s="110" t="str">
        <f>IF(SP_SUL!V676="","*",SP_SUL!V676)</f>
        <v>*</v>
      </c>
      <c r="U675" s="110" t="str">
        <f>IF(SP_SUL!W676="","*",SP_SUL!W676)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09" t="str">
        <f>IF(SP_SUL!Y677="","*",SP_SUL!Y677)</f>
        <v>*</v>
      </c>
      <c r="B676" s="109" t="str">
        <f>IF(SP_SUL!X677="","*",SP_SUL!X677)</f>
        <v>*</v>
      </c>
      <c r="C676" s="109" t="str">
        <f>IF(SP_SUL!Z677="","*",SP_SUL!Z677)</f>
        <v>*</v>
      </c>
      <c r="D676" s="110" t="str">
        <f>IF(SP_SUL!S677="","*",SP_SUL!S677)</f>
        <v>-</v>
      </c>
      <c r="E676" s="110" t="str">
        <f>IF(SP_SUL!T677="","*",SP_SUL!T677)</f>
        <v>-</v>
      </c>
      <c r="F676" s="110" t="str">
        <f>IF(SP_SUL!B677="","*",SP_SUL!B677)</f>
        <v>*</v>
      </c>
      <c r="G676" s="110" t="str">
        <f>IF(SP_SUL!D677="","*",SP_SUL!D677)</f>
        <v>*</v>
      </c>
      <c r="H676" s="110" t="str">
        <f>IF(SP_SUL!F677="","*",SP_SUL!F677)</f>
        <v>*</v>
      </c>
      <c r="I676" s="110" t="str">
        <f>IF(SP_SUL!H677="","*",SP_SUL!H677)</f>
        <v>*</v>
      </c>
      <c r="J676" s="110" t="str">
        <f>IF(SP_SUL!I677="","*",SP_SUL!I677)</f>
        <v>*</v>
      </c>
      <c r="K676" s="110" t="str">
        <f>IF(SP_SUL!M677="","*",SP_SUL!M677)</f>
        <v>-</v>
      </c>
      <c r="L676" s="318" t="str">
        <f>IF(SP_SUL!N677="","*",SP_SUL!N677)</f>
        <v>-</v>
      </c>
      <c r="M676" s="111" t="str">
        <f>IF(SP_SUL!J677="","*",SP_SUL!J677)</f>
        <v>*</v>
      </c>
      <c r="N676" s="257" t="str">
        <f>IF(SP_SUL!K677="","*",SP_SUL!K677)</f>
        <v>*</v>
      </c>
      <c r="O676" s="257" t="str">
        <f>IF(SP_SUL!L677="","*",SP_SUL!L677)</f>
        <v>*</v>
      </c>
      <c r="P676" s="111"/>
      <c r="Q676" s="128" t="str">
        <f>IF(SP_SUL!O677="","*",SP_SUL!O677)</f>
        <v>*</v>
      </c>
      <c r="R676" s="128" t="str">
        <f>IF(SP_SUL!P677="","*",SP_SUL!P677)</f>
        <v>*</v>
      </c>
      <c r="S676" s="110" t="str">
        <f>IF(SP_SUL!Q677="","*",CONCATENATE(SP_SUL!Q677," ",SP_SUL!R677))</f>
        <v>*</v>
      </c>
      <c r="T676" s="110" t="str">
        <f>IF(SP_SUL!V677="","*",SP_SUL!V677)</f>
        <v>*</v>
      </c>
      <c r="U676" s="110" t="str">
        <f>IF(SP_SUL!W677="","*",SP_SUL!W677)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IF(SP_SUL!Y678="","*",SP_SUL!Y678)</f>
        <v>*</v>
      </c>
      <c r="B677" s="109" t="str">
        <f>IF(SP_SUL!X678="","*",SP_SUL!X678)</f>
        <v>*</v>
      </c>
      <c r="C677" s="109" t="str">
        <f>IF(SP_SUL!Z678="","*",SP_SUL!Z678)</f>
        <v>*</v>
      </c>
      <c r="D677" s="110" t="str">
        <f>IF(SP_SUL!S678="","*",SP_SUL!S678)</f>
        <v>-</v>
      </c>
      <c r="E677" s="110" t="str">
        <f>IF(SP_SUL!T678="","*",SP_SUL!T678)</f>
        <v>-</v>
      </c>
      <c r="F677" s="110" t="str">
        <f>IF(SP_SUL!B678="","*",SP_SUL!B678)</f>
        <v>*</v>
      </c>
      <c r="G677" s="110" t="str">
        <f>IF(SP_SUL!D678="","*",SP_SUL!D678)</f>
        <v>*</v>
      </c>
      <c r="H677" s="110" t="str">
        <f>IF(SP_SUL!F678="","*",SP_SUL!F678)</f>
        <v>*</v>
      </c>
      <c r="I677" s="110" t="str">
        <f>IF(SP_SUL!H678="","*",SP_SUL!H678)</f>
        <v>*</v>
      </c>
      <c r="J677" s="110" t="str">
        <f>IF(SP_SUL!I678="","*",SP_SUL!I678)</f>
        <v>*</v>
      </c>
      <c r="K677" s="110" t="str">
        <f>IF(SP_SUL!M678="","*",SP_SUL!M678)</f>
        <v>-</v>
      </c>
      <c r="L677" s="318" t="str">
        <f>IF(SP_SUL!N678="","*",SP_SUL!N678)</f>
        <v>-</v>
      </c>
      <c r="M677" s="111" t="str">
        <f>IF(SP_SUL!J678="","*",SP_SUL!J678)</f>
        <v>*</v>
      </c>
      <c r="N677" s="257" t="str">
        <f>IF(SP_SUL!K678="","*",SP_SUL!K678)</f>
        <v>*</v>
      </c>
      <c r="O677" s="257" t="str">
        <f>IF(SP_SUL!L678="","*",SP_SUL!L678)</f>
        <v>*</v>
      </c>
      <c r="P677" s="111"/>
      <c r="Q677" s="128" t="str">
        <f>IF(SP_SUL!O678="","*",SP_SUL!O678)</f>
        <v>*</v>
      </c>
      <c r="R677" s="128" t="str">
        <f>IF(SP_SUL!P678="","*",SP_SUL!P678)</f>
        <v>*</v>
      </c>
      <c r="S677" s="110" t="str">
        <f>IF(SP_SUL!Q678="","*",CONCATENATE(SP_SUL!Q678," ",SP_SUL!R678))</f>
        <v>*</v>
      </c>
      <c r="T677" s="110" t="str">
        <f>IF(SP_SUL!V678="","*",SP_SUL!V678)</f>
        <v>*</v>
      </c>
      <c r="U677" s="110" t="str">
        <f>IF(SP_SUL!W678="","*",SP_SUL!W678)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IF(SP_SUL!Y679="","*",SP_SUL!Y679)</f>
        <v>*</v>
      </c>
      <c r="B678" s="109" t="str">
        <f>IF(SP_SUL!X679="","*",SP_SUL!X679)</f>
        <v>*</v>
      </c>
      <c r="C678" s="109" t="str">
        <f>IF(SP_SUL!Z679="","*",SP_SUL!Z679)</f>
        <v>*</v>
      </c>
      <c r="D678" s="110" t="str">
        <f>IF(SP_SUL!S679="","*",SP_SUL!S679)</f>
        <v>-</v>
      </c>
      <c r="E678" s="110" t="str">
        <f>IF(SP_SUL!T679="","*",SP_SUL!T679)</f>
        <v>-</v>
      </c>
      <c r="F678" s="110" t="str">
        <f>IF(SP_SUL!B679="","*",SP_SUL!B679)</f>
        <v>*</v>
      </c>
      <c r="G678" s="110" t="str">
        <f>IF(SP_SUL!D679="","*",SP_SUL!D679)</f>
        <v>*</v>
      </c>
      <c r="H678" s="110" t="str">
        <f>IF(SP_SUL!F679="","*",SP_SUL!F679)</f>
        <v>*</v>
      </c>
      <c r="I678" s="110" t="str">
        <f>IF(SP_SUL!H679="","*",SP_SUL!H679)</f>
        <v>*</v>
      </c>
      <c r="J678" s="110" t="str">
        <f>IF(SP_SUL!I679="","*",SP_SUL!I679)</f>
        <v>*</v>
      </c>
      <c r="K678" s="110" t="str">
        <f>IF(SP_SUL!M679="","*",SP_SUL!M679)</f>
        <v>-</v>
      </c>
      <c r="L678" s="318" t="str">
        <f>IF(SP_SUL!N679="","*",SP_SUL!N679)</f>
        <v>-</v>
      </c>
      <c r="M678" s="111" t="str">
        <f>IF(SP_SUL!J679="","*",SP_SUL!J679)</f>
        <v>*</v>
      </c>
      <c r="N678" s="257" t="str">
        <f>IF(SP_SUL!K679="","*",SP_SUL!K679)</f>
        <v>*</v>
      </c>
      <c r="O678" s="257" t="str">
        <f>IF(SP_SUL!L679="","*",SP_SUL!L679)</f>
        <v>*</v>
      </c>
      <c r="P678" s="111"/>
      <c r="Q678" s="128" t="str">
        <f>IF(SP_SUL!O679="","*",SP_SUL!O679)</f>
        <v>*</v>
      </c>
      <c r="R678" s="128" t="str">
        <f>IF(SP_SUL!P679="","*",SP_SUL!P679)</f>
        <v>*</v>
      </c>
      <c r="S678" s="110" t="str">
        <f>IF(SP_SUL!Q679="","*",CONCATENATE(SP_SUL!Q679," ",SP_SUL!R679))</f>
        <v>*</v>
      </c>
      <c r="T678" s="110" t="str">
        <f>IF(SP_SUL!V679="","*",SP_SUL!V679)</f>
        <v>*</v>
      </c>
      <c r="U678" s="110" t="str">
        <f>IF(SP_SUL!W679="","*",SP_SUL!W679)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09" t="str">
        <f>IF(SP_SUL!Y680="","*",SP_SUL!Y680)</f>
        <v>*</v>
      </c>
      <c r="B679" s="109" t="str">
        <f>IF(SP_SUL!X680="","*",SP_SUL!X680)</f>
        <v>*</v>
      </c>
      <c r="C679" s="109" t="str">
        <f>IF(SP_SUL!Z680="","*",SP_SUL!Z680)</f>
        <v>*</v>
      </c>
      <c r="D679" s="110" t="str">
        <f>IF(SP_SUL!S680="","*",SP_SUL!S680)</f>
        <v>-</v>
      </c>
      <c r="E679" s="110" t="str">
        <f>IF(SP_SUL!T680="","*",SP_SUL!T680)</f>
        <v>-</v>
      </c>
      <c r="F679" s="110" t="str">
        <f>IF(SP_SUL!B680="","*",SP_SUL!B680)</f>
        <v>*</v>
      </c>
      <c r="G679" s="110" t="str">
        <f>IF(SP_SUL!D680="","*",SP_SUL!D680)</f>
        <v>*</v>
      </c>
      <c r="H679" s="110" t="str">
        <f>IF(SP_SUL!F680="","*",SP_SUL!F680)</f>
        <v>*</v>
      </c>
      <c r="I679" s="110" t="str">
        <f>IF(SP_SUL!H680="","*",SP_SUL!H680)</f>
        <v>*</v>
      </c>
      <c r="J679" s="110" t="str">
        <f>IF(SP_SUL!I680="","*",SP_SUL!I680)</f>
        <v>*</v>
      </c>
      <c r="K679" s="110" t="str">
        <f>IF(SP_SUL!M680="","*",SP_SUL!M680)</f>
        <v>-</v>
      </c>
      <c r="L679" s="318" t="str">
        <f>IF(SP_SUL!N680="","*",SP_SUL!N680)</f>
        <v>-</v>
      </c>
      <c r="M679" s="111" t="str">
        <f>IF(SP_SUL!J680="","*",SP_SUL!J680)</f>
        <v>*</v>
      </c>
      <c r="N679" s="257" t="str">
        <f>IF(SP_SUL!K680="","*",SP_SUL!K680)</f>
        <v>*</v>
      </c>
      <c r="O679" s="257" t="str">
        <f>IF(SP_SUL!L680="","*",SP_SUL!L680)</f>
        <v>*</v>
      </c>
      <c r="P679" s="111"/>
      <c r="Q679" s="128" t="str">
        <f>IF(SP_SUL!O680="","*",SP_SUL!O680)</f>
        <v>*</v>
      </c>
      <c r="R679" s="128" t="str">
        <f>IF(SP_SUL!P680="","*",SP_SUL!P680)</f>
        <v>*</v>
      </c>
      <c r="S679" s="110" t="str">
        <f>IF(SP_SUL!Q680="","*",CONCATENATE(SP_SUL!Q680," ",SP_SUL!R680))</f>
        <v>*</v>
      </c>
      <c r="T679" s="110" t="str">
        <f>IF(SP_SUL!V680="","*",SP_SUL!V680)</f>
        <v>*</v>
      </c>
      <c r="U679" s="110" t="str">
        <f>IF(SP_SUL!W680="","*",SP_SUL!W680)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IF(SP_SUL!Y681="","*",SP_SUL!Y681)</f>
        <v>*</v>
      </c>
      <c r="B680" s="109" t="str">
        <f>IF(SP_SUL!X681="","*",SP_SUL!X681)</f>
        <v>*</v>
      </c>
      <c r="C680" s="109" t="str">
        <f>IF(SP_SUL!Z681="","*",SP_SUL!Z681)</f>
        <v>*</v>
      </c>
      <c r="D680" s="110" t="str">
        <f>IF(SP_SUL!S681="","*",SP_SUL!S681)</f>
        <v>-</v>
      </c>
      <c r="E680" s="110" t="str">
        <f>IF(SP_SUL!T681="","*",SP_SUL!T681)</f>
        <v>-</v>
      </c>
      <c r="F680" s="110" t="str">
        <f>IF(SP_SUL!B681="","*",SP_SUL!B681)</f>
        <v>*</v>
      </c>
      <c r="G680" s="110" t="str">
        <f>IF(SP_SUL!D681="","*",SP_SUL!D681)</f>
        <v>*</v>
      </c>
      <c r="H680" s="110" t="str">
        <f>IF(SP_SUL!F681="","*",SP_SUL!F681)</f>
        <v>*</v>
      </c>
      <c r="I680" s="110" t="str">
        <f>IF(SP_SUL!H681="","*",SP_SUL!H681)</f>
        <v>*</v>
      </c>
      <c r="J680" s="110" t="str">
        <f>IF(SP_SUL!I681="","*",SP_SUL!I681)</f>
        <v>*</v>
      </c>
      <c r="K680" s="110" t="str">
        <f>IF(SP_SUL!M681="","*",SP_SUL!M681)</f>
        <v>-</v>
      </c>
      <c r="L680" s="318" t="str">
        <f>IF(SP_SUL!N681="","*",SP_SUL!N681)</f>
        <v>-</v>
      </c>
      <c r="M680" s="111" t="str">
        <f>IF(SP_SUL!J681="","*",SP_SUL!J681)</f>
        <v>*</v>
      </c>
      <c r="N680" s="257" t="str">
        <f>IF(SP_SUL!K681="","*",SP_SUL!K681)</f>
        <v>*</v>
      </c>
      <c r="O680" s="257" t="str">
        <f>IF(SP_SUL!L681="","*",SP_SUL!L681)</f>
        <v>*</v>
      </c>
      <c r="P680" s="111"/>
      <c r="Q680" s="128" t="str">
        <f>IF(SP_SUL!O681="","*",SP_SUL!O681)</f>
        <v>*</v>
      </c>
      <c r="R680" s="128" t="str">
        <f>IF(SP_SUL!P681="","*",SP_SUL!P681)</f>
        <v>*</v>
      </c>
      <c r="S680" s="110" t="str">
        <f>IF(SP_SUL!Q681="","*",CONCATENATE(SP_SUL!Q681," ",SP_SUL!R681))</f>
        <v>*</v>
      </c>
      <c r="T680" s="110" t="str">
        <f>IF(SP_SUL!V681="","*",SP_SUL!V681)</f>
        <v>*</v>
      </c>
      <c r="U680" s="110" t="str">
        <f>IF(SP_SUL!W681="","*",SP_SUL!W681)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IF(SP_SUL!Y682="","*",SP_SUL!Y682)</f>
        <v>*</v>
      </c>
      <c r="B681" s="109" t="str">
        <f>IF(SP_SUL!X682="","*",SP_SUL!X682)</f>
        <v>*</v>
      </c>
      <c r="C681" s="109" t="str">
        <f>IF(SP_SUL!Z682="","*",SP_SUL!Z682)</f>
        <v>*</v>
      </c>
      <c r="D681" s="110" t="str">
        <f>IF(SP_SUL!S682="","*",SP_SUL!S682)</f>
        <v>-</v>
      </c>
      <c r="E681" s="110" t="str">
        <f>IF(SP_SUL!T682="","*",SP_SUL!T682)</f>
        <v>-</v>
      </c>
      <c r="F681" s="110" t="str">
        <f>IF(SP_SUL!B682="","*",SP_SUL!B682)</f>
        <v>*</v>
      </c>
      <c r="G681" s="110" t="str">
        <f>IF(SP_SUL!D682="","*",SP_SUL!D682)</f>
        <v>*</v>
      </c>
      <c r="H681" s="110" t="str">
        <f>IF(SP_SUL!F682="","*",SP_SUL!F682)</f>
        <v>*</v>
      </c>
      <c r="I681" s="110" t="str">
        <f>IF(SP_SUL!H682="","*",SP_SUL!H682)</f>
        <v>*</v>
      </c>
      <c r="J681" s="110" t="str">
        <f>IF(SP_SUL!I682="","*",SP_SUL!I682)</f>
        <v>*</v>
      </c>
      <c r="K681" s="110" t="str">
        <f>IF(SP_SUL!M682="","*",SP_SUL!M682)</f>
        <v>-</v>
      </c>
      <c r="L681" s="318" t="str">
        <f>IF(SP_SUL!N682="","*",SP_SUL!N682)</f>
        <v>-</v>
      </c>
      <c r="M681" s="111" t="str">
        <f>IF(SP_SUL!J682="","*",SP_SUL!J682)</f>
        <v>*</v>
      </c>
      <c r="N681" s="257" t="str">
        <f>IF(SP_SUL!K682="","*",SP_SUL!K682)</f>
        <v>*</v>
      </c>
      <c r="O681" s="257" t="str">
        <f>IF(SP_SUL!L682="","*",SP_SUL!L682)</f>
        <v>*</v>
      </c>
      <c r="P681" s="111"/>
      <c r="Q681" s="128" t="str">
        <f>IF(SP_SUL!O682="","*",SP_SUL!O682)</f>
        <v>*</v>
      </c>
      <c r="R681" s="128" t="str">
        <f>IF(SP_SUL!P682="","*",SP_SUL!P682)</f>
        <v>*</v>
      </c>
      <c r="S681" s="110" t="str">
        <f>IF(SP_SUL!Q682="","*",CONCATENATE(SP_SUL!Q682," ",SP_SUL!R682))</f>
        <v>*</v>
      </c>
      <c r="T681" s="110" t="str">
        <f>IF(SP_SUL!V682="","*",SP_SUL!V682)</f>
        <v>*</v>
      </c>
      <c r="U681" s="110" t="str">
        <f>IF(SP_SUL!W682="","*",SP_SUL!W682)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09" t="str">
        <f>IF(SP_SUL!Y683="","*",SP_SUL!Y683)</f>
        <v>*</v>
      </c>
      <c r="B682" s="109" t="str">
        <f>IF(SP_SUL!X683="","*",SP_SUL!X683)</f>
        <v>*</v>
      </c>
      <c r="C682" s="109" t="str">
        <f>IF(SP_SUL!Z683="","*",SP_SUL!Z683)</f>
        <v>*</v>
      </c>
      <c r="D682" s="110" t="str">
        <f>IF(SP_SUL!S683="","*",SP_SUL!S683)</f>
        <v>-</v>
      </c>
      <c r="E682" s="110" t="str">
        <f>IF(SP_SUL!T683="","*",SP_SUL!T683)</f>
        <v>-</v>
      </c>
      <c r="F682" s="110" t="str">
        <f>IF(SP_SUL!B683="","*",SP_SUL!B683)</f>
        <v>*</v>
      </c>
      <c r="G682" s="110" t="str">
        <f>IF(SP_SUL!D683="","*",SP_SUL!D683)</f>
        <v>*</v>
      </c>
      <c r="H682" s="110" t="str">
        <f>IF(SP_SUL!F683="","*",SP_SUL!F683)</f>
        <v>*</v>
      </c>
      <c r="I682" s="110" t="str">
        <f>IF(SP_SUL!H683="","*",SP_SUL!H683)</f>
        <v>*</v>
      </c>
      <c r="J682" s="110" t="str">
        <f>IF(SP_SUL!I683="","*",SP_SUL!I683)</f>
        <v>*</v>
      </c>
      <c r="K682" s="110" t="str">
        <f>IF(SP_SUL!M683="","*",SP_SUL!M683)</f>
        <v>-</v>
      </c>
      <c r="L682" s="318" t="str">
        <f>IF(SP_SUL!N683="","*",SP_SUL!N683)</f>
        <v>-</v>
      </c>
      <c r="M682" s="111" t="str">
        <f>IF(SP_SUL!J683="","*",SP_SUL!J683)</f>
        <v>*</v>
      </c>
      <c r="N682" s="257" t="str">
        <f>IF(SP_SUL!K683="","*",SP_SUL!K683)</f>
        <v>*</v>
      </c>
      <c r="O682" s="257" t="str">
        <f>IF(SP_SUL!L683="","*",SP_SUL!L683)</f>
        <v>*</v>
      </c>
      <c r="P682" s="111"/>
      <c r="Q682" s="128" t="str">
        <f>IF(SP_SUL!O683="","*",SP_SUL!O683)</f>
        <v>*</v>
      </c>
      <c r="R682" s="128" t="str">
        <f>IF(SP_SUL!P683="","*",SP_SUL!P683)</f>
        <v>*</v>
      </c>
      <c r="S682" s="110" t="str">
        <f>IF(SP_SUL!Q683="","*",CONCATENATE(SP_SUL!Q683," ",SP_SUL!R683))</f>
        <v>*</v>
      </c>
      <c r="T682" s="110" t="str">
        <f>IF(SP_SUL!V683="","*",SP_SUL!V683)</f>
        <v>*</v>
      </c>
      <c r="U682" s="110" t="str">
        <f>IF(SP_SUL!W683="","*",SP_SUL!W683)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IF(SP_SUL!Y684="","*",SP_SUL!Y684)</f>
        <v>*</v>
      </c>
      <c r="B683" s="109" t="str">
        <f>IF(SP_SUL!X684="","*",SP_SUL!X684)</f>
        <v>*</v>
      </c>
      <c r="C683" s="109" t="str">
        <f>IF(SP_SUL!Z684="","*",SP_SUL!Z684)</f>
        <v>*</v>
      </c>
      <c r="D683" s="110" t="str">
        <f>IF(SP_SUL!S684="","*",SP_SUL!S684)</f>
        <v>-</v>
      </c>
      <c r="E683" s="110" t="str">
        <f>IF(SP_SUL!T684="","*",SP_SUL!T684)</f>
        <v>-</v>
      </c>
      <c r="F683" s="110" t="str">
        <f>IF(SP_SUL!B684="","*",SP_SUL!B684)</f>
        <v>*</v>
      </c>
      <c r="G683" s="110" t="str">
        <f>IF(SP_SUL!D684="","*",SP_SUL!D684)</f>
        <v>*</v>
      </c>
      <c r="H683" s="110" t="str">
        <f>IF(SP_SUL!F684="","*",SP_SUL!F684)</f>
        <v>*</v>
      </c>
      <c r="I683" s="110" t="str">
        <f>IF(SP_SUL!H684="","*",SP_SUL!H684)</f>
        <v>*</v>
      </c>
      <c r="J683" s="110" t="str">
        <f>IF(SP_SUL!I684="","*",SP_SUL!I684)</f>
        <v>*</v>
      </c>
      <c r="K683" s="110" t="str">
        <f>IF(SP_SUL!M684="","*",SP_SUL!M684)</f>
        <v>-</v>
      </c>
      <c r="L683" s="318" t="str">
        <f>IF(SP_SUL!N684="","*",SP_SUL!N684)</f>
        <v>-</v>
      </c>
      <c r="M683" s="111" t="str">
        <f>IF(SP_SUL!J684="","*",SP_SUL!J684)</f>
        <v>*</v>
      </c>
      <c r="N683" s="257" t="str">
        <f>IF(SP_SUL!K684="","*",SP_SUL!K684)</f>
        <v>*</v>
      </c>
      <c r="O683" s="257" t="str">
        <f>IF(SP_SUL!L684="","*",SP_SUL!L684)</f>
        <v>*</v>
      </c>
      <c r="P683" s="111"/>
      <c r="Q683" s="128" t="str">
        <f>IF(SP_SUL!O684="","*",SP_SUL!O684)</f>
        <v>*</v>
      </c>
      <c r="R683" s="128" t="str">
        <f>IF(SP_SUL!P684="","*",SP_SUL!P684)</f>
        <v>*</v>
      </c>
      <c r="S683" s="110" t="str">
        <f>IF(SP_SUL!Q684="","*",CONCATENATE(SP_SUL!Q684," ",SP_SUL!R684))</f>
        <v>*</v>
      </c>
      <c r="T683" s="110" t="str">
        <f>IF(SP_SUL!V684="","*",SP_SUL!V684)</f>
        <v>*</v>
      </c>
      <c r="U683" s="110" t="str">
        <f>IF(SP_SUL!W684="","*",SP_SUL!W684)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IF(SP_SUL!Y685="","*",SP_SUL!Y685)</f>
        <v>*</v>
      </c>
      <c r="B684" s="109" t="str">
        <f>IF(SP_SUL!X685="","*",SP_SUL!X685)</f>
        <v>*</v>
      </c>
      <c r="C684" s="109" t="str">
        <f>IF(SP_SUL!Z685="","*",SP_SUL!Z685)</f>
        <v>*</v>
      </c>
      <c r="D684" s="110" t="str">
        <f>IF(SP_SUL!S685="","*",SP_SUL!S685)</f>
        <v>-</v>
      </c>
      <c r="E684" s="110" t="str">
        <f>IF(SP_SUL!T685="","*",SP_SUL!T685)</f>
        <v>-</v>
      </c>
      <c r="F684" s="110" t="str">
        <f>IF(SP_SUL!B685="","*",SP_SUL!B685)</f>
        <v>*</v>
      </c>
      <c r="G684" s="110" t="str">
        <f>IF(SP_SUL!D685="","*",SP_SUL!D685)</f>
        <v>*</v>
      </c>
      <c r="H684" s="110" t="str">
        <f>IF(SP_SUL!F685="","*",SP_SUL!F685)</f>
        <v>*</v>
      </c>
      <c r="I684" s="110" t="str">
        <f>IF(SP_SUL!H685="","*",SP_SUL!H685)</f>
        <v>*</v>
      </c>
      <c r="J684" s="110" t="str">
        <f>IF(SP_SUL!I685="","*",SP_SUL!I685)</f>
        <v>*</v>
      </c>
      <c r="K684" s="110" t="str">
        <f>IF(SP_SUL!M685="","*",SP_SUL!M685)</f>
        <v>-</v>
      </c>
      <c r="L684" s="318" t="str">
        <f>IF(SP_SUL!N685="","*",SP_SUL!N685)</f>
        <v>-</v>
      </c>
      <c r="M684" s="111" t="str">
        <f>IF(SP_SUL!J685="","*",SP_SUL!J685)</f>
        <v>*</v>
      </c>
      <c r="N684" s="257" t="str">
        <f>IF(SP_SUL!K685="","*",SP_SUL!K685)</f>
        <v>*</v>
      </c>
      <c r="O684" s="257" t="str">
        <f>IF(SP_SUL!L685="","*",SP_SUL!L685)</f>
        <v>*</v>
      </c>
      <c r="P684" s="111"/>
      <c r="Q684" s="128" t="str">
        <f>IF(SP_SUL!O685="","*",SP_SUL!O685)</f>
        <v>*</v>
      </c>
      <c r="R684" s="128" t="str">
        <f>IF(SP_SUL!P685="","*",SP_SUL!P685)</f>
        <v>*</v>
      </c>
      <c r="S684" s="110" t="str">
        <f>IF(SP_SUL!Q685="","*",CONCATENATE(SP_SUL!Q685," ",SP_SUL!R685))</f>
        <v>*</v>
      </c>
      <c r="T684" s="110" t="str">
        <f>IF(SP_SUL!V685="","*",SP_SUL!V685)</f>
        <v>*</v>
      </c>
      <c r="U684" s="110" t="str">
        <f>IF(SP_SUL!W685="","*",SP_SUL!W685)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09" t="str">
        <f>IF(SP_SUL!Y686="","*",SP_SUL!Y686)</f>
        <v>*</v>
      </c>
      <c r="B685" s="109" t="str">
        <f>IF(SP_SUL!X686="","*",SP_SUL!X686)</f>
        <v>*</v>
      </c>
      <c r="C685" s="109" t="str">
        <f>IF(SP_SUL!Z686="","*",SP_SUL!Z686)</f>
        <v>*</v>
      </c>
      <c r="D685" s="110" t="str">
        <f>IF(SP_SUL!S686="","*",SP_SUL!S686)</f>
        <v>-</v>
      </c>
      <c r="E685" s="110" t="str">
        <f>IF(SP_SUL!T686="","*",SP_SUL!T686)</f>
        <v>-</v>
      </c>
      <c r="F685" s="110" t="str">
        <f>IF(SP_SUL!B686="","*",SP_SUL!B686)</f>
        <v>*</v>
      </c>
      <c r="G685" s="110" t="str">
        <f>IF(SP_SUL!D686="","*",SP_SUL!D686)</f>
        <v>*</v>
      </c>
      <c r="H685" s="110" t="str">
        <f>IF(SP_SUL!F686="","*",SP_SUL!F686)</f>
        <v>*</v>
      </c>
      <c r="I685" s="110" t="str">
        <f>IF(SP_SUL!H686="","*",SP_SUL!H686)</f>
        <v>*</v>
      </c>
      <c r="J685" s="110" t="str">
        <f>IF(SP_SUL!I686="","*",SP_SUL!I686)</f>
        <v>*</v>
      </c>
      <c r="K685" s="110" t="str">
        <f>IF(SP_SUL!M686="","*",SP_SUL!M686)</f>
        <v>-</v>
      </c>
      <c r="L685" s="318" t="str">
        <f>IF(SP_SUL!N686="","*",SP_SUL!N686)</f>
        <v>-</v>
      </c>
      <c r="M685" s="111" t="str">
        <f>IF(SP_SUL!J686="","*",SP_SUL!J686)</f>
        <v>*</v>
      </c>
      <c r="N685" s="257" t="str">
        <f>IF(SP_SUL!K686="","*",SP_SUL!K686)</f>
        <v>*</v>
      </c>
      <c r="O685" s="257" t="str">
        <f>IF(SP_SUL!L686="","*",SP_SUL!L686)</f>
        <v>*</v>
      </c>
      <c r="P685" s="111"/>
      <c r="Q685" s="128" t="str">
        <f>IF(SP_SUL!O686="","*",SP_SUL!O686)</f>
        <v>*</v>
      </c>
      <c r="R685" s="128" t="str">
        <f>IF(SP_SUL!P686="","*",SP_SUL!P686)</f>
        <v>*</v>
      </c>
      <c r="S685" s="110" t="str">
        <f>IF(SP_SUL!Q686="","*",CONCATENATE(SP_SUL!Q686," ",SP_SUL!R686))</f>
        <v>*</v>
      </c>
      <c r="T685" s="110" t="str">
        <f>IF(SP_SUL!V686="","*",SP_SUL!V686)</f>
        <v>*</v>
      </c>
      <c r="U685" s="110" t="str">
        <f>IF(SP_SUL!W686="","*",SP_SUL!W686)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IF(SP_SUL!Y687="","*",SP_SUL!Y687)</f>
        <v>*</v>
      </c>
      <c r="B686" s="109" t="str">
        <f>IF(SP_SUL!X687="","*",SP_SUL!X687)</f>
        <v>*</v>
      </c>
      <c r="C686" s="109" t="str">
        <f>IF(SP_SUL!Z687="","*",SP_SUL!Z687)</f>
        <v>*</v>
      </c>
      <c r="D686" s="110" t="str">
        <f>IF(SP_SUL!S687="","*",SP_SUL!S687)</f>
        <v>-</v>
      </c>
      <c r="E686" s="110" t="str">
        <f>IF(SP_SUL!T687="","*",SP_SUL!T687)</f>
        <v>-</v>
      </c>
      <c r="F686" s="110" t="str">
        <f>IF(SP_SUL!B687="","*",SP_SUL!B687)</f>
        <v>*</v>
      </c>
      <c r="G686" s="110" t="str">
        <f>IF(SP_SUL!D687="","*",SP_SUL!D687)</f>
        <v>*</v>
      </c>
      <c r="H686" s="110" t="str">
        <f>IF(SP_SUL!F687="","*",SP_SUL!F687)</f>
        <v>*</v>
      </c>
      <c r="I686" s="110" t="str">
        <f>IF(SP_SUL!H687="","*",SP_SUL!H687)</f>
        <v>*</v>
      </c>
      <c r="J686" s="110" t="str">
        <f>IF(SP_SUL!I687="","*",SP_SUL!I687)</f>
        <v>*</v>
      </c>
      <c r="K686" s="110" t="str">
        <f>IF(SP_SUL!M687="","*",SP_SUL!M687)</f>
        <v>-</v>
      </c>
      <c r="L686" s="318" t="str">
        <f>IF(SP_SUL!N687="","*",SP_SUL!N687)</f>
        <v>-</v>
      </c>
      <c r="M686" s="111" t="str">
        <f>IF(SP_SUL!J687="","*",SP_SUL!J687)</f>
        <v>*</v>
      </c>
      <c r="N686" s="257" t="str">
        <f>IF(SP_SUL!K687="","*",SP_SUL!K687)</f>
        <v>*</v>
      </c>
      <c r="O686" s="257" t="str">
        <f>IF(SP_SUL!L687="","*",SP_SUL!L687)</f>
        <v>*</v>
      </c>
      <c r="P686" s="111"/>
      <c r="Q686" s="128" t="str">
        <f>IF(SP_SUL!O687="","*",SP_SUL!O687)</f>
        <v>*</v>
      </c>
      <c r="R686" s="128" t="str">
        <f>IF(SP_SUL!P687="","*",SP_SUL!P687)</f>
        <v>*</v>
      </c>
      <c r="S686" s="110" t="str">
        <f>IF(SP_SUL!Q687="","*",CONCATENATE(SP_SUL!Q687," ",SP_SUL!R687))</f>
        <v>*</v>
      </c>
      <c r="T686" s="110" t="str">
        <f>IF(SP_SUL!V687="","*",SP_SUL!V687)</f>
        <v>*</v>
      </c>
      <c r="U686" s="110" t="str">
        <f>IF(SP_SUL!W687="","*",SP_SUL!W687)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IF(SP_SUL!Y688="","*",SP_SUL!Y688)</f>
        <v>*</v>
      </c>
      <c r="B687" s="109" t="str">
        <f>IF(SP_SUL!X688="","*",SP_SUL!X688)</f>
        <v>*</v>
      </c>
      <c r="C687" s="109" t="str">
        <f>IF(SP_SUL!Z688="","*",SP_SUL!Z688)</f>
        <v>*</v>
      </c>
      <c r="D687" s="110" t="str">
        <f>IF(SP_SUL!S688="","*",SP_SUL!S688)</f>
        <v>-</v>
      </c>
      <c r="E687" s="110" t="str">
        <f>IF(SP_SUL!T688="","*",SP_SUL!T688)</f>
        <v>-</v>
      </c>
      <c r="F687" s="110" t="str">
        <f>IF(SP_SUL!B688="","*",SP_SUL!B688)</f>
        <v>*</v>
      </c>
      <c r="G687" s="110" t="str">
        <f>IF(SP_SUL!D688="","*",SP_SUL!D688)</f>
        <v>*</v>
      </c>
      <c r="H687" s="110" t="str">
        <f>IF(SP_SUL!F688="","*",SP_SUL!F688)</f>
        <v>*</v>
      </c>
      <c r="I687" s="110" t="str">
        <f>IF(SP_SUL!H688="","*",SP_SUL!H688)</f>
        <v>*</v>
      </c>
      <c r="J687" s="110" t="str">
        <f>IF(SP_SUL!I688="","*",SP_SUL!I688)</f>
        <v>*</v>
      </c>
      <c r="K687" s="110" t="str">
        <f>IF(SP_SUL!M688="","*",SP_SUL!M688)</f>
        <v>-</v>
      </c>
      <c r="L687" s="318" t="str">
        <f>IF(SP_SUL!N688="","*",SP_SUL!N688)</f>
        <v>-</v>
      </c>
      <c r="M687" s="111" t="str">
        <f>IF(SP_SUL!J688="","*",SP_SUL!J688)</f>
        <v>*</v>
      </c>
      <c r="N687" s="257" t="str">
        <f>IF(SP_SUL!K688="","*",SP_SUL!K688)</f>
        <v>*</v>
      </c>
      <c r="O687" s="257" t="str">
        <f>IF(SP_SUL!L688="","*",SP_SUL!L688)</f>
        <v>*</v>
      </c>
      <c r="P687" s="111"/>
      <c r="Q687" s="128" t="str">
        <f>IF(SP_SUL!O688="","*",SP_SUL!O688)</f>
        <v>*</v>
      </c>
      <c r="R687" s="128" t="str">
        <f>IF(SP_SUL!P688="","*",SP_SUL!P688)</f>
        <v>*</v>
      </c>
      <c r="S687" s="110" t="str">
        <f>IF(SP_SUL!Q688="","*",CONCATENATE(SP_SUL!Q688," ",SP_SUL!R688))</f>
        <v>*</v>
      </c>
      <c r="T687" s="110" t="str">
        <f>IF(SP_SUL!V688="","*",SP_SUL!V688)</f>
        <v>*</v>
      </c>
      <c r="U687" s="110" t="str">
        <f>IF(SP_SUL!W688="","*",SP_SUL!W688)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09" t="str">
        <f>IF(SP_SUL!Y689="","*",SP_SUL!Y689)</f>
        <v>*</v>
      </c>
      <c r="B688" s="109" t="str">
        <f>IF(SP_SUL!X689="","*",SP_SUL!X689)</f>
        <v>*</v>
      </c>
      <c r="C688" s="109" t="str">
        <f>IF(SP_SUL!Z689="","*",SP_SUL!Z689)</f>
        <v>*</v>
      </c>
      <c r="D688" s="110" t="str">
        <f>IF(SP_SUL!S689="","*",SP_SUL!S689)</f>
        <v>-</v>
      </c>
      <c r="E688" s="110" t="str">
        <f>IF(SP_SUL!T689="","*",SP_SUL!T689)</f>
        <v>-</v>
      </c>
      <c r="F688" s="110" t="str">
        <f>IF(SP_SUL!B689="","*",SP_SUL!B689)</f>
        <v>*</v>
      </c>
      <c r="G688" s="110" t="str">
        <f>IF(SP_SUL!D689="","*",SP_SUL!D689)</f>
        <v>*</v>
      </c>
      <c r="H688" s="110" t="str">
        <f>IF(SP_SUL!F689="","*",SP_SUL!F689)</f>
        <v>*</v>
      </c>
      <c r="I688" s="110" t="str">
        <f>IF(SP_SUL!H689="","*",SP_SUL!H689)</f>
        <v>*</v>
      </c>
      <c r="J688" s="110" t="str">
        <f>IF(SP_SUL!I689="","*",SP_SUL!I689)</f>
        <v>*</v>
      </c>
      <c r="K688" s="110" t="str">
        <f>IF(SP_SUL!M689="","*",SP_SUL!M689)</f>
        <v>-</v>
      </c>
      <c r="L688" s="318" t="str">
        <f>IF(SP_SUL!N689="","*",SP_SUL!N689)</f>
        <v>-</v>
      </c>
      <c r="M688" s="111" t="str">
        <f>IF(SP_SUL!J689="","*",SP_SUL!J689)</f>
        <v>*</v>
      </c>
      <c r="N688" s="257" t="str">
        <f>IF(SP_SUL!K689="","*",SP_SUL!K689)</f>
        <v>*</v>
      </c>
      <c r="O688" s="257" t="str">
        <f>IF(SP_SUL!L689="","*",SP_SUL!L689)</f>
        <v>*</v>
      </c>
      <c r="P688" s="111"/>
      <c r="Q688" s="128" t="str">
        <f>IF(SP_SUL!O689="","*",SP_SUL!O689)</f>
        <v>*</v>
      </c>
      <c r="R688" s="128" t="str">
        <f>IF(SP_SUL!P689="","*",SP_SUL!P689)</f>
        <v>*</v>
      </c>
      <c r="S688" s="110" t="str">
        <f>IF(SP_SUL!Q689="","*",CONCATENATE(SP_SUL!Q689," ",SP_SUL!R689))</f>
        <v>*</v>
      </c>
      <c r="T688" s="110" t="str">
        <f>IF(SP_SUL!V689="","*",SP_SUL!V689)</f>
        <v>*</v>
      </c>
      <c r="U688" s="110" t="str">
        <f>IF(SP_SUL!W689="","*",SP_SUL!W689)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IF(SP_SUL!Y690="","*",SP_SUL!Y690)</f>
        <v>*</v>
      </c>
      <c r="B689" s="109" t="str">
        <f>IF(SP_SUL!X690="","*",SP_SUL!X690)</f>
        <v>*</v>
      </c>
      <c r="C689" s="109" t="str">
        <f>IF(SP_SUL!Z690="","*",SP_SUL!Z690)</f>
        <v>*</v>
      </c>
      <c r="D689" s="110" t="str">
        <f>IF(SP_SUL!S690="","*",SP_SUL!S690)</f>
        <v>-</v>
      </c>
      <c r="E689" s="110" t="str">
        <f>IF(SP_SUL!T690="","*",SP_SUL!T690)</f>
        <v>-</v>
      </c>
      <c r="F689" s="110" t="str">
        <f>IF(SP_SUL!B690="","*",SP_SUL!B690)</f>
        <v>*</v>
      </c>
      <c r="G689" s="110" t="str">
        <f>IF(SP_SUL!D690="","*",SP_SUL!D690)</f>
        <v>*</v>
      </c>
      <c r="H689" s="110" t="str">
        <f>IF(SP_SUL!F690="","*",SP_SUL!F690)</f>
        <v>*</v>
      </c>
      <c r="I689" s="110" t="str">
        <f>IF(SP_SUL!H690="","*",SP_SUL!H690)</f>
        <v>*</v>
      </c>
      <c r="J689" s="110" t="str">
        <f>IF(SP_SUL!I690="","*",SP_SUL!I690)</f>
        <v>*</v>
      </c>
      <c r="K689" s="110" t="str">
        <f>IF(SP_SUL!M690="","*",SP_SUL!M690)</f>
        <v>-</v>
      </c>
      <c r="L689" s="318" t="str">
        <f>IF(SP_SUL!N690="","*",SP_SUL!N690)</f>
        <v>-</v>
      </c>
      <c r="M689" s="111" t="str">
        <f>IF(SP_SUL!J690="","*",SP_SUL!J690)</f>
        <v>*</v>
      </c>
      <c r="N689" s="257" t="str">
        <f>IF(SP_SUL!K690="","*",SP_SUL!K690)</f>
        <v>*</v>
      </c>
      <c r="O689" s="257" t="str">
        <f>IF(SP_SUL!L690="","*",SP_SUL!L690)</f>
        <v>*</v>
      </c>
      <c r="P689" s="111"/>
      <c r="Q689" s="128" t="str">
        <f>IF(SP_SUL!O690="","*",SP_SUL!O690)</f>
        <v>*</v>
      </c>
      <c r="R689" s="128" t="str">
        <f>IF(SP_SUL!P690="","*",SP_SUL!P690)</f>
        <v>*</v>
      </c>
      <c r="S689" s="110" t="str">
        <f>IF(SP_SUL!Q690="","*",CONCATENATE(SP_SUL!Q690," ",SP_SUL!R690))</f>
        <v>*</v>
      </c>
      <c r="T689" s="110" t="str">
        <f>IF(SP_SUL!V690="","*",SP_SUL!V690)</f>
        <v>*</v>
      </c>
      <c r="U689" s="110" t="str">
        <f>IF(SP_SUL!W690="","*",SP_SUL!W690)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IF(SP_SUL!Y691="","*",SP_SUL!Y691)</f>
        <v>*</v>
      </c>
      <c r="B690" s="109" t="str">
        <f>IF(SP_SUL!X691="","*",SP_SUL!X691)</f>
        <v>*</v>
      </c>
      <c r="C690" s="109" t="str">
        <f>IF(SP_SUL!Z691="","*",SP_SUL!Z691)</f>
        <v>*</v>
      </c>
      <c r="D690" s="110" t="str">
        <f>IF(SP_SUL!S691="","*",SP_SUL!S691)</f>
        <v>-</v>
      </c>
      <c r="E690" s="110" t="str">
        <f>IF(SP_SUL!T691="","*",SP_SUL!T691)</f>
        <v>-</v>
      </c>
      <c r="F690" s="110" t="str">
        <f>IF(SP_SUL!B691="","*",SP_SUL!B691)</f>
        <v>*</v>
      </c>
      <c r="G690" s="110" t="str">
        <f>IF(SP_SUL!D691="","*",SP_SUL!D691)</f>
        <v>*</v>
      </c>
      <c r="H690" s="110" t="str">
        <f>IF(SP_SUL!F691="","*",SP_SUL!F691)</f>
        <v>*</v>
      </c>
      <c r="I690" s="110" t="str">
        <f>IF(SP_SUL!H691="","*",SP_SUL!H691)</f>
        <v>*</v>
      </c>
      <c r="J690" s="110" t="str">
        <f>IF(SP_SUL!I691="","*",SP_SUL!I691)</f>
        <v>*</v>
      </c>
      <c r="K690" s="110" t="str">
        <f>IF(SP_SUL!M691="","*",SP_SUL!M691)</f>
        <v>-</v>
      </c>
      <c r="L690" s="318" t="str">
        <f>IF(SP_SUL!N691="","*",SP_SUL!N691)</f>
        <v>-</v>
      </c>
      <c r="M690" s="111" t="str">
        <f>IF(SP_SUL!J691="","*",SP_SUL!J691)</f>
        <v>*</v>
      </c>
      <c r="N690" s="257" t="str">
        <f>IF(SP_SUL!K691="","*",SP_SUL!K691)</f>
        <v>*</v>
      </c>
      <c r="O690" s="257" t="str">
        <f>IF(SP_SUL!L691="","*",SP_SUL!L691)</f>
        <v>*</v>
      </c>
      <c r="P690" s="111"/>
      <c r="Q690" s="128" t="str">
        <f>IF(SP_SUL!O691="","*",SP_SUL!O691)</f>
        <v>*</v>
      </c>
      <c r="R690" s="128" t="str">
        <f>IF(SP_SUL!P691="","*",SP_SUL!P691)</f>
        <v>*</v>
      </c>
      <c r="S690" s="110" t="str">
        <f>IF(SP_SUL!Q691="","*",CONCATENATE(SP_SUL!Q691," ",SP_SUL!R691))</f>
        <v>*</v>
      </c>
      <c r="T690" s="110" t="str">
        <f>IF(SP_SUL!V691="","*",SP_SUL!V691)</f>
        <v>*</v>
      </c>
      <c r="U690" s="110" t="str">
        <f>IF(SP_SUL!W691="","*",SP_SUL!W691)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09" t="str">
        <f>IF(SP_SUL!Y692="","*",SP_SUL!Y692)</f>
        <v>*</v>
      </c>
      <c r="B691" s="109" t="str">
        <f>IF(SP_SUL!X692="","*",SP_SUL!X692)</f>
        <v>*</v>
      </c>
      <c r="C691" s="109" t="str">
        <f>IF(SP_SUL!Z692="","*",SP_SUL!Z692)</f>
        <v>*</v>
      </c>
      <c r="D691" s="110" t="str">
        <f>IF(SP_SUL!S692="","*",SP_SUL!S692)</f>
        <v>-</v>
      </c>
      <c r="E691" s="110" t="str">
        <f>IF(SP_SUL!T692="","*",SP_SUL!T692)</f>
        <v>-</v>
      </c>
      <c r="F691" s="110" t="str">
        <f>IF(SP_SUL!B692="","*",SP_SUL!B692)</f>
        <v>*</v>
      </c>
      <c r="G691" s="110" t="str">
        <f>IF(SP_SUL!D692="","*",SP_SUL!D692)</f>
        <v>*</v>
      </c>
      <c r="H691" s="110" t="str">
        <f>IF(SP_SUL!F692="","*",SP_SUL!F692)</f>
        <v>*</v>
      </c>
      <c r="I691" s="110" t="str">
        <f>IF(SP_SUL!H692="","*",SP_SUL!H692)</f>
        <v>*</v>
      </c>
      <c r="J691" s="110" t="str">
        <f>IF(SP_SUL!I692="","*",SP_SUL!I692)</f>
        <v>*</v>
      </c>
      <c r="K691" s="110" t="str">
        <f>IF(SP_SUL!M692="","*",SP_SUL!M692)</f>
        <v>-</v>
      </c>
      <c r="L691" s="318" t="str">
        <f>IF(SP_SUL!N692="","*",SP_SUL!N692)</f>
        <v>-</v>
      </c>
      <c r="M691" s="111" t="str">
        <f>IF(SP_SUL!J692="","*",SP_SUL!J692)</f>
        <v>*</v>
      </c>
      <c r="N691" s="257" t="str">
        <f>IF(SP_SUL!K692="","*",SP_SUL!K692)</f>
        <v>*</v>
      </c>
      <c r="O691" s="257" t="str">
        <f>IF(SP_SUL!L692="","*",SP_SUL!L692)</f>
        <v>*</v>
      </c>
      <c r="P691" s="111"/>
      <c r="Q691" s="128" t="str">
        <f>IF(SP_SUL!O692="","*",SP_SUL!O692)</f>
        <v>*</v>
      </c>
      <c r="R691" s="128" t="str">
        <f>IF(SP_SUL!P692="","*",SP_SUL!P692)</f>
        <v>*</v>
      </c>
      <c r="S691" s="110" t="str">
        <f>IF(SP_SUL!Q692="","*",CONCATENATE(SP_SUL!Q692," ",SP_SUL!R692))</f>
        <v>*</v>
      </c>
      <c r="T691" s="110" t="str">
        <f>IF(SP_SUL!V692="","*",SP_SUL!V692)</f>
        <v>*</v>
      </c>
      <c r="U691" s="110" t="str">
        <f>IF(SP_SUL!W692="","*",SP_SUL!W692)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IF(SP_SUL!Y693="","*",SP_SUL!Y693)</f>
        <v>*</v>
      </c>
      <c r="B692" s="109" t="str">
        <f>IF(SP_SUL!X693="","*",SP_SUL!X693)</f>
        <v>*</v>
      </c>
      <c r="C692" s="109" t="str">
        <f>IF(SP_SUL!Z693="","*",SP_SUL!Z693)</f>
        <v>*</v>
      </c>
      <c r="D692" s="110" t="str">
        <f>IF(SP_SUL!S693="","*",SP_SUL!S693)</f>
        <v>-</v>
      </c>
      <c r="E692" s="110" t="str">
        <f>IF(SP_SUL!T693="","*",SP_SUL!T693)</f>
        <v>-</v>
      </c>
      <c r="F692" s="110" t="str">
        <f>IF(SP_SUL!B693="","*",SP_SUL!B693)</f>
        <v>*</v>
      </c>
      <c r="G692" s="110" t="str">
        <f>IF(SP_SUL!D693="","*",SP_SUL!D693)</f>
        <v>*</v>
      </c>
      <c r="H692" s="110" t="str">
        <f>IF(SP_SUL!F693="","*",SP_SUL!F693)</f>
        <v>*</v>
      </c>
      <c r="I692" s="110" t="str">
        <f>IF(SP_SUL!H693="","*",SP_SUL!H693)</f>
        <v>*</v>
      </c>
      <c r="J692" s="110" t="str">
        <f>IF(SP_SUL!I693="","*",SP_SUL!I693)</f>
        <v>*</v>
      </c>
      <c r="K692" s="110" t="str">
        <f>IF(SP_SUL!M693="","*",SP_SUL!M693)</f>
        <v>-</v>
      </c>
      <c r="L692" s="318" t="str">
        <f>IF(SP_SUL!N693="","*",SP_SUL!N693)</f>
        <v>-</v>
      </c>
      <c r="M692" s="111" t="str">
        <f>IF(SP_SUL!J693="","*",SP_SUL!J693)</f>
        <v>*</v>
      </c>
      <c r="N692" s="257" t="str">
        <f>IF(SP_SUL!K693="","*",SP_SUL!K693)</f>
        <v>*</v>
      </c>
      <c r="O692" s="257" t="str">
        <f>IF(SP_SUL!L693="","*",SP_SUL!L693)</f>
        <v>*</v>
      </c>
      <c r="P692" s="111"/>
      <c r="Q692" s="128" t="str">
        <f>IF(SP_SUL!O693="","*",SP_SUL!O693)</f>
        <v>*</v>
      </c>
      <c r="R692" s="128" t="str">
        <f>IF(SP_SUL!P693="","*",SP_SUL!P693)</f>
        <v>*</v>
      </c>
      <c r="S692" s="110" t="str">
        <f>IF(SP_SUL!Q693="","*",CONCATENATE(SP_SUL!Q693," ",SP_SUL!R693))</f>
        <v>*</v>
      </c>
      <c r="T692" s="110" t="str">
        <f>IF(SP_SUL!V693="","*",SP_SUL!V693)</f>
        <v>*</v>
      </c>
      <c r="U692" s="110" t="str">
        <f>IF(SP_SUL!W693="","*",SP_SUL!W693)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IF(SP_SUL!Y694="","*",SP_SUL!Y694)</f>
        <v>*</v>
      </c>
      <c r="B693" s="109" t="str">
        <f>IF(SP_SUL!X694="","*",SP_SUL!X694)</f>
        <v>*</v>
      </c>
      <c r="C693" s="109" t="str">
        <f>IF(SP_SUL!Z694="","*",SP_SUL!Z694)</f>
        <v>*</v>
      </c>
      <c r="D693" s="110" t="str">
        <f>IF(SP_SUL!S694="","*",SP_SUL!S694)</f>
        <v>-</v>
      </c>
      <c r="E693" s="110" t="str">
        <f>IF(SP_SUL!T694="","*",SP_SUL!T694)</f>
        <v>-</v>
      </c>
      <c r="F693" s="110" t="str">
        <f>IF(SP_SUL!B694="","*",SP_SUL!B694)</f>
        <v>*</v>
      </c>
      <c r="G693" s="110" t="str">
        <f>IF(SP_SUL!D694="","*",SP_SUL!D694)</f>
        <v>*</v>
      </c>
      <c r="H693" s="110" t="str">
        <f>IF(SP_SUL!F694="","*",SP_SUL!F694)</f>
        <v>*</v>
      </c>
      <c r="I693" s="110" t="str">
        <f>IF(SP_SUL!H694="","*",SP_SUL!H694)</f>
        <v>*</v>
      </c>
      <c r="J693" s="110" t="str">
        <f>IF(SP_SUL!I694="","*",SP_SUL!I694)</f>
        <v>*</v>
      </c>
      <c r="K693" s="110" t="str">
        <f>IF(SP_SUL!M694="","*",SP_SUL!M694)</f>
        <v>-</v>
      </c>
      <c r="L693" s="318" t="str">
        <f>IF(SP_SUL!N694="","*",SP_SUL!N694)</f>
        <v>-</v>
      </c>
      <c r="M693" s="111" t="str">
        <f>IF(SP_SUL!J694="","*",SP_SUL!J694)</f>
        <v>*</v>
      </c>
      <c r="N693" s="257" t="str">
        <f>IF(SP_SUL!K694="","*",SP_SUL!K694)</f>
        <v>*</v>
      </c>
      <c r="O693" s="257" t="str">
        <f>IF(SP_SUL!L694="","*",SP_SUL!L694)</f>
        <v>*</v>
      </c>
      <c r="P693" s="111"/>
      <c r="Q693" s="128" t="str">
        <f>IF(SP_SUL!O694="","*",SP_SUL!O694)</f>
        <v>*</v>
      </c>
      <c r="R693" s="128" t="str">
        <f>IF(SP_SUL!P694="","*",SP_SUL!P694)</f>
        <v>*</v>
      </c>
      <c r="S693" s="110" t="str">
        <f>IF(SP_SUL!Q694="","*",CONCATENATE(SP_SUL!Q694," ",SP_SUL!R694))</f>
        <v>*</v>
      </c>
      <c r="T693" s="110" t="str">
        <f>IF(SP_SUL!V694="","*",SP_SUL!V694)</f>
        <v>*</v>
      </c>
      <c r="U693" s="110" t="str">
        <f>IF(SP_SUL!W694="","*",SP_SUL!W694)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09" t="str">
        <f>IF(SP_SUL!Y695="","*",SP_SUL!Y695)</f>
        <v>*</v>
      </c>
      <c r="B694" s="109" t="str">
        <f>IF(SP_SUL!X695="","*",SP_SUL!X695)</f>
        <v>*</v>
      </c>
      <c r="C694" s="109" t="str">
        <f>IF(SP_SUL!Z695="","*",SP_SUL!Z695)</f>
        <v>*</v>
      </c>
      <c r="D694" s="110" t="str">
        <f>IF(SP_SUL!S695="","*",SP_SUL!S695)</f>
        <v>-</v>
      </c>
      <c r="E694" s="110" t="str">
        <f>IF(SP_SUL!T695="","*",SP_SUL!T695)</f>
        <v>-</v>
      </c>
      <c r="F694" s="110" t="str">
        <f>IF(SP_SUL!B695="","*",SP_SUL!B695)</f>
        <v>*</v>
      </c>
      <c r="G694" s="110" t="str">
        <f>IF(SP_SUL!D695="","*",SP_SUL!D695)</f>
        <v>*</v>
      </c>
      <c r="H694" s="110" t="str">
        <f>IF(SP_SUL!F695="","*",SP_SUL!F695)</f>
        <v>*</v>
      </c>
      <c r="I694" s="110" t="str">
        <f>IF(SP_SUL!H695="","*",SP_SUL!H695)</f>
        <v>*</v>
      </c>
      <c r="J694" s="110" t="str">
        <f>IF(SP_SUL!I695="","*",SP_SUL!I695)</f>
        <v>*</v>
      </c>
      <c r="K694" s="110" t="str">
        <f>IF(SP_SUL!M695="","*",SP_SUL!M695)</f>
        <v>-</v>
      </c>
      <c r="L694" s="318" t="str">
        <f>IF(SP_SUL!N695="","*",SP_SUL!N695)</f>
        <v>-</v>
      </c>
      <c r="M694" s="111" t="str">
        <f>IF(SP_SUL!J695="","*",SP_SUL!J695)</f>
        <v>*</v>
      </c>
      <c r="N694" s="257" t="str">
        <f>IF(SP_SUL!K695="","*",SP_SUL!K695)</f>
        <v>*</v>
      </c>
      <c r="O694" s="257" t="str">
        <f>IF(SP_SUL!L695="","*",SP_SUL!L695)</f>
        <v>*</v>
      </c>
      <c r="P694" s="111"/>
      <c r="Q694" s="128" t="str">
        <f>IF(SP_SUL!O695="","*",SP_SUL!O695)</f>
        <v>*</v>
      </c>
      <c r="R694" s="128" t="str">
        <f>IF(SP_SUL!P695="","*",SP_SUL!P695)</f>
        <v>*</v>
      </c>
      <c r="S694" s="110" t="str">
        <f>IF(SP_SUL!Q695="","*",CONCATENATE(SP_SUL!Q695," ",SP_SUL!R695))</f>
        <v>*</v>
      </c>
      <c r="T694" s="110" t="str">
        <f>IF(SP_SUL!V695="","*",SP_SUL!V695)</f>
        <v>*</v>
      </c>
      <c r="U694" s="110" t="str">
        <f>IF(SP_SUL!W695="","*",SP_SUL!W695)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IF(SP_SUL!Y696="","*",SP_SUL!Y696)</f>
        <v>*</v>
      </c>
      <c r="B695" s="109" t="str">
        <f>IF(SP_SUL!X696="","*",SP_SUL!X696)</f>
        <v>*</v>
      </c>
      <c r="C695" s="109" t="str">
        <f>IF(SP_SUL!Z696="","*",SP_SUL!Z696)</f>
        <v>*</v>
      </c>
      <c r="D695" s="110" t="str">
        <f>IF(SP_SUL!S696="","*",SP_SUL!S696)</f>
        <v>-</v>
      </c>
      <c r="E695" s="110" t="str">
        <f>IF(SP_SUL!T696="","*",SP_SUL!T696)</f>
        <v>-</v>
      </c>
      <c r="F695" s="110" t="str">
        <f>IF(SP_SUL!B696="","*",SP_SUL!B696)</f>
        <v>*</v>
      </c>
      <c r="G695" s="110" t="str">
        <f>IF(SP_SUL!D696="","*",SP_SUL!D696)</f>
        <v>*</v>
      </c>
      <c r="H695" s="110" t="str">
        <f>IF(SP_SUL!F696="","*",SP_SUL!F696)</f>
        <v>*</v>
      </c>
      <c r="I695" s="110" t="str">
        <f>IF(SP_SUL!H696="","*",SP_SUL!H696)</f>
        <v>*</v>
      </c>
      <c r="J695" s="110" t="str">
        <f>IF(SP_SUL!I696="","*",SP_SUL!I696)</f>
        <v>*</v>
      </c>
      <c r="K695" s="110" t="str">
        <f>IF(SP_SUL!M696="","*",SP_SUL!M696)</f>
        <v>-</v>
      </c>
      <c r="L695" s="318" t="str">
        <f>IF(SP_SUL!N696="","*",SP_SUL!N696)</f>
        <v>-</v>
      </c>
      <c r="M695" s="111" t="str">
        <f>IF(SP_SUL!J696="","*",SP_SUL!J696)</f>
        <v>*</v>
      </c>
      <c r="N695" s="257" t="str">
        <f>IF(SP_SUL!K696="","*",SP_SUL!K696)</f>
        <v>*</v>
      </c>
      <c r="O695" s="257" t="str">
        <f>IF(SP_SUL!L696="","*",SP_SUL!L696)</f>
        <v>*</v>
      </c>
      <c r="P695" s="111"/>
      <c r="Q695" s="128" t="str">
        <f>IF(SP_SUL!O696="","*",SP_SUL!O696)</f>
        <v>*</v>
      </c>
      <c r="R695" s="128" t="str">
        <f>IF(SP_SUL!P696="","*",SP_SUL!P696)</f>
        <v>*</v>
      </c>
      <c r="S695" s="110" t="str">
        <f>IF(SP_SUL!Q696="","*",CONCATENATE(SP_SUL!Q696," ",SP_SUL!R696))</f>
        <v>*</v>
      </c>
      <c r="T695" s="110" t="str">
        <f>IF(SP_SUL!V696="","*",SP_SUL!V696)</f>
        <v>*</v>
      </c>
      <c r="U695" s="110" t="str">
        <f>IF(SP_SUL!W696="","*",SP_SUL!W696)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IF(SP_SUL!Y697="","*",SP_SUL!Y697)</f>
        <v>*</v>
      </c>
      <c r="B696" s="109" t="str">
        <f>IF(SP_SUL!X697="","*",SP_SUL!X697)</f>
        <v>*</v>
      </c>
      <c r="C696" s="109" t="str">
        <f>IF(SP_SUL!Z697="","*",SP_SUL!Z697)</f>
        <v>*</v>
      </c>
      <c r="D696" s="110" t="str">
        <f>IF(SP_SUL!S697="","*",SP_SUL!S697)</f>
        <v>-</v>
      </c>
      <c r="E696" s="110" t="str">
        <f>IF(SP_SUL!T697="","*",SP_SUL!T697)</f>
        <v>-</v>
      </c>
      <c r="F696" s="110" t="str">
        <f>IF(SP_SUL!B697="","*",SP_SUL!B697)</f>
        <v>*</v>
      </c>
      <c r="G696" s="110" t="str">
        <f>IF(SP_SUL!D697="","*",SP_SUL!D697)</f>
        <v>*</v>
      </c>
      <c r="H696" s="110" t="str">
        <f>IF(SP_SUL!F697="","*",SP_SUL!F697)</f>
        <v>*</v>
      </c>
      <c r="I696" s="110" t="str">
        <f>IF(SP_SUL!H697="","*",SP_SUL!H697)</f>
        <v>*</v>
      </c>
      <c r="J696" s="110" t="str">
        <f>IF(SP_SUL!I697="","*",SP_SUL!I697)</f>
        <v>*</v>
      </c>
      <c r="K696" s="110" t="str">
        <f>IF(SP_SUL!M697="","*",SP_SUL!M697)</f>
        <v>-</v>
      </c>
      <c r="L696" s="318" t="str">
        <f>IF(SP_SUL!N697="","*",SP_SUL!N697)</f>
        <v>-</v>
      </c>
      <c r="M696" s="111" t="str">
        <f>IF(SP_SUL!J697="","*",SP_SUL!J697)</f>
        <v>*</v>
      </c>
      <c r="N696" s="257" t="str">
        <f>IF(SP_SUL!K697="","*",SP_SUL!K697)</f>
        <v>*</v>
      </c>
      <c r="O696" s="257" t="str">
        <f>IF(SP_SUL!L697="","*",SP_SUL!L697)</f>
        <v>*</v>
      </c>
      <c r="P696" s="111"/>
      <c r="Q696" s="128" t="str">
        <f>IF(SP_SUL!O697="","*",SP_SUL!O697)</f>
        <v>*</v>
      </c>
      <c r="R696" s="128" t="str">
        <f>IF(SP_SUL!P697="","*",SP_SUL!P697)</f>
        <v>*</v>
      </c>
      <c r="S696" s="110" t="str">
        <f>IF(SP_SUL!Q697="","*",CONCATENATE(SP_SUL!Q697," ",SP_SUL!R697))</f>
        <v>*</v>
      </c>
      <c r="T696" s="110" t="str">
        <f>IF(SP_SUL!V697="","*",SP_SUL!V697)</f>
        <v>*</v>
      </c>
      <c r="U696" s="110" t="str">
        <f>IF(SP_SUL!W697="","*",SP_SUL!W697)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09" t="str">
        <f>IF(SP_SUL!Y698="","*",SP_SUL!Y698)</f>
        <v>*</v>
      </c>
      <c r="B697" s="109" t="str">
        <f>IF(SP_SUL!X698="","*",SP_SUL!X698)</f>
        <v>*</v>
      </c>
      <c r="C697" s="109" t="str">
        <f>IF(SP_SUL!Z698="","*",SP_SUL!Z698)</f>
        <v>*</v>
      </c>
      <c r="D697" s="110" t="str">
        <f>IF(SP_SUL!S698="","*",SP_SUL!S698)</f>
        <v>-</v>
      </c>
      <c r="E697" s="110" t="str">
        <f>IF(SP_SUL!T698="","*",SP_SUL!T698)</f>
        <v>-</v>
      </c>
      <c r="F697" s="110" t="str">
        <f>IF(SP_SUL!B698="","*",SP_SUL!B698)</f>
        <v>*</v>
      </c>
      <c r="G697" s="110" t="str">
        <f>IF(SP_SUL!D698="","*",SP_SUL!D698)</f>
        <v>*</v>
      </c>
      <c r="H697" s="110" t="str">
        <f>IF(SP_SUL!F698="","*",SP_SUL!F698)</f>
        <v>*</v>
      </c>
      <c r="I697" s="110" t="str">
        <f>IF(SP_SUL!H698="","*",SP_SUL!H698)</f>
        <v>*</v>
      </c>
      <c r="J697" s="110" t="str">
        <f>IF(SP_SUL!I698="","*",SP_SUL!I698)</f>
        <v>*</v>
      </c>
      <c r="K697" s="110" t="str">
        <f>IF(SP_SUL!M698="","*",SP_SUL!M698)</f>
        <v>-</v>
      </c>
      <c r="L697" s="318" t="str">
        <f>IF(SP_SUL!N698="","*",SP_SUL!N698)</f>
        <v>-</v>
      </c>
      <c r="M697" s="111" t="str">
        <f>IF(SP_SUL!J698="","*",SP_SUL!J698)</f>
        <v>*</v>
      </c>
      <c r="N697" s="257" t="str">
        <f>IF(SP_SUL!K698="","*",SP_SUL!K698)</f>
        <v>*</v>
      </c>
      <c r="O697" s="257" t="str">
        <f>IF(SP_SUL!L698="","*",SP_SUL!L698)</f>
        <v>*</v>
      </c>
      <c r="P697" s="111"/>
      <c r="Q697" s="128" t="str">
        <f>IF(SP_SUL!O698="","*",SP_SUL!O698)</f>
        <v>*</v>
      </c>
      <c r="R697" s="128" t="str">
        <f>IF(SP_SUL!P698="","*",SP_SUL!P698)</f>
        <v>*</v>
      </c>
      <c r="S697" s="110" t="str">
        <f>IF(SP_SUL!Q698="","*",CONCATENATE(SP_SUL!Q698," ",SP_SUL!R698))</f>
        <v>*</v>
      </c>
      <c r="T697" s="110" t="str">
        <f>IF(SP_SUL!V698="","*",SP_SUL!V698)</f>
        <v>*</v>
      </c>
      <c r="U697" s="110" t="str">
        <f>IF(SP_SUL!W698="","*",SP_SUL!W698)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IF(SP_SUL!Y699="","*",SP_SUL!Y699)</f>
        <v>*</v>
      </c>
      <c r="B698" s="109" t="str">
        <f>IF(SP_SUL!X699="","*",SP_SUL!X699)</f>
        <v>*</v>
      </c>
      <c r="C698" s="109" t="str">
        <f>IF(SP_SUL!Z699="","*",SP_SUL!Z699)</f>
        <v>*</v>
      </c>
      <c r="D698" s="110" t="str">
        <f>IF(SP_SUL!S699="","*",SP_SUL!S699)</f>
        <v>-</v>
      </c>
      <c r="E698" s="110" t="str">
        <f>IF(SP_SUL!T699="","*",SP_SUL!T699)</f>
        <v>-</v>
      </c>
      <c r="F698" s="110" t="str">
        <f>IF(SP_SUL!B699="","*",SP_SUL!B699)</f>
        <v>*</v>
      </c>
      <c r="G698" s="110" t="str">
        <f>IF(SP_SUL!D699="","*",SP_SUL!D699)</f>
        <v>*</v>
      </c>
      <c r="H698" s="110" t="str">
        <f>IF(SP_SUL!F699="","*",SP_SUL!F699)</f>
        <v>*</v>
      </c>
      <c r="I698" s="110" t="str">
        <f>IF(SP_SUL!H699="","*",SP_SUL!H699)</f>
        <v>*</v>
      </c>
      <c r="J698" s="110" t="str">
        <f>IF(SP_SUL!I699="","*",SP_SUL!I699)</f>
        <v>*</v>
      </c>
      <c r="K698" s="110" t="str">
        <f>IF(SP_SUL!M699="","*",SP_SUL!M699)</f>
        <v>-</v>
      </c>
      <c r="L698" s="318" t="str">
        <f>IF(SP_SUL!N699="","*",SP_SUL!N699)</f>
        <v>-</v>
      </c>
      <c r="M698" s="111" t="str">
        <f>IF(SP_SUL!J699="","*",SP_SUL!J699)</f>
        <v>*</v>
      </c>
      <c r="N698" s="257" t="str">
        <f>IF(SP_SUL!K699="","*",SP_SUL!K699)</f>
        <v>*</v>
      </c>
      <c r="O698" s="257" t="str">
        <f>IF(SP_SUL!L699="","*",SP_SUL!L699)</f>
        <v>*</v>
      </c>
      <c r="P698" s="111"/>
      <c r="Q698" s="128" t="str">
        <f>IF(SP_SUL!O699="","*",SP_SUL!O699)</f>
        <v>*</v>
      </c>
      <c r="R698" s="128" t="str">
        <f>IF(SP_SUL!P699="","*",SP_SUL!P699)</f>
        <v>*</v>
      </c>
      <c r="S698" s="110" t="str">
        <f>IF(SP_SUL!Q699="","*",CONCATENATE(SP_SUL!Q699," ",SP_SUL!R699))</f>
        <v>*</v>
      </c>
      <c r="T698" s="110" t="str">
        <f>IF(SP_SUL!V699="","*",SP_SUL!V699)</f>
        <v>*</v>
      </c>
      <c r="U698" s="110" t="str">
        <f>IF(SP_SUL!W699="","*",SP_SUL!W699)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IF(SP_SUL!Y700="","*",SP_SUL!Y700)</f>
        <v>*</v>
      </c>
      <c r="B699" s="109" t="str">
        <f>IF(SP_SUL!X700="","*",SP_SUL!X700)</f>
        <v>*</v>
      </c>
      <c r="C699" s="109" t="str">
        <f>IF(SP_SUL!Z700="","*",SP_SUL!Z700)</f>
        <v>*</v>
      </c>
      <c r="D699" s="110" t="str">
        <f>IF(SP_SUL!S700="","*",SP_SUL!S700)</f>
        <v>-</v>
      </c>
      <c r="E699" s="110" t="str">
        <f>IF(SP_SUL!T700="","*",SP_SUL!T700)</f>
        <v>-</v>
      </c>
      <c r="F699" s="110" t="str">
        <f>IF(SP_SUL!B700="","*",SP_SUL!B700)</f>
        <v>*</v>
      </c>
      <c r="G699" s="110" t="str">
        <f>IF(SP_SUL!D700="","*",SP_SUL!D700)</f>
        <v>*</v>
      </c>
      <c r="H699" s="110" t="str">
        <f>IF(SP_SUL!F700="","*",SP_SUL!F700)</f>
        <v>*</v>
      </c>
      <c r="I699" s="110" t="str">
        <f>IF(SP_SUL!H700="","*",SP_SUL!H700)</f>
        <v>*</v>
      </c>
      <c r="J699" s="110" t="str">
        <f>IF(SP_SUL!I700="","*",SP_SUL!I700)</f>
        <v>*</v>
      </c>
      <c r="K699" s="110" t="str">
        <f>IF(SP_SUL!M700="","*",SP_SUL!M700)</f>
        <v>-</v>
      </c>
      <c r="L699" s="318" t="str">
        <f>IF(SP_SUL!N700="","*",SP_SUL!N700)</f>
        <v>-</v>
      </c>
      <c r="M699" s="111" t="str">
        <f>IF(SP_SUL!J700="","*",SP_SUL!J700)</f>
        <v>*</v>
      </c>
      <c r="N699" s="257" t="str">
        <f>IF(SP_SUL!K700="","*",SP_SUL!K700)</f>
        <v>*</v>
      </c>
      <c r="O699" s="257" t="str">
        <f>IF(SP_SUL!L700="","*",SP_SUL!L700)</f>
        <v>*</v>
      </c>
      <c r="P699" s="111"/>
      <c r="Q699" s="128" t="str">
        <f>IF(SP_SUL!O700="","*",SP_SUL!O700)</f>
        <v>*</v>
      </c>
      <c r="R699" s="128" t="str">
        <f>IF(SP_SUL!P700="","*",SP_SUL!P700)</f>
        <v>*</v>
      </c>
      <c r="S699" s="110" t="str">
        <f>IF(SP_SUL!Q700="","*",CONCATENATE(SP_SUL!Q700," ",SP_SUL!R700))</f>
        <v>*</v>
      </c>
      <c r="T699" s="110" t="str">
        <f>IF(SP_SUL!V700="","*",SP_SUL!V700)</f>
        <v>*</v>
      </c>
      <c r="U699" s="110" t="str">
        <f>IF(SP_SUL!W700="","*",SP_SUL!W700)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09" t="str">
        <f>IF(SP_SUL!Y701="","*",SP_SUL!Y701)</f>
        <v>*</v>
      </c>
      <c r="B700" s="109" t="str">
        <f>IF(SP_SUL!X701="","*",SP_SUL!X701)</f>
        <v>*</v>
      </c>
      <c r="C700" s="109" t="str">
        <f>IF(SP_SUL!Z701="","*",SP_SUL!Z701)</f>
        <v>*</v>
      </c>
      <c r="D700" s="110" t="str">
        <f>IF(SP_SUL!S701="","*",SP_SUL!S701)</f>
        <v>-</v>
      </c>
      <c r="E700" s="110" t="str">
        <f>IF(SP_SUL!T701="","*",SP_SUL!T701)</f>
        <v>-</v>
      </c>
      <c r="F700" s="110" t="str">
        <f>IF(SP_SUL!B701="","*",SP_SUL!B701)</f>
        <v>*</v>
      </c>
      <c r="G700" s="110" t="str">
        <f>IF(SP_SUL!D701="","*",SP_SUL!D701)</f>
        <v>*</v>
      </c>
      <c r="H700" s="110" t="str">
        <f>IF(SP_SUL!F701="","*",SP_SUL!F701)</f>
        <v>*</v>
      </c>
      <c r="I700" s="110" t="str">
        <f>IF(SP_SUL!H701="","*",SP_SUL!H701)</f>
        <v>*</v>
      </c>
      <c r="J700" s="110" t="str">
        <f>IF(SP_SUL!I701="","*",SP_SUL!I701)</f>
        <v>*</v>
      </c>
      <c r="K700" s="110" t="str">
        <f>IF(SP_SUL!M701="","*",SP_SUL!M701)</f>
        <v>-</v>
      </c>
      <c r="L700" s="318" t="str">
        <f>IF(SP_SUL!N701="","*",SP_SUL!N701)</f>
        <v>-</v>
      </c>
      <c r="M700" s="111" t="str">
        <f>IF(SP_SUL!J701="","*",SP_SUL!J701)</f>
        <v>*</v>
      </c>
      <c r="N700" s="257" t="str">
        <f>IF(SP_SUL!K701="","*",SP_SUL!K701)</f>
        <v>*</v>
      </c>
      <c r="O700" s="257" t="str">
        <f>IF(SP_SUL!L701="","*",SP_SUL!L701)</f>
        <v>*</v>
      </c>
      <c r="P700" s="111"/>
      <c r="Q700" s="128" t="str">
        <f>IF(SP_SUL!O701="","*",SP_SUL!O701)</f>
        <v>*</v>
      </c>
      <c r="R700" s="128" t="str">
        <f>IF(SP_SUL!P701="","*",SP_SUL!P701)</f>
        <v>*</v>
      </c>
      <c r="S700" s="110" t="str">
        <f>IF(SP_SUL!Q701="","*",CONCATENATE(SP_SUL!Q701," ",SP_SUL!R701))</f>
        <v>*</v>
      </c>
      <c r="T700" s="110" t="str">
        <f>IF(SP_SUL!V701="","*",SP_SUL!V701)</f>
        <v>*</v>
      </c>
      <c r="U700" s="110" t="str">
        <f>IF(SP_SUL!W701="","*",SP_SUL!W701)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IF(SP_SUL!Y702="","*",SP_SUL!Y702)</f>
        <v>*</v>
      </c>
      <c r="B701" s="109" t="str">
        <f>IF(SP_SUL!X702="","*",SP_SUL!X702)</f>
        <v>*</v>
      </c>
      <c r="C701" s="109" t="str">
        <f>IF(SP_SUL!Z702="","*",SP_SUL!Z702)</f>
        <v>*</v>
      </c>
      <c r="D701" s="110" t="str">
        <f>IF(SP_SUL!S702="","*",SP_SUL!S702)</f>
        <v>-</v>
      </c>
      <c r="E701" s="110" t="str">
        <f>IF(SP_SUL!T702="","*",SP_SUL!T702)</f>
        <v>-</v>
      </c>
      <c r="F701" s="110" t="str">
        <f>IF(SP_SUL!B702="","*",SP_SUL!B702)</f>
        <v>*</v>
      </c>
      <c r="G701" s="110" t="str">
        <f>IF(SP_SUL!D702="","*",SP_SUL!D702)</f>
        <v>*</v>
      </c>
      <c r="H701" s="110" t="str">
        <f>IF(SP_SUL!F702="","*",SP_SUL!F702)</f>
        <v>*</v>
      </c>
      <c r="I701" s="110" t="str">
        <f>IF(SP_SUL!H702="","*",SP_SUL!H702)</f>
        <v>*</v>
      </c>
      <c r="J701" s="110" t="str">
        <f>IF(SP_SUL!I702="","*",SP_SUL!I702)</f>
        <v>*</v>
      </c>
      <c r="K701" s="110" t="str">
        <f>IF(SP_SUL!M702="","*",SP_SUL!M702)</f>
        <v>-</v>
      </c>
      <c r="L701" s="318" t="str">
        <f>IF(SP_SUL!N702="","*",SP_SUL!N702)</f>
        <v>-</v>
      </c>
      <c r="M701" s="111" t="str">
        <f>IF(SP_SUL!J702="","*",SP_SUL!J702)</f>
        <v>*</v>
      </c>
      <c r="N701" s="257" t="str">
        <f>IF(SP_SUL!K702="","*",SP_SUL!K702)</f>
        <v>*</v>
      </c>
      <c r="O701" s="257" t="str">
        <f>IF(SP_SUL!L702="","*",SP_SUL!L702)</f>
        <v>*</v>
      </c>
      <c r="P701" s="111"/>
      <c r="Q701" s="128" t="str">
        <f>IF(SP_SUL!O702="","*",SP_SUL!O702)</f>
        <v>*</v>
      </c>
      <c r="R701" s="128" t="str">
        <f>IF(SP_SUL!P702="","*",SP_SUL!P702)</f>
        <v>*</v>
      </c>
      <c r="S701" s="110" t="str">
        <f>IF(SP_SUL!Q702="","*",CONCATENATE(SP_SUL!Q702," ",SP_SUL!R702))</f>
        <v>*</v>
      </c>
      <c r="T701" s="110" t="str">
        <f>IF(SP_SUL!V702="","*",SP_SUL!V702)</f>
        <v>*</v>
      </c>
      <c r="U701" s="110" t="str">
        <f>IF(SP_SUL!W702="","*",SP_SUL!W702)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IF(SP_SUL!Y703="","*",SP_SUL!Y703)</f>
        <v>*</v>
      </c>
      <c r="B702" s="109" t="str">
        <f>IF(SP_SUL!X703="","*",SP_SUL!X703)</f>
        <v>*</v>
      </c>
      <c r="C702" s="109" t="str">
        <f>IF(SP_SUL!Z703="","*",SP_SUL!Z703)</f>
        <v>*</v>
      </c>
      <c r="D702" s="110" t="str">
        <f>IF(SP_SUL!S703="","*",SP_SUL!S703)</f>
        <v>-</v>
      </c>
      <c r="E702" s="110" t="str">
        <f>IF(SP_SUL!T703="","*",SP_SUL!T703)</f>
        <v>-</v>
      </c>
      <c r="F702" s="110" t="str">
        <f>IF(SP_SUL!B703="","*",SP_SUL!B703)</f>
        <v>*</v>
      </c>
      <c r="G702" s="110" t="str">
        <f>IF(SP_SUL!D703="","*",SP_SUL!D703)</f>
        <v>*</v>
      </c>
      <c r="H702" s="110" t="str">
        <f>IF(SP_SUL!F703="","*",SP_SUL!F703)</f>
        <v>*</v>
      </c>
      <c r="I702" s="110" t="str">
        <f>IF(SP_SUL!H703="","*",SP_SUL!H703)</f>
        <v>*</v>
      </c>
      <c r="J702" s="110" t="str">
        <f>IF(SP_SUL!I703="","*",SP_SUL!I703)</f>
        <v>*</v>
      </c>
      <c r="K702" s="110" t="str">
        <f>IF(SP_SUL!M703="","*",SP_SUL!M703)</f>
        <v>-</v>
      </c>
      <c r="L702" s="318" t="str">
        <f>IF(SP_SUL!N703="","*",SP_SUL!N703)</f>
        <v>-</v>
      </c>
      <c r="M702" s="111" t="str">
        <f>IF(SP_SUL!J703="","*",SP_SUL!J703)</f>
        <v>*</v>
      </c>
      <c r="N702" s="257" t="str">
        <f>IF(SP_SUL!K703="","*",SP_SUL!K703)</f>
        <v>*</v>
      </c>
      <c r="O702" s="257" t="str">
        <f>IF(SP_SUL!L703="","*",SP_SUL!L703)</f>
        <v>*</v>
      </c>
      <c r="P702" s="111"/>
      <c r="Q702" s="128" t="str">
        <f>IF(SP_SUL!O703="","*",SP_SUL!O703)</f>
        <v>*</v>
      </c>
      <c r="R702" s="128" t="str">
        <f>IF(SP_SUL!P703="","*",SP_SUL!P703)</f>
        <v>*</v>
      </c>
      <c r="S702" s="110" t="str">
        <f>IF(SP_SUL!Q703="","*",CONCATENATE(SP_SUL!Q703," ",SP_SUL!R703))</f>
        <v>*</v>
      </c>
      <c r="T702" s="110" t="str">
        <f>IF(SP_SUL!V703="","*",SP_SUL!V703)</f>
        <v>*</v>
      </c>
      <c r="U702" s="110" t="str">
        <f>IF(SP_SUL!W703="","*",SP_SUL!W703)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09" t="str">
        <f>IF(SP_SUL!Y704="","*",SP_SUL!Y704)</f>
        <v>*</v>
      </c>
      <c r="B703" s="109" t="str">
        <f>IF(SP_SUL!X704="","*",SP_SUL!X704)</f>
        <v>*</v>
      </c>
      <c r="C703" s="109" t="str">
        <f>IF(SP_SUL!Z704="","*",SP_SUL!Z704)</f>
        <v>*</v>
      </c>
      <c r="D703" s="110" t="str">
        <f>IF(SP_SUL!S704="","*",SP_SUL!S704)</f>
        <v>-</v>
      </c>
      <c r="E703" s="110" t="str">
        <f>IF(SP_SUL!T704="","*",SP_SUL!T704)</f>
        <v>-</v>
      </c>
      <c r="F703" s="110" t="str">
        <f>IF(SP_SUL!B704="","*",SP_SUL!B704)</f>
        <v>*</v>
      </c>
      <c r="G703" s="110" t="str">
        <f>IF(SP_SUL!D704="","*",SP_SUL!D704)</f>
        <v>*</v>
      </c>
      <c r="H703" s="110" t="str">
        <f>IF(SP_SUL!F704="","*",SP_SUL!F704)</f>
        <v>*</v>
      </c>
      <c r="I703" s="110" t="str">
        <f>IF(SP_SUL!H704="","*",SP_SUL!H704)</f>
        <v>*</v>
      </c>
      <c r="J703" s="110" t="str">
        <f>IF(SP_SUL!I704="","*",SP_SUL!I704)</f>
        <v>*</v>
      </c>
      <c r="K703" s="110" t="str">
        <f>IF(SP_SUL!M704="","*",SP_SUL!M704)</f>
        <v>-</v>
      </c>
      <c r="L703" s="318" t="str">
        <f>IF(SP_SUL!N704="","*",SP_SUL!N704)</f>
        <v>-</v>
      </c>
      <c r="M703" s="111" t="str">
        <f>IF(SP_SUL!J704="","*",SP_SUL!J704)</f>
        <v>*</v>
      </c>
      <c r="N703" s="257" t="str">
        <f>IF(SP_SUL!K704="","*",SP_SUL!K704)</f>
        <v>*</v>
      </c>
      <c r="O703" s="257" t="str">
        <f>IF(SP_SUL!L704="","*",SP_SUL!L704)</f>
        <v>*</v>
      </c>
      <c r="P703" s="111"/>
      <c r="Q703" s="128" t="str">
        <f>IF(SP_SUL!O704="","*",SP_SUL!O704)</f>
        <v>*</v>
      </c>
      <c r="R703" s="128" t="str">
        <f>IF(SP_SUL!P704="","*",SP_SUL!P704)</f>
        <v>*</v>
      </c>
      <c r="S703" s="110" t="str">
        <f>IF(SP_SUL!Q704="","*",CONCATENATE(SP_SUL!Q704," ",SP_SUL!R704))</f>
        <v>*</v>
      </c>
      <c r="T703" s="110" t="str">
        <f>IF(SP_SUL!V704="","*",SP_SUL!V704)</f>
        <v>*</v>
      </c>
      <c r="U703" s="110" t="str">
        <f>IF(SP_SUL!W704="","*",SP_SUL!W704)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IF(SP_SUL!Y705="","*",SP_SUL!Y705)</f>
        <v>*</v>
      </c>
      <c r="B704" s="109" t="str">
        <f>IF(SP_SUL!X705="","*",SP_SUL!X705)</f>
        <v>*</v>
      </c>
      <c r="C704" s="109" t="str">
        <f>IF(SP_SUL!Z705="","*",SP_SUL!Z705)</f>
        <v>*</v>
      </c>
      <c r="D704" s="110" t="str">
        <f>IF(SP_SUL!S705="","*",SP_SUL!S705)</f>
        <v>-</v>
      </c>
      <c r="E704" s="110" t="str">
        <f>IF(SP_SUL!T705="","*",SP_SUL!T705)</f>
        <v>-</v>
      </c>
      <c r="F704" s="110" t="str">
        <f>IF(SP_SUL!B705="","*",SP_SUL!B705)</f>
        <v>*</v>
      </c>
      <c r="G704" s="110" t="str">
        <f>IF(SP_SUL!D705="","*",SP_SUL!D705)</f>
        <v>*</v>
      </c>
      <c r="H704" s="110" t="str">
        <f>IF(SP_SUL!F705="","*",SP_SUL!F705)</f>
        <v>*</v>
      </c>
      <c r="I704" s="110" t="str">
        <f>IF(SP_SUL!H705="","*",SP_SUL!H705)</f>
        <v>*</v>
      </c>
      <c r="J704" s="110" t="str">
        <f>IF(SP_SUL!I705="","*",SP_SUL!I705)</f>
        <v>*</v>
      </c>
      <c r="K704" s="110" t="str">
        <f>IF(SP_SUL!M705="","*",SP_SUL!M705)</f>
        <v>-</v>
      </c>
      <c r="L704" s="318" t="str">
        <f>IF(SP_SUL!N705="","*",SP_SUL!N705)</f>
        <v>-</v>
      </c>
      <c r="M704" s="111" t="str">
        <f>IF(SP_SUL!J705="","*",SP_SUL!J705)</f>
        <v>*</v>
      </c>
      <c r="N704" s="257" t="str">
        <f>IF(SP_SUL!K705="","*",SP_SUL!K705)</f>
        <v>*</v>
      </c>
      <c r="O704" s="257" t="str">
        <f>IF(SP_SUL!L705="","*",SP_SUL!L705)</f>
        <v>*</v>
      </c>
      <c r="P704" s="111"/>
      <c r="Q704" s="128" t="str">
        <f>IF(SP_SUL!O705="","*",SP_SUL!O705)</f>
        <v>*</v>
      </c>
      <c r="R704" s="128" t="str">
        <f>IF(SP_SUL!P705="","*",SP_SUL!P705)</f>
        <v>*</v>
      </c>
      <c r="S704" s="110" t="str">
        <f>IF(SP_SUL!Q705="","*",CONCATENATE(SP_SUL!Q705," ",SP_SUL!R705))</f>
        <v>*</v>
      </c>
      <c r="T704" s="110" t="str">
        <f>IF(SP_SUL!V705="","*",SP_SUL!V705)</f>
        <v>*</v>
      </c>
      <c r="U704" s="110" t="str">
        <f>IF(SP_SUL!W705="","*",SP_SUL!W705)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IF(SP_SUL!Y706="","*",SP_SUL!Y706)</f>
        <v>*</v>
      </c>
      <c r="B705" s="109" t="str">
        <f>IF(SP_SUL!X706="","*",SP_SUL!X706)</f>
        <v>*</v>
      </c>
      <c r="C705" s="109" t="str">
        <f>IF(SP_SUL!Z706="","*",SP_SUL!Z706)</f>
        <v>*</v>
      </c>
      <c r="D705" s="110" t="str">
        <f>IF(SP_SUL!S706="","*",SP_SUL!S706)</f>
        <v>-</v>
      </c>
      <c r="E705" s="110" t="str">
        <f>IF(SP_SUL!T706="","*",SP_SUL!T706)</f>
        <v>-</v>
      </c>
      <c r="F705" s="110" t="str">
        <f>IF(SP_SUL!B706="","*",SP_SUL!B706)</f>
        <v>*</v>
      </c>
      <c r="G705" s="110" t="str">
        <f>IF(SP_SUL!D706="","*",SP_SUL!D706)</f>
        <v>*</v>
      </c>
      <c r="H705" s="110" t="str">
        <f>IF(SP_SUL!F706="","*",SP_SUL!F706)</f>
        <v>*</v>
      </c>
      <c r="I705" s="110" t="str">
        <f>IF(SP_SUL!H706="","*",SP_SUL!H706)</f>
        <v>*</v>
      </c>
      <c r="J705" s="110" t="str">
        <f>IF(SP_SUL!I706="","*",SP_SUL!I706)</f>
        <v>*</v>
      </c>
      <c r="K705" s="110" t="str">
        <f>IF(SP_SUL!M706="","*",SP_SUL!M706)</f>
        <v>-</v>
      </c>
      <c r="L705" s="318" t="str">
        <f>IF(SP_SUL!N706="","*",SP_SUL!N706)</f>
        <v>-</v>
      </c>
      <c r="M705" s="111" t="str">
        <f>IF(SP_SUL!J706="","*",SP_SUL!J706)</f>
        <v>*</v>
      </c>
      <c r="N705" s="257" t="str">
        <f>IF(SP_SUL!K706="","*",SP_SUL!K706)</f>
        <v>*</v>
      </c>
      <c r="O705" s="257" t="str">
        <f>IF(SP_SUL!L706="","*",SP_SUL!L706)</f>
        <v>*</v>
      </c>
      <c r="P705" s="111"/>
      <c r="Q705" s="128" t="str">
        <f>IF(SP_SUL!O706="","*",SP_SUL!O706)</f>
        <v>*</v>
      </c>
      <c r="R705" s="128" t="str">
        <f>IF(SP_SUL!P706="","*",SP_SUL!P706)</f>
        <v>*</v>
      </c>
      <c r="S705" s="110" t="str">
        <f>IF(SP_SUL!Q706="","*",CONCATENATE(SP_SUL!Q706," ",SP_SUL!R706))</f>
        <v>*</v>
      </c>
      <c r="T705" s="110" t="str">
        <f>IF(SP_SUL!V706="","*",SP_SUL!V706)</f>
        <v>*</v>
      </c>
      <c r="U705" s="110" t="str">
        <f>IF(SP_SUL!W706="","*",SP_SUL!W706)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09" t="str">
        <f>IF(SP_SUL!Y707="","*",SP_SUL!Y707)</f>
        <v>*</v>
      </c>
      <c r="B706" s="109" t="str">
        <f>IF(SP_SUL!X707="","*",SP_SUL!X707)</f>
        <v>*</v>
      </c>
      <c r="C706" s="109" t="str">
        <f>IF(SP_SUL!Z707="","*",SP_SUL!Z707)</f>
        <v>*</v>
      </c>
      <c r="D706" s="110" t="str">
        <f>IF(SP_SUL!S707="","*",SP_SUL!S707)</f>
        <v>-</v>
      </c>
      <c r="E706" s="110" t="str">
        <f>IF(SP_SUL!T707="","*",SP_SUL!T707)</f>
        <v>-</v>
      </c>
      <c r="F706" s="110" t="str">
        <f>IF(SP_SUL!B707="","*",SP_SUL!B707)</f>
        <v>*</v>
      </c>
      <c r="G706" s="110" t="str">
        <f>IF(SP_SUL!D707="","*",SP_SUL!D707)</f>
        <v>*</v>
      </c>
      <c r="H706" s="110" t="str">
        <f>IF(SP_SUL!F707="","*",SP_SUL!F707)</f>
        <v>*</v>
      </c>
      <c r="I706" s="110" t="str">
        <f>IF(SP_SUL!H707="","*",SP_SUL!H707)</f>
        <v>*</v>
      </c>
      <c r="J706" s="110" t="str">
        <f>IF(SP_SUL!I707="","*",SP_SUL!I707)</f>
        <v>*</v>
      </c>
      <c r="K706" s="110" t="str">
        <f>IF(SP_SUL!M707="","*",SP_SUL!M707)</f>
        <v>-</v>
      </c>
      <c r="L706" s="318" t="str">
        <f>IF(SP_SUL!N707="","*",SP_SUL!N707)</f>
        <v>-</v>
      </c>
      <c r="M706" s="111" t="str">
        <f>IF(SP_SUL!J707="","*",SP_SUL!J707)</f>
        <v>*</v>
      </c>
      <c r="N706" s="257" t="str">
        <f>IF(SP_SUL!K707="","*",SP_SUL!K707)</f>
        <v>*</v>
      </c>
      <c r="O706" s="257" t="str">
        <f>IF(SP_SUL!L707="","*",SP_SUL!L707)</f>
        <v>*</v>
      </c>
      <c r="P706" s="111"/>
      <c r="Q706" s="128" t="str">
        <f>IF(SP_SUL!O707="","*",SP_SUL!O707)</f>
        <v>*</v>
      </c>
      <c r="R706" s="128" t="str">
        <f>IF(SP_SUL!P707="","*",SP_SUL!P707)</f>
        <v>*</v>
      </c>
      <c r="S706" s="110" t="str">
        <f>IF(SP_SUL!Q707="","*",CONCATENATE(SP_SUL!Q707," ",SP_SUL!R707))</f>
        <v>*</v>
      </c>
      <c r="T706" s="110" t="str">
        <f>IF(SP_SUL!V707="","*",SP_SUL!V707)</f>
        <v>*</v>
      </c>
      <c r="U706" s="110" t="str">
        <f>IF(SP_SUL!W707="","*",SP_SUL!W707)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IF(SP_SUL!Y708="","*",SP_SUL!Y708)</f>
        <v>*</v>
      </c>
      <c r="B707" s="109" t="str">
        <f>IF(SP_SUL!X708="","*",SP_SUL!X708)</f>
        <v>*</v>
      </c>
      <c r="C707" s="109" t="str">
        <f>IF(SP_SUL!Z708="","*",SP_SUL!Z708)</f>
        <v>*</v>
      </c>
      <c r="D707" s="110" t="str">
        <f>IF(SP_SUL!S708="","*",SP_SUL!S708)</f>
        <v>-</v>
      </c>
      <c r="E707" s="110" t="str">
        <f>IF(SP_SUL!T708="","*",SP_SUL!T708)</f>
        <v>-</v>
      </c>
      <c r="F707" s="110" t="str">
        <f>IF(SP_SUL!B708="","*",SP_SUL!B708)</f>
        <v>*</v>
      </c>
      <c r="G707" s="110" t="str">
        <f>IF(SP_SUL!D708="","*",SP_SUL!D708)</f>
        <v>*</v>
      </c>
      <c r="H707" s="110" t="str">
        <f>IF(SP_SUL!F708="","*",SP_SUL!F708)</f>
        <v>*</v>
      </c>
      <c r="I707" s="110" t="str">
        <f>IF(SP_SUL!H708="","*",SP_SUL!H708)</f>
        <v>*</v>
      </c>
      <c r="J707" s="110" t="str">
        <f>IF(SP_SUL!I708="","*",SP_SUL!I708)</f>
        <v>*</v>
      </c>
      <c r="K707" s="110" t="str">
        <f>IF(SP_SUL!M708="","*",SP_SUL!M708)</f>
        <v>-</v>
      </c>
      <c r="L707" s="318" t="str">
        <f>IF(SP_SUL!N708="","*",SP_SUL!N708)</f>
        <v>-</v>
      </c>
      <c r="M707" s="111" t="str">
        <f>IF(SP_SUL!J708="","*",SP_SUL!J708)</f>
        <v>*</v>
      </c>
      <c r="N707" s="257" t="str">
        <f>IF(SP_SUL!K708="","*",SP_SUL!K708)</f>
        <v>*</v>
      </c>
      <c r="O707" s="257" t="str">
        <f>IF(SP_SUL!L708="","*",SP_SUL!L708)</f>
        <v>*</v>
      </c>
      <c r="P707" s="111"/>
      <c r="Q707" s="128" t="str">
        <f>IF(SP_SUL!O708="","*",SP_SUL!O708)</f>
        <v>*</v>
      </c>
      <c r="R707" s="128" t="str">
        <f>IF(SP_SUL!P708="","*",SP_SUL!P708)</f>
        <v>*</v>
      </c>
      <c r="S707" s="110" t="str">
        <f>IF(SP_SUL!Q708="","*",CONCATENATE(SP_SUL!Q708," ",SP_SUL!R708))</f>
        <v>*</v>
      </c>
      <c r="T707" s="110" t="str">
        <f>IF(SP_SUL!V708="","*",SP_SUL!V708)</f>
        <v>*</v>
      </c>
      <c r="U707" s="110" t="str">
        <f>IF(SP_SUL!W708="","*",SP_SUL!W708)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IF(SP_SUL!Y709="","*",SP_SUL!Y709)</f>
        <v>*</v>
      </c>
      <c r="B708" s="109" t="str">
        <f>IF(SP_SUL!X709="","*",SP_SUL!X709)</f>
        <v>*</v>
      </c>
      <c r="C708" s="109" t="str">
        <f>IF(SP_SUL!Z709="","*",SP_SUL!Z709)</f>
        <v>*</v>
      </c>
      <c r="D708" s="110" t="str">
        <f>IF(SP_SUL!S709="","*",SP_SUL!S709)</f>
        <v>-</v>
      </c>
      <c r="E708" s="110" t="str">
        <f>IF(SP_SUL!T709="","*",SP_SUL!T709)</f>
        <v>-</v>
      </c>
      <c r="F708" s="110" t="str">
        <f>IF(SP_SUL!B709="","*",SP_SUL!B709)</f>
        <v>*</v>
      </c>
      <c r="G708" s="110" t="str">
        <f>IF(SP_SUL!D709="","*",SP_SUL!D709)</f>
        <v>*</v>
      </c>
      <c r="H708" s="110" t="str">
        <f>IF(SP_SUL!F709="","*",SP_SUL!F709)</f>
        <v>*</v>
      </c>
      <c r="I708" s="110" t="str">
        <f>IF(SP_SUL!H709="","*",SP_SUL!H709)</f>
        <v>*</v>
      </c>
      <c r="J708" s="110" t="str">
        <f>IF(SP_SUL!I709="","*",SP_SUL!I709)</f>
        <v>*</v>
      </c>
      <c r="K708" s="110" t="str">
        <f>IF(SP_SUL!M709="","*",SP_SUL!M709)</f>
        <v>-</v>
      </c>
      <c r="L708" s="318" t="str">
        <f>IF(SP_SUL!N709="","*",SP_SUL!N709)</f>
        <v>-</v>
      </c>
      <c r="M708" s="111" t="str">
        <f>IF(SP_SUL!J709="","*",SP_SUL!J709)</f>
        <v>*</v>
      </c>
      <c r="N708" s="257" t="str">
        <f>IF(SP_SUL!K709="","*",SP_SUL!K709)</f>
        <v>*</v>
      </c>
      <c r="O708" s="257" t="str">
        <f>IF(SP_SUL!L709="","*",SP_SUL!L709)</f>
        <v>*</v>
      </c>
      <c r="P708" s="111"/>
      <c r="Q708" s="128" t="str">
        <f>IF(SP_SUL!O709="","*",SP_SUL!O709)</f>
        <v>*</v>
      </c>
      <c r="R708" s="128" t="str">
        <f>IF(SP_SUL!P709="","*",SP_SUL!P709)</f>
        <v>*</v>
      </c>
      <c r="S708" s="110" t="str">
        <f>IF(SP_SUL!Q709="","*",CONCATENATE(SP_SUL!Q709," ",SP_SUL!R709))</f>
        <v>*</v>
      </c>
      <c r="T708" s="110" t="str">
        <f>IF(SP_SUL!V709="","*",SP_SUL!V709)</f>
        <v>*</v>
      </c>
      <c r="U708" s="110" t="str">
        <f>IF(SP_SUL!W709="","*",SP_SUL!W709)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09" t="str">
        <f>IF(SP_SUL!Y710="","*",SP_SUL!Y710)</f>
        <v>*</v>
      </c>
      <c r="B709" s="109" t="str">
        <f>IF(SP_SUL!X710="","*",SP_SUL!X710)</f>
        <v>*</v>
      </c>
      <c r="C709" s="109" t="str">
        <f>IF(SP_SUL!Z710="","*",SP_SUL!Z710)</f>
        <v>*</v>
      </c>
      <c r="D709" s="110" t="str">
        <f>IF(SP_SUL!S710="","*",SP_SUL!S710)</f>
        <v>-</v>
      </c>
      <c r="E709" s="110" t="str">
        <f>IF(SP_SUL!T710="","*",SP_SUL!T710)</f>
        <v>-</v>
      </c>
      <c r="F709" s="110" t="str">
        <f>IF(SP_SUL!B710="","*",SP_SUL!B710)</f>
        <v>*</v>
      </c>
      <c r="G709" s="110" t="str">
        <f>IF(SP_SUL!D710="","*",SP_SUL!D710)</f>
        <v>*</v>
      </c>
      <c r="H709" s="110" t="str">
        <f>IF(SP_SUL!F710="","*",SP_SUL!F710)</f>
        <v>*</v>
      </c>
      <c r="I709" s="110" t="str">
        <f>IF(SP_SUL!H710="","*",SP_SUL!H710)</f>
        <v>*</v>
      </c>
      <c r="J709" s="110" t="str">
        <f>IF(SP_SUL!I710="","*",SP_SUL!I710)</f>
        <v>*</v>
      </c>
      <c r="K709" s="110" t="str">
        <f>IF(SP_SUL!M710="","*",SP_SUL!M710)</f>
        <v>-</v>
      </c>
      <c r="L709" s="318" t="str">
        <f>IF(SP_SUL!N710="","*",SP_SUL!N710)</f>
        <v>-</v>
      </c>
      <c r="M709" s="111" t="str">
        <f>IF(SP_SUL!J710="","*",SP_SUL!J710)</f>
        <v>*</v>
      </c>
      <c r="N709" s="257" t="str">
        <f>IF(SP_SUL!K710="","*",SP_SUL!K710)</f>
        <v>*</v>
      </c>
      <c r="O709" s="257" t="str">
        <f>IF(SP_SUL!L710="","*",SP_SUL!L710)</f>
        <v>*</v>
      </c>
      <c r="P709" s="111"/>
      <c r="Q709" s="128" t="str">
        <f>IF(SP_SUL!O710="","*",SP_SUL!O710)</f>
        <v>*</v>
      </c>
      <c r="R709" s="128" t="str">
        <f>IF(SP_SUL!P710="","*",SP_SUL!P710)</f>
        <v>*</v>
      </c>
      <c r="S709" s="110" t="str">
        <f>IF(SP_SUL!Q710="","*",CONCATENATE(SP_SUL!Q710," ",SP_SUL!R710))</f>
        <v>*</v>
      </c>
      <c r="T709" s="110" t="str">
        <f>IF(SP_SUL!V710="","*",SP_SUL!V710)</f>
        <v>*</v>
      </c>
      <c r="U709" s="110" t="str">
        <f>IF(SP_SUL!W710="","*",SP_SUL!W710)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IF(SP_SUL!Y711="","*",SP_SUL!Y711)</f>
        <v>*</v>
      </c>
      <c r="B710" s="109" t="str">
        <f>IF(SP_SUL!X711="","*",SP_SUL!X711)</f>
        <v>*</v>
      </c>
      <c r="C710" s="109" t="str">
        <f>IF(SP_SUL!Z711="","*",SP_SUL!Z711)</f>
        <v>*</v>
      </c>
      <c r="D710" s="110" t="str">
        <f>IF(SP_SUL!S711="","*",SP_SUL!S711)</f>
        <v>-</v>
      </c>
      <c r="E710" s="110" t="str">
        <f>IF(SP_SUL!T711="","*",SP_SUL!T711)</f>
        <v>-</v>
      </c>
      <c r="F710" s="110" t="str">
        <f>IF(SP_SUL!B711="","*",SP_SUL!B711)</f>
        <v>*</v>
      </c>
      <c r="G710" s="110" t="str">
        <f>IF(SP_SUL!D711="","*",SP_SUL!D711)</f>
        <v>*</v>
      </c>
      <c r="H710" s="110" t="str">
        <f>IF(SP_SUL!F711="","*",SP_SUL!F711)</f>
        <v>*</v>
      </c>
      <c r="I710" s="110" t="str">
        <f>IF(SP_SUL!H711="","*",SP_SUL!H711)</f>
        <v>*</v>
      </c>
      <c r="J710" s="110" t="str">
        <f>IF(SP_SUL!I711="","*",SP_SUL!I711)</f>
        <v>*</v>
      </c>
      <c r="K710" s="110" t="str">
        <f>IF(SP_SUL!M711="","*",SP_SUL!M711)</f>
        <v>-</v>
      </c>
      <c r="L710" s="318" t="str">
        <f>IF(SP_SUL!N711="","*",SP_SUL!N711)</f>
        <v>-</v>
      </c>
      <c r="M710" s="111" t="str">
        <f>IF(SP_SUL!J711="","*",SP_SUL!J711)</f>
        <v>*</v>
      </c>
      <c r="N710" s="257" t="str">
        <f>IF(SP_SUL!K711="","*",SP_SUL!K711)</f>
        <v>*</v>
      </c>
      <c r="O710" s="257" t="str">
        <f>IF(SP_SUL!L711="","*",SP_SUL!L711)</f>
        <v>*</v>
      </c>
      <c r="P710" s="111"/>
      <c r="Q710" s="128" t="str">
        <f>IF(SP_SUL!O711="","*",SP_SUL!O711)</f>
        <v>*</v>
      </c>
      <c r="R710" s="128" t="str">
        <f>IF(SP_SUL!P711="","*",SP_SUL!P711)</f>
        <v>*</v>
      </c>
      <c r="S710" s="110" t="str">
        <f>IF(SP_SUL!Q711="","*",CONCATENATE(SP_SUL!Q711," ",SP_SUL!R711))</f>
        <v>*</v>
      </c>
      <c r="T710" s="110" t="str">
        <f>IF(SP_SUL!V711="","*",SP_SUL!V711)</f>
        <v>*</v>
      </c>
      <c r="U710" s="110" t="str">
        <f>IF(SP_SUL!W711="","*",SP_SUL!W711)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IF(SP_SUL!Y712="","*",SP_SUL!Y712)</f>
        <v>*</v>
      </c>
      <c r="B711" s="109" t="str">
        <f>IF(SP_SUL!X712="","*",SP_SUL!X712)</f>
        <v>*</v>
      </c>
      <c r="C711" s="109" t="str">
        <f>IF(SP_SUL!Z712="","*",SP_SUL!Z712)</f>
        <v>*</v>
      </c>
      <c r="D711" s="110" t="str">
        <f>IF(SP_SUL!S712="","*",SP_SUL!S712)</f>
        <v>-</v>
      </c>
      <c r="E711" s="110" t="str">
        <f>IF(SP_SUL!T712="","*",SP_SUL!T712)</f>
        <v>-</v>
      </c>
      <c r="F711" s="110" t="str">
        <f>IF(SP_SUL!B712="","*",SP_SUL!B712)</f>
        <v>*</v>
      </c>
      <c r="G711" s="110" t="str">
        <f>IF(SP_SUL!D712="","*",SP_SUL!D712)</f>
        <v>*</v>
      </c>
      <c r="H711" s="110" t="str">
        <f>IF(SP_SUL!F712="","*",SP_SUL!F712)</f>
        <v>*</v>
      </c>
      <c r="I711" s="110" t="str">
        <f>IF(SP_SUL!H712="","*",SP_SUL!H712)</f>
        <v>*</v>
      </c>
      <c r="J711" s="110" t="str">
        <f>IF(SP_SUL!I712="","*",SP_SUL!I712)</f>
        <v>*</v>
      </c>
      <c r="K711" s="110" t="str">
        <f>IF(SP_SUL!M712="","*",SP_SUL!M712)</f>
        <v>-</v>
      </c>
      <c r="L711" s="318" t="str">
        <f>IF(SP_SUL!N712="","*",SP_SUL!N712)</f>
        <v>-</v>
      </c>
      <c r="M711" s="111" t="str">
        <f>IF(SP_SUL!J712="","*",SP_SUL!J712)</f>
        <v>*</v>
      </c>
      <c r="N711" s="257" t="str">
        <f>IF(SP_SUL!K712="","*",SP_SUL!K712)</f>
        <v>*</v>
      </c>
      <c r="O711" s="257" t="str">
        <f>IF(SP_SUL!L712="","*",SP_SUL!L712)</f>
        <v>*</v>
      </c>
      <c r="P711" s="111"/>
      <c r="Q711" s="128" t="str">
        <f>IF(SP_SUL!O712="","*",SP_SUL!O712)</f>
        <v>*</v>
      </c>
      <c r="R711" s="128" t="str">
        <f>IF(SP_SUL!P712="","*",SP_SUL!P712)</f>
        <v>*</v>
      </c>
      <c r="S711" s="110" t="str">
        <f>IF(SP_SUL!Q712="","*",CONCATENATE(SP_SUL!Q712," ",SP_SUL!R712))</f>
        <v>*</v>
      </c>
      <c r="T711" s="110" t="str">
        <f>IF(SP_SUL!V712="","*",SP_SUL!V712)</f>
        <v>*</v>
      </c>
      <c r="U711" s="110" t="str">
        <f>IF(SP_SUL!W712="","*",SP_SUL!W712)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09" t="str">
        <f>IF(SP_SUL!Y713="","*",SP_SUL!Y713)</f>
        <v>*</v>
      </c>
      <c r="B712" s="109" t="str">
        <f>IF(SP_SUL!X713="","*",SP_SUL!X713)</f>
        <v>*</v>
      </c>
      <c r="C712" s="109" t="str">
        <f>IF(SP_SUL!Z713="","*",SP_SUL!Z713)</f>
        <v>*</v>
      </c>
      <c r="D712" s="110" t="str">
        <f>IF(SP_SUL!S713="","*",SP_SUL!S713)</f>
        <v>-</v>
      </c>
      <c r="E712" s="110" t="str">
        <f>IF(SP_SUL!T713="","*",SP_SUL!T713)</f>
        <v>-</v>
      </c>
      <c r="F712" s="110" t="str">
        <f>IF(SP_SUL!B713="","*",SP_SUL!B713)</f>
        <v>*</v>
      </c>
      <c r="G712" s="110" t="str">
        <f>IF(SP_SUL!D713="","*",SP_SUL!D713)</f>
        <v>*</v>
      </c>
      <c r="H712" s="110" t="str">
        <f>IF(SP_SUL!F713="","*",SP_SUL!F713)</f>
        <v>*</v>
      </c>
      <c r="I712" s="110" t="str">
        <f>IF(SP_SUL!H713="","*",SP_SUL!H713)</f>
        <v>*</v>
      </c>
      <c r="J712" s="110" t="str">
        <f>IF(SP_SUL!I713="","*",SP_SUL!I713)</f>
        <v>*</v>
      </c>
      <c r="K712" s="110" t="str">
        <f>IF(SP_SUL!M713="","*",SP_SUL!M713)</f>
        <v>-</v>
      </c>
      <c r="L712" s="318" t="str">
        <f>IF(SP_SUL!N713="","*",SP_SUL!N713)</f>
        <v>-</v>
      </c>
      <c r="M712" s="111" t="str">
        <f>IF(SP_SUL!J713="","*",SP_SUL!J713)</f>
        <v>*</v>
      </c>
      <c r="N712" s="257" t="str">
        <f>IF(SP_SUL!K713="","*",SP_SUL!K713)</f>
        <v>*</v>
      </c>
      <c r="O712" s="257" t="str">
        <f>IF(SP_SUL!L713="","*",SP_SUL!L713)</f>
        <v>*</v>
      </c>
      <c r="P712" s="111"/>
      <c r="Q712" s="128" t="str">
        <f>IF(SP_SUL!O713="","*",SP_SUL!O713)</f>
        <v>*</v>
      </c>
      <c r="R712" s="128" t="str">
        <f>IF(SP_SUL!P713="","*",SP_SUL!P713)</f>
        <v>*</v>
      </c>
      <c r="S712" s="110" t="str">
        <f>IF(SP_SUL!Q713="","*",CONCATENATE(SP_SUL!Q713," ",SP_SUL!R713))</f>
        <v>*</v>
      </c>
      <c r="T712" s="110" t="str">
        <f>IF(SP_SUL!V713="","*",SP_SUL!V713)</f>
        <v>*</v>
      </c>
      <c r="U712" s="110" t="str">
        <f>IF(SP_SUL!W713="","*",SP_SUL!W713)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IF(SP_SUL!Y714="","*",SP_SUL!Y714)</f>
        <v>*</v>
      </c>
      <c r="B713" s="109" t="str">
        <f>IF(SP_SUL!X714="","*",SP_SUL!X714)</f>
        <v>*</v>
      </c>
      <c r="C713" s="109" t="str">
        <f>IF(SP_SUL!Z714="","*",SP_SUL!Z714)</f>
        <v>*</v>
      </c>
      <c r="D713" s="110" t="str">
        <f>IF(SP_SUL!S714="","*",SP_SUL!S714)</f>
        <v>-</v>
      </c>
      <c r="E713" s="110" t="str">
        <f>IF(SP_SUL!T714="","*",SP_SUL!T714)</f>
        <v>-</v>
      </c>
      <c r="F713" s="110" t="str">
        <f>IF(SP_SUL!B714="","*",SP_SUL!B714)</f>
        <v>*</v>
      </c>
      <c r="G713" s="110" t="str">
        <f>IF(SP_SUL!D714="","*",SP_SUL!D714)</f>
        <v>*</v>
      </c>
      <c r="H713" s="110" t="str">
        <f>IF(SP_SUL!F714="","*",SP_SUL!F714)</f>
        <v>*</v>
      </c>
      <c r="I713" s="110" t="str">
        <f>IF(SP_SUL!H714="","*",SP_SUL!H714)</f>
        <v>*</v>
      </c>
      <c r="J713" s="110" t="str">
        <f>IF(SP_SUL!I714="","*",SP_SUL!I714)</f>
        <v>*</v>
      </c>
      <c r="K713" s="110" t="str">
        <f>IF(SP_SUL!M714="","*",SP_SUL!M714)</f>
        <v>-</v>
      </c>
      <c r="L713" s="318" t="str">
        <f>IF(SP_SUL!N714="","*",SP_SUL!N714)</f>
        <v>-</v>
      </c>
      <c r="M713" s="111" t="str">
        <f>IF(SP_SUL!J714="","*",SP_SUL!J714)</f>
        <v>*</v>
      </c>
      <c r="N713" s="257" t="str">
        <f>IF(SP_SUL!K714="","*",SP_SUL!K714)</f>
        <v>*</v>
      </c>
      <c r="O713" s="257" t="str">
        <f>IF(SP_SUL!L714="","*",SP_SUL!L714)</f>
        <v>*</v>
      </c>
      <c r="P713" s="111"/>
      <c r="Q713" s="128" t="str">
        <f>IF(SP_SUL!O714="","*",SP_SUL!O714)</f>
        <v>*</v>
      </c>
      <c r="R713" s="128" t="str">
        <f>IF(SP_SUL!P714="","*",SP_SUL!P714)</f>
        <v>*</v>
      </c>
      <c r="S713" s="110" t="str">
        <f>IF(SP_SUL!Q714="","*",CONCATENATE(SP_SUL!Q714," ",SP_SUL!R714))</f>
        <v>*</v>
      </c>
      <c r="T713" s="110" t="str">
        <f>IF(SP_SUL!V714="","*",SP_SUL!V714)</f>
        <v>*</v>
      </c>
      <c r="U713" s="110" t="str">
        <f>IF(SP_SUL!W714="","*",SP_SUL!W714)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IF(SP_SUL!Y715="","*",SP_SUL!Y715)</f>
        <v>*</v>
      </c>
      <c r="B714" s="109" t="str">
        <f>IF(SP_SUL!X715="","*",SP_SUL!X715)</f>
        <v>*</v>
      </c>
      <c r="C714" s="109" t="str">
        <f>IF(SP_SUL!Z715="","*",SP_SUL!Z715)</f>
        <v>*</v>
      </c>
      <c r="D714" s="110" t="str">
        <f>IF(SP_SUL!S715="","*",SP_SUL!S715)</f>
        <v>-</v>
      </c>
      <c r="E714" s="110" t="str">
        <f>IF(SP_SUL!T715="","*",SP_SUL!T715)</f>
        <v>-</v>
      </c>
      <c r="F714" s="110" t="str">
        <f>IF(SP_SUL!B715="","*",SP_SUL!B715)</f>
        <v>*</v>
      </c>
      <c r="G714" s="110" t="str">
        <f>IF(SP_SUL!D715="","*",SP_SUL!D715)</f>
        <v>*</v>
      </c>
      <c r="H714" s="110" t="str">
        <f>IF(SP_SUL!F715="","*",SP_SUL!F715)</f>
        <v>*</v>
      </c>
      <c r="I714" s="110" t="str">
        <f>IF(SP_SUL!H715="","*",SP_SUL!H715)</f>
        <v>*</v>
      </c>
      <c r="J714" s="110" t="str">
        <f>IF(SP_SUL!I715="","*",SP_SUL!I715)</f>
        <v>*</v>
      </c>
      <c r="K714" s="110" t="str">
        <f>IF(SP_SUL!M715="","*",SP_SUL!M715)</f>
        <v>-</v>
      </c>
      <c r="L714" s="318" t="str">
        <f>IF(SP_SUL!N715="","*",SP_SUL!N715)</f>
        <v>-</v>
      </c>
      <c r="M714" s="111" t="str">
        <f>IF(SP_SUL!J715="","*",SP_SUL!J715)</f>
        <v>*</v>
      </c>
      <c r="N714" s="257" t="str">
        <f>IF(SP_SUL!K715="","*",SP_SUL!K715)</f>
        <v>*</v>
      </c>
      <c r="O714" s="257" t="str">
        <f>IF(SP_SUL!L715="","*",SP_SUL!L715)</f>
        <v>*</v>
      </c>
      <c r="P714" s="111"/>
      <c r="Q714" s="128" t="str">
        <f>IF(SP_SUL!O715="","*",SP_SUL!O715)</f>
        <v>*</v>
      </c>
      <c r="R714" s="128" t="str">
        <f>IF(SP_SUL!P715="","*",SP_SUL!P715)</f>
        <v>*</v>
      </c>
      <c r="S714" s="110" t="str">
        <f>IF(SP_SUL!Q715="","*",CONCATENATE(SP_SUL!Q715," ",SP_SUL!R715))</f>
        <v>*</v>
      </c>
      <c r="T714" s="110" t="str">
        <f>IF(SP_SUL!V715="","*",SP_SUL!V715)</f>
        <v>*</v>
      </c>
      <c r="U714" s="110" t="str">
        <f>IF(SP_SUL!W715="","*",SP_SUL!W715)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09" t="str">
        <f>IF(SP_SUL!Y716="","*",SP_SUL!Y716)</f>
        <v>*</v>
      </c>
      <c r="B715" s="109" t="str">
        <f>IF(SP_SUL!X716="","*",SP_SUL!X716)</f>
        <v>*</v>
      </c>
      <c r="C715" s="109" t="str">
        <f>IF(SP_SUL!Z716="","*",SP_SUL!Z716)</f>
        <v>*</v>
      </c>
      <c r="D715" s="110" t="str">
        <f>IF(SP_SUL!S716="","*",SP_SUL!S716)</f>
        <v>-</v>
      </c>
      <c r="E715" s="110" t="str">
        <f>IF(SP_SUL!T716="","*",SP_SUL!T716)</f>
        <v>-</v>
      </c>
      <c r="F715" s="110" t="str">
        <f>IF(SP_SUL!B716="","*",SP_SUL!B716)</f>
        <v>*</v>
      </c>
      <c r="G715" s="110" t="str">
        <f>IF(SP_SUL!D716="","*",SP_SUL!D716)</f>
        <v>*</v>
      </c>
      <c r="H715" s="110" t="str">
        <f>IF(SP_SUL!F716="","*",SP_SUL!F716)</f>
        <v>*</v>
      </c>
      <c r="I715" s="110" t="str">
        <f>IF(SP_SUL!H716="","*",SP_SUL!H716)</f>
        <v>*</v>
      </c>
      <c r="J715" s="110" t="str">
        <f>IF(SP_SUL!I716="","*",SP_SUL!I716)</f>
        <v>*</v>
      </c>
      <c r="K715" s="110" t="str">
        <f>IF(SP_SUL!M716="","*",SP_SUL!M716)</f>
        <v>-</v>
      </c>
      <c r="L715" s="318" t="str">
        <f>IF(SP_SUL!N716="","*",SP_SUL!N716)</f>
        <v>-</v>
      </c>
      <c r="M715" s="111" t="str">
        <f>IF(SP_SUL!J716="","*",SP_SUL!J716)</f>
        <v>*</v>
      </c>
      <c r="N715" s="257" t="str">
        <f>IF(SP_SUL!K716="","*",SP_SUL!K716)</f>
        <v>*</v>
      </c>
      <c r="O715" s="257" t="str">
        <f>IF(SP_SUL!L716="","*",SP_SUL!L716)</f>
        <v>*</v>
      </c>
      <c r="P715" s="111"/>
      <c r="Q715" s="128" t="str">
        <f>IF(SP_SUL!O716="","*",SP_SUL!O716)</f>
        <v>*</v>
      </c>
      <c r="R715" s="128" t="str">
        <f>IF(SP_SUL!P716="","*",SP_SUL!P716)</f>
        <v>*</v>
      </c>
      <c r="S715" s="110" t="str">
        <f>IF(SP_SUL!Q716="","*",CONCATENATE(SP_SUL!Q716," ",SP_SUL!R716))</f>
        <v>*</v>
      </c>
      <c r="T715" s="110" t="str">
        <f>IF(SP_SUL!V716="","*",SP_SUL!V716)</f>
        <v>*</v>
      </c>
      <c r="U715" s="110" t="str">
        <f>IF(SP_SUL!W716="","*",SP_SUL!W716)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IF(SP_SUL!Y717="","*",SP_SUL!Y717)</f>
        <v>*</v>
      </c>
      <c r="B716" s="109" t="str">
        <f>IF(SP_SUL!X717="","*",SP_SUL!X717)</f>
        <v>*</v>
      </c>
      <c r="C716" s="109" t="str">
        <f>IF(SP_SUL!Z717="","*",SP_SUL!Z717)</f>
        <v>*</v>
      </c>
      <c r="D716" s="110" t="str">
        <f>IF(SP_SUL!S717="","*",SP_SUL!S717)</f>
        <v>-</v>
      </c>
      <c r="E716" s="110" t="str">
        <f>IF(SP_SUL!T717="","*",SP_SUL!T717)</f>
        <v>-</v>
      </c>
      <c r="F716" s="110" t="str">
        <f>IF(SP_SUL!B717="","*",SP_SUL!B717)</f>
        <v>*</v>
      </c>
      <c r="G716" s="110" t="str">
        <f>IF(SP_SUL!D717="","*",SP_SUL!D717)</f>
        <v>*</v>
      </c>
      <c r="H716" s="110" t="str">
        <f>IF(SP_SUL!F717="","*",SP_SUL!F717)</f>
        <v>*</v>
      </c>
      <c r="I716" s="110" t="str">
        <f>IF(SP_SUL!H717="","*",SP_SUL!H717)</f>
        <v>*</v>
      </c>
      <c r="J716" s="110" t="str">
        <f>IF(SP_SUL!I717="","*",SP_SUL!I717)</f>
        <v>*</v>
      </c>
      <c r="K716" s="110" t="str">
        <f>IF(SP_SUL!M717="","*",SP_SUL!M717)</f>
        <v>-</v>
      </c>
      <c r="L716" s="318" t="str">
        <f>IF(SP_SUL!N717="","*",SP_SUL!N717)</f>
        <v>-</v>
      </c>
      <c r="M716" s="111" t="str">
        <f>IF(SP_SUL!J717="","*",SP_SUL!J717)</f>
        <v>*</v>
      </c>
      <c r="N716" s="257" t="str">
        <f>IF(SP_SUL!K717="","*",SP_SUL!K717)</f>
        <v>*</v>
      </c>
      <c r="O716" s="257" t="str">
        <f>IF(SP_SUL!L717="","*",SP_SUL!L717)</f>
        <v>*</v>
      </c>
      <c r="P716" s="111"/>
      <c r="Q716" s="128" t="str">
        <f>IF(SP_SUL!O717="","*",SP_SUL!O717)</f>
        <v>*</v>
      </c>
      <c r="R716" s="128" t="str">
        <f>IF(SP_SUL!P717="","*",SP_SUL!P717)</f>
        <v>*</v>
      </c>
      <c r="S716" s="110" t="str">
        <f>IF(SP_SUL!Q717="","*",CONCATENATE(SP_SUL!Q717," ",SP_SUL!R717))</f>
        <v>*</v>
      </c>
      <c r="T716" s="110" t="str">
        <f>IF(SP_SUL!V717="","*",SP_SUL!V717)</f>
        <v>*</v>
      </c>
      <c r="U716" s="110" t="str">
        <f>IF(SP_SUL!W717="","*",SP_SUL!W717)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IF(SP_SUL!Y718="","*",SP_SUL!Y718)</f>
        <v>*</v>
      </c>
      <c r="B717" s="109" t="str">
        <f>IF(SP_SUL!X718="","*",SP_SUL!X718)</f>
        <v>*</v>
      </c>
      <c r="C717" s="109" t="str">
        <f>IF(SP_SUL!Z718="","*",SP_SUL!Z718)</f>
        <v>*</v>
      </c>
      <c r="D717" s="110" t="str">
        <f>IF(SP_SUL!S718="","*",SP_SUL!S718)</f>
        <v>-</v>
      </c>
      <c r="E717" s="110" t="str">
        <f>IF(SP_SUL!T718="","*",SP_SUL!T718)</f>
        <v>-</v>
      </c>
      <c r="F717" s="110" t="str">
        <f>IF(SP_SUL!B718="","*",SP_SUL!B718)</f>
        <v>*</v>
      </c>
      <c r="G717" s="110" t="str">
        <f>IF(SP_SUL!D718="","*",SP_SUL!D718)</f>
        <v>*</v>
      </c>
      <c r="H717" s="110" t="str">
        <f>IF(SP_SUL!F718="","*",SP_SUL!F718)</f>
        <v>*</v>
      </c>
      <c r="I717" s="110" t="str">
        <f>IF(SP_SUL!H718="","*",SP_SUL!H718)</f>
        <v>*</v>
      </c>
      <c r="J717" s="110" t="str">
        <f>IF(SP_SUL!I718="","*",SP_SUL!I718)</f>
        <v>*</v>
      </c>
      <c r="K717" s="110" t="str">
        <f>IF(SP_SUL!M718="","*",SP_SUL!M718)</f>
        <v>-</v>
      </c>
      <c r="L717" s="318" t="str">
        <f>IF(SP_SUL!N718="","*",SP_SUL!N718)</f>
        <v>-</v>
      </c>
      <c r="M717" s="111" t="str">
        <f>IF(SP_SUL!J718="","*",SP_SUL!J718)</f>
        <v>*</v>
      </c>
      <c r="N717" s="257" t="str">
        <f>IF(SP_SUL!K718="","*",SP_SUL!K718)</f>
        <v>*</v>
      </c>
      <c r="O717" s="257" t="str">
        <f>IF(SP_SUL!L718="","*",SP_SUL!L718)</f>
        <v>*</v>
      </c>
      <c r="P717" s="111"/>
      <c r="Q717" s="128" t="str">
        <f>IF(SP_SUL!O718="","*",SP_SUL!O718)</f>
        <v>*</v>
      </c>
      <c r="R717" s="128" t="str">
        <f>IF(SP_SUL!P718="","*",SP_SUL!P718)</f>
        <v>*</v>
      </c>
      <c r="S717" s="110" t="str">
        <f>IF(SP_SUL!Q718="","*",CONCATENATE(SP_SUL!Q718," ",SP_SUL!R718))</f>
        <v>*</v>
      </c>
      <c r="T717" s="110" t="str">
        <f>IF(SP_SUL!V718="","*",SP_SUL!V718)</f>
        <v>*</v>
      </c>
      <c r="U717" s="110" t="str">
        <f>IF(SP_SUL!W718="","*",SP_SUL!W718)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09" t="str">
        <f>IF(SP_SUL!Y719="","*",SP_SUL!Y719)</f>
        <v>*</v>
      </c>
      <c r="B718" s="109" t="str">
        <f>IF(SP_SUL!X719="","*",SP_SUL!X719)</f>
        <v>*</v>
      </c>
      <c r="C718" s="109" t="str">
        <f>IF(SP_SUL!Z719="","*",SP_SUL!Z719)</f>
        <v>*</v>
      </c>
      <c r="D718" s="110" t="str">
        <f>IF(SP_SUL!S719="","*",SP_SUL!S719)</f>
        <v>-</v>
      </c>
      <c r="E718" s="110" t="str">
        <f>IF(SP_SUL!T719="","*",SP_SUL!T719)</f>
        <v>-</v>
      </c>
      <c r="F718" s="110" t="str">
        <f>IF(SP_SUL!B719="","*",SP_SUL!B719)</f>
        <v>*</v>
      </c>
      <c r="G718" s="110" t="str">
        <f>IF(SP_SUL!D719="","*",SP_SUL!D719)</f>
        <v>*</v>
      </c>
      <c r="H718" s="110" t="str">
        <f>IF(SP_SUL!F719="","*",SP_SUL!F719)</f>
        <v>*</v>
      </c>
      <c r="I718" s="110" t="str">
        <f>IF(SP_SUL!H719="","*",SP_SUL!H719)</f>
        <v>*</v>
      </c>
      <c r="J718" s="110" t="str">
        <f>IF(SP_SUL!I719="","*",SP_SUL!I719)</f>
        <v>*</v>
      </c>
      <c r="K718" s="110" t="str">
        <f>IF(SP_SUL!M719="","*",SP_SUL!M719)</f>
        <v>-</v>
      </c>
      <c r="L718" s="318" t="str">
        <f>IF(SP_SUL!N719="","*",SP_SUL!N719)</f>
        <v>-</v>
      </c>
      <c r="M718" s="111" t="str">
        <f>IF(SP_SUL!J719="","*",SP_SUL!J719)</f>
        <v>*</v>
      </c>
      <c r="N718" s="257" t="str">
        <f>IF(SP_SUL!K719="","*",SP_SUL!K719)</f>
        <v>*</v>
      </c>
      <c r="O718" s="257" t="str">
        <f>IF(SP_SUL!L719="","*",SP_SUL!L719)</f>
        <v>*</v>
      </c>
      <c r="P718" s="111"/>
      <c r="Q718" s="128" t="str">
        <f>IF(SP_SUL!O719="","*",SP_SUL!O719)</f>
        <v>*</v>
      </c>
      <c r="R718" s="128" t="str">
        <f>IF(SP_SUL!P719="","*",SP_SUL!P719)</f>
        <v>*</v>
      </c>
      <c r="S718" s="110" t="str">
        <f>IF(SP_SUL!Q719="","*",CONCATENATE(SP_SUL!Q719," ",SP_SUL!R719))</f>
        <v>*</v>
      </c>
      <c r="T718" s="110" t="str">
        <f>IF(SP_SUL!V719="","*",SP_SUL!V719)</f>
        <v>*</v>
      </c>
      <c r="U718" s="110" t="str">
        <f>IF(SP_SUL!W719="","*",SP_SUL!W719)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IF(SP_SUL!Y720="","*",SP_SUL!Y720)</f>
        <v>*</v>
      </c>
      <c r="B719" s="109" t="str">
        <f>IF(SP_SUL!X720="","*",SP_SUL!X720)</f>
        <v>*</v>
      </c>
      <c r="C719" s="109" t="str">
        <f>IF(SP_SUL!Z720="","*",SP_SUL!Z720)</f>
        <v>*</v>
      </c>
      <c r="D719" s="110" t="str">
        <f>IF(SP_SUL!S720="","*",SP_SUL!S720)</f>
        <v>-</v>
      </c>
      <c r="E719" s="110" t="str">
        <f>IF(SP_SUL!T720="","*",SP_SUL!T720)</f>
        <v>-</v>
      </c>
      <c r="F719" s="110" t="str">
        <f>IF(SP_SUL!B720="","*",SP_SUL!B720)</f>
        <v>*</v>
      </c>
      <c r="G719" s="110" t="str">
        <f>IF(SP_SUL!D720="","*",SP_SUL!D720)</f>
        <v>*</v>
      </c>
      <c r="H719" s="110" t="str">
        <f>IF(SP_SUL!F720="","*",SP_SUL!F720)</f>
        <v>*</v>
      </c>
      <c r="I719" s="110" t="str">
        <f>IF(SP_SUL!H720="","*",SP_SUL!H720)</f>
        <v>*</v>
      </c>
      <c r="J719" s="110" t="str">
        <f>IF(SP_SUL!I720="","*",SP_SUL!I720)</f>
        <v>*</v>
      </c>
      <c r="K719" s="110" t="str">
        <f>IF(SP_SUL!M720="","*",SP_SUL!M720)</f>
        <v>-</v>
      </c>
      <c r="L719" s="318" t="str">
        <f>IF(SP_SUL!N720="","*",SP_SUL!N720)</f>
        <v>-</v>
      </c>
      <c r="M719" s="111" t="str">
        <f>IF(SP_SUL!J720="","*",SP_SUL!J720)</f>
        <v>*</v>
      </c>
      <c r="N719" s="257" t="str">
        <f>IF(SP_SUL!K720="","*",SP_SUL!K720)</f>
        <v>*</v>
      </c>
      <c r="O719" s="257" t="str">
        <f>IF(SP_SUL!L720="","*",SP_SUL!L720)</f>
        <v>*</v>
      </c>
      <c r="P719" s="111"/>
      <c r="Q719" s="128" t="str">
        <f>IF(SP_SUL!O720="","*",SP_SUL!O720)</f>
        <v>*</v>
      </c>
      <c r="R719" s="128" t="str">
        <f>IF(SP_SUL!P720="","*",SP_SUL!P720)</f>
        <v>*</v>
      </c>
      <c r="S719" s="110" t="str">
        <f>IF(SP_SUL!Q720="","*",CONCATENATE(SP_SUL!Q720," ",SP_SUL!R720))</f>
        <v>*</v>
      </c>
      <c r="T719" s="110" t="str">
        <f>IF(SP_SUL!V720="","*",SP_SUL!V720)</f>
        <v>*</v>
      </c>
      <c r="U719" s="110" t="str">
        <f>IF(SP_SUL!W720="","*",SP_SUL!W720)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IF(SP_SUL!Y721="","*",SP_SUL!Y721)</f>
        <v>*</v>
      </c>
      <c r="B720" s="109" t="str">
        <f>IF(SP_SUL!X721="","*",SP_SUL!X721)</f>
        <v>*</v>
      </c>
      <c r="C720" s="109" t="str">
        <f>IF(SP_SUL!Z721="","*",SP_SUL!Z721)</f>
        <v>*</v>
      </c>
      <c r="D720" s="110" t="str">
        <f>IF(SP_SUL!S721="","*",SP_SUL!S721)</f>
        <v>-</v>
      </c>
      <c r="E720" s="110" t="str">
        <f>IF(SP_SUL!T721="","*",SP_SUL!T721)</f>
        <v>-</v>
      </c>
      <c r="F720" s="110" t="str">
        <f>IF(SP_SUL!B721="","*",SP_SUL!B721)</f>
        <v>*</v>
      </c>
      <c r="G720" s="110" t="str">
        <f>IF(SP_SUL!D721="","*",SP_SUL!D721)</f>
        <v>*</v>
      </c>
      <c r="H720" s="110" t="str">
        <f>IF(SP_SUL!F721="","*",SP_SUL!F721)</f>
        <v>*</v>
      </c>
      <c r="I720" s="110" t="str">
        <f>IF(SP_SUL!H721="","*",SP_SUL!H721)</f>
        <v>*</v>
      </c>
      <c r="J720" s="110" t="str">
        <f>IF(SP_SUL!I721="","*",SP_SUL!I721)</f>
        <v>*</v>
      </c>
      <c r="K720" s="110" t="str">
        <f>IF(SP_SUL!M721="","*",SP_SUL!M721)</f>
        <v>-</v>
      </c>
      <c r="L720" s="318" t="str">
        <f>IF(SP_SUL!N721="","*",SP_SUL!N721)</f>
        <v>-</v>
      </c>
      <c r="M720" s="111" t="str">
        <f>IF(SP_SUL!J721="","*",SP_SUL!J721)</f>
        <v>*</v>
      </c>
      <c r="N720" s="257" t="str">
        <f>IF(SP_SUL!K721="","*",SP_SUL!K721)</f>
        <v>*</v>
      </c>
      <c r="O720" s="257" t="str">
        <f>IF(SP_SUL!L721="","*",SP_SUL!L721)</f>
        <v>*</v>
      </c>
      <c r="P720" s="111"/>
      <c r="Q720" s="128" t="str">
        <f>IF(SP_SUL!O721="","*",SP_SUL!O721)</f>
        <v>*</v>
      </c>
      <c r="R720" s="128" t="str">
        <f>IF(SP_SUL!P721="","*",SP_SUL!P721)</f>
        <v>*</v>
      </c>
      <c r="S720" s="110" t="str">
        <f>IF(SP_SUL!Q721="","*",CONCATENATE(SP_SUL!Q721," ",SP_SUL!R721))</f>
        <v>*</v>
      </c>
      <c r="T720" s="110" t="str">
        <f>IF(SP_SUL!V721="","*",SP_SUL!V721)</f>
        <v>*</v>
      </c>
      <c r="U720" s="110" t="str">
        <f>IF(SP_SUL!W721="","*",SP_SUL!W721)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09" t="str">
        <f>IF(SP_SUL!Y722="","*",SP_SUL!Y722)</f>
        <v>*</v>
      </c>
      <c r="B721" s="109" t="str">
        <f>IF(SP_SUL!X722="","*",SP_SUL!X722)</f>
        <v>*</v>
      </c>
      <c r="C721" s="109" t="str">
        <f>IF(SP_SUL!Z722="","*",SP_SUL!Z722)</f>
        <v>*</v>
      </c>
      <c r="D721" s="110" t="str">
        <f>IF(SP_SUL!S722="","*",SP_SUL!S722)</f>
        <v>-</v>
      </c>
      <c r="E721" s="110" t="str">
        <f>IF(SP_SUL!T722="","*",SP_SUL!T722)</f>
        <v>-</v>
      </c>
      <c r="F721" s="110" t="str">
        <f>IF(SP_SUL!B722="","*",SP_SUL!B722)</f>
        <v>*</v>
      </c>
      <c r="G721" s="110" t="str">
        <f>IF(SP_SUL!D722="","*",SP_SUL!D722)</f>
        <v>*</v>
      </c>
      <c r="H721" s="110" t="str">
        <f>IF(SP_SUL!F722="","*",SP_SUL!F722)</f>
        <v>*</v>
      </c>
      <c r="I721" s="110" t="str">
        <f>IF(SP_SUL!H722="","*",SP_SUL!H722)</f>
        <v>*</v>
      </c>
      <c r="J721" s="110" t="str">
        <f>IF(SP_SUL!I722="","*",SP_SUL!I722)</f>
        <v>*</v>
      </c>
      <c r="K721" s="110" t="str">
        <f>IF(SP_SUL!M722="","*",SP_SUL!M722)</f>
        <v>-</v>
      </c>
      <c r="L721" s="318" t="str">
        <f>IF(SP_SUL!N722="","*",SP_SUL!N722)</f>
        <v>-</v>
      </c>
      <c r="M721" s="111" t="str">
        <f>IF(SP_SUL!J722="","*",SP_SUL!J722)</f>
        <v>*</v>
      </c>
      <c r="N721" s="257" t="str">
        <f>IF(SP_SUL!K722="","*",SP_SUL!K722)</f>
        <v>*</v>
      </c>
      <c r="O721" s="257" t="str">
        <f>IF(SP_SUL!L722="","*",SP_SUL!L722)</f>
        <v>*</v>
      </c>
      <c r="P721" s="111"/>
      <c r="Q721" s="128" t="str">
        <f>IF(SP_SUL!O722="","*",SP_SUL!O722)</f>
        <v>*</v>
      </c>
      <c r="R721" s="128" t="str">
        <f>IF(SP_SUL!P722="","*",SP_SUL!P722)</f>
        <v>*</v>
      </c>
      <c r="S721" s="110" t="str">
        <f>IF(SP_SUL!Q722="","*",CONCATENATE(SP_SUL!Q722," ",SP_SUL!R722))</f>
        <v>*</v>
      </c>
      <c r="T721" s="110" t="str">
        <f>IF(SP_SUL!V722="","*",SP_SUL!V722)</f>
        <v>*</v>
      </c>
      <c r="U721" s="110" t="str">
        <f>IF(SP_SUL!W722="","*",SP_SUL!W722)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IF(SP_SUL!Y723="","*",SP_SUL!Y723)</f>
        <v>*</v>
      </c>
      <c r="B722" s="109" t="str">
        <f>IF(SP_SUL!X723="","*",SP_SUL!X723)</f>
        <v>*</v>
      </c>
      <c r="C722" s="109" t="str">
        <f>IF(SP_SUL!Z723="","*",SP_SUL!Z723)</f>
        <v>*</v>
      </c>
      <c r="D722" s="110" t="str">
        <f>IF(SP_SUL!S723="","*",SP_SUL!S723)</f>
        <v>-</v>
      </c>
      <c r="E722" s="110" t="str">
        <f>IF(SP_SUL!T723="","*",SP_SUL!T723)</f>
        <v>-</v>
      </c>
      <c r="F722" s="110" t="str">
        <f>IF(SP_SUL!B723="","*",SP_SUL!B723)</f>
        <v>*</v>
      </c>
      <c r="G722" s="110" t="str">
        <f>IF(SP_SUL!D723="","*",SP_SUL!D723)</f>
        <v>*</v>
      </c>
      <c r="H722" s="110" t="str">
        <f>IF(SP_SUL!F723="","*",SP_SUL!F723)</f>
        <v>*</v>
      </c>
      <c r="I722" s="110" t="str">
        <f>IF(SP_SUL!H723="","*",SP_SUL!H723)</f>
        <v>*</v>
      </c>
      <c r="J722" s="110" t="str">
        <f>IF(SP_SUL!I723="","*",SP_SUL!I723)</f>
        <v>*</v>
      </c>
      <c r="K722" s="110" t="str">
        <f>IF(SP_SUL!M723="","*",SP_SUL!M723)</f>
        <v>-</v>
      </c>
      <c r="L722" s="318" t="str">
        <f>IF(SP_SUL!N723="","*",SP_SUL!N723)</f>
        <v>-</v>
      </c>
      <c r="M722" s="111" t="str">
        <f>IF(SP_SUL!J723="","*",SP_SUL!J723)</f>
        <v>*</v>
      </c>
      <c r="N722" s="257" t="str">
        <f>IF(SP_SUL!K723="","*",SP_SUL!K723)</f>
        <v>*</v>
      </c>
      <c r="O722" s="257" t="str">
        <f>IF(SP_SUL!L723="","*",SP_SUL!L723)</f>
        <v>*</v>
      </c>
      <c r="P722" s="111"/>
      <c r="Q722" s="128" t="str">
        <f>IF(SP_SUL!O723="","*",SP_SUL!O723)</f>
        <v>*</v>
      </c>
      <c r="R722" s="128" t="str">
        <f>IF(SP_SUL!P723="","*",SP_SUL!P723)</f>
        <v>*</v>
      </c>
      <c r="S722" s="110" t="str">
        <f>IF(SP_SUL!Q723="","*",CONCATENATE(SP_SUL!Q723," ",SP_SUL!R723))</f>
        <v>*</v>
      </c>
      <c r="T722" s="110" t="str">
        <f>IF(SP_SUL!V723="","*",SP_SUL!V723)</f>
        <v>*</v>
      </c>
      <c r="U722" s="110" t="str">
        <f>IF(SP_SUL!W723="","*",SP_SUL!W723)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IF(SP_SUL!Y724="","*",SP_SUL!Y724)</f>
        <v>*</v>
      </c>
      <c r="B723" s="109" t="str">
        <f>IF(SP_SUL!X724="","*",SP_SUL!X724)</f>
        <v>*</v>
      </c>
      <c r="C723" s="109" t="str">
        <f>IF(SP_SUL!Z724="","*",SP_SUL!Z724)</f>
        <v>*</v>
      </c>
      <c r="D723" s="110" t="str">
        <f>IF(SP_SUL!S724="","*",SP_SUL!S724)</f>
        <v>-</v>
      </c>
      <c r="E723" s="110" t="str">
        <f>IF(SP_SUL!T724="","*",SP_SUL!T724)</f>
        <v>-</v>
      </c>
      <c r="F723" s="110" t="str">
        <f>IF(SP_SUL!B724="","*",SP_SUL!B724)</f>
        <v>*</v>
      </c>
      <c r="G723" s="110" t="str">
        <f>IF(SP_SUL!D724="","*",SP_SUL!D724)</f>
        <v>*</v>
      </c>
      <c r="H723" s="110" t="str">
        <f>IF(SP_SUL!F724="","*",SP_SUL!F724)</f>
        <v>*</v>
      </c>
      <c r="I723" s="110" t="str">
        <f>IF(SP_SUL!H724="","*",SP_SUL!H724)</f>
        <v>*</v>
      </c>
      <c r="J723" s="110" t="str">
        <f>IF(SP_SUL!I724="","*",SP_SUL!I724)</f>
        <v>*</v>
      </c>
      <c r="K723" s="110" t="str">
        <f>IF(SP_SUL!M724="","*",SP_SUL!M724)</f>
        <v>-</v>
      </c>
      <c r="L723" s="318" t="str">
        <f>IF(SP_SUL!N724="","*",SP_SUL!N724)</f>
        <v>-</v>
      </c>
      <c r="M723" s="111" t="str">
        <f>IF(SP_SUL!J724="","*",SP_SUL!J724)</f>
        <v>*</v>
      </c>
      <c r="N723" s="257" t="str">
        <f>IF(SP_SUL!K724="","*",SP_SUL!K724)</f>
        <v>*</v>
      </c>
      <c r="O723" s="257" t="str">
        <f>IF(SP_SUL!L724="","*",SP_SUL!L724)</f>
        <v>*</v>
      </c>
      <c r="P723" s="111"/>
      <c r="Q723" s="128" t="str">
        <f>IF(SP_SUL!O724="","*",SP_SUL!O724)</f>
        <v>*</v>
      </c>
      <c r="R723" s="128" t="str">
        <f>IF(SP_SUL!P724="","*",SP_SUL!P724)</f>
        <v>*</v>
      </c>
      <c r="S723" s="110" t="str">
        <f>IF(SP_SUL!Q724="","*",CONCATENATE(SP_SUL!Q724," ",SP_SUL!R724))</f>
        <v>*</v>
      </c>
      <c r="T723" s="110" t="str">
        <f>IF(SP_SUL!V724="","*",SP_SUL!V724)</f>
        <v>*</v>
      </c>
      <c r="U723" s="110" t="str">
        <f>IF(SP_SUL!W724="","*",SP_SUL!W724)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09" t="str">
        <f>IF(SP_SUL!Y725="","*",SP_SUL!Y725)</f>
        <v>*</v>
      </c>
      <c r="B724" s="109" t="str">
        <f>IF(SP_SUL!X725="","*",SP_SUL!X725)</f>
        <v>*</v>
      </c>
      <c r="C724" s="109" t="str">
        <f>IF(SP_SUL!Z725="","*",SP_SUL!Z725)</f>
        <v>*</v>
      </c>
      <c r="D724" s="110" t="str">
        <f>IF(SP_SUL!S725="","*",SP_SUL!S725)</f>
        <v>-</v>
      </c>
      <c r="E724" s="110" t="str">
        <f>IF(SP_SUL!T725="","*",SP_SUL!T725)</f>
        <v>-</v>
      </c>
      <c r="F724" s="110" t="str">
        <f>IF(SP_SUL!B725="","*",SP_SUL!B725)</f>
        <v>*</v>
      </c>
      <c r="G724" s="110" t="str">
        <f>IF(SP_SUL!D725="","*",SP_SUL!D725)</f>
        <v>*</v>
      </c>
      <c r="H724" s="110" t="str">
        <f>IF(SP_SUL!F725="","*",SP_SUL!F725)</f>
        <v>*</v>
      </c>
      <c r="I724" s="110" t="str">
        <f>IF(SP_SUL!H725="","*",SP_SUL!H725)</f>
        <v>*</v>
      </c>
      <c r="J724" s="110" t="str">
        <f>IF(SP_SUL!I725="","*",SP_SUL!I725)</f>
        <v>*</v>
      </c>
      <c r="K724" s="110" t="str">
        <f>IF(SP_SUL!M725="","*",SP_SUL!M725)</f>
        <v>-</v>
      </c>
      <c r="L724" s="318" t="str">
        <f>IF(SP_SUL!N725="","*",SP_SUL!N725)</f>
        <v>-</v>
      </c>
      <c r="M724" s="111" t="str">
        <f>IF(SP_SUL!J725="","*",SP_SUL!J725)</f>
        <v>*</v>
      </c>
      <c r="N724" s="257" t="str">
        <f>IF(SP_SUL!K725="","*",SP_SUL!K725)</f>
        <v>*</v>
      </c>
      <c r="O724" s="257" t="str">
        <f>IF(SP_SUL!L725="","*",SP_SUL!L725)</f>
        <v>*</v>
      </c>
      <c r="P724" s="111"/>
      <c r="Q724" s="128" t="str">
        <f>IF(SP_SUL!O725="","*",SP_SUL!O725)</f>
        <v>*</v>
      </c>
      <c r="R724" s="128" t="str">
        <f>IF(SP_SUL!P725="","*",SP_SUL!P725)</f>
        <v>*</v>
      </c>
      <c r="S724" s="110" t="str">
        <f>IF(SP_SUL!Q725="","*",CONCATENATE(SP_SUL!Q725," ",SP_SUL!R725))</f>
        <v>*</v>
      </c>
      <c r="T724" s="110" t="str">
        <f>IF(SP_SUL!V725="","*",SP_SUL!V725)</f>
        <v>*</v>
      </c>
      <c r="U724" s="110" t="str">
        <f>IF(SP_SUL!W725="","*",SP_SUL!W725)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1944</v>
      </c>
    </row>
  </sheetData>
  <autoFilter ref="A2:O3000" xr:uid="{D1126E52-FA3F-4EAC-A720-DDE9797BEFF6}">
    <filterColumn colId="5">
      <filters>
        <dateGroupItem year="2025" month="12" day="2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632" sqref="B632:K63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1945</v>
      </c>
      <c r="C2" s="96" t="s">
        <v>860</v>
      </c>
      <c r="D2" s="96" t="s">
        <v>862</v>
      </c>
      <c r="E2" s="96" t="s">
        <v>1946</v>
      </c>
      <c r="F2" s="96" t="s">
        <v>1947</v>
      </c>
      <c r="G2" s="96" t="s">
        <v>1948</v>
      </c>
      <c r="H2" s="96" t="s">
        <v>1949</v>
      </c>
      <c r="I2" s="96" t="s">
        <v>1950</v>
      </c>
      <c r="J2" s="96" t="s">
        <v>1951</v>
      </c>
      <c r="K2" s="131" t="s">
        <v>1952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*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*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*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*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*</v>
      </c>
      <c r="C639" s="121" t="str">
        <f>IF(SP_SUL!B641="","*",SP_SUL!B641)</f>
        <v>*</v>
      </c>
      <c r="D639" s="121" t="str">
        <f>IF(SP_SUL!D641="","*",SP_SUL!D641)</f>
        <v>*</v>
      </c>
      <c r="E639" s="121" t="str">
        <f>IF(SP_SUL!H641="","*",SP_SUL!H641)</f>
        <v>*</v>
      </c>
      <c r="F639" s="137" t="str">
        <f>IF(SP_SUL!M641="","*",SP_SUL!M641)</f>
        <v>-</v>
      </c>
      <c r="G639" s="121" t="str">
        <f>IF(SP_SUL!I641="","*",SP_SUL!I641)</f>
        <v>*</v>
      </c>
      <c r="H639" s="121" t="str">
        <f>IF(SP_SUL!AB641="","*",SP_SUL!AB641)</f>
        <v>*</v>
      </c>
      <c r="I639" s="121" t="str">
        <f>IF(SP_SUL!AC641="","*",SP_SUL!AC641)</f>
        <v>*</v>
      </c>
      <c r="J639" s="122" t="str">
        <f>IF(SP_SUL!AA641="","*",SP_SUL!AA641)</f>
        <v>*</v>
      </c>
      <c r="K639" s="134" t="str">
        <f>IF(SP_SUL!AD641="","*",SP_SUL!AD641)</f>
        <v>*</v>
      </c>
    </row>
    <row r="640" spans="2:11" s="123" customFormat="1" hidden="1">
      <c r="B640" s="120" t="str">
        <f>IF(SP_SUL!Y642="","*",SP_SUL!Y642)</f>
        <v>*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*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*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*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*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*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*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*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*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*</v>
      </c>
      <c r="I648" s="121" t="str">
        <f>IF(SP_SUL!AC650="","*",SP_SUL!AC650)</f>
        <v>*</v>
      </c>
      <c r="J648" s="122" t="str">
        <f>IF(SP_SUL!AA650="","*",SP_SUL!AA650)</f>
        <v>*</v>
      </c>
      <c r="K648" s="134" t="str">
        <f>IF(SP_SUL!AD650="","*",SP_SUL!AD650)</f>
        <v>*</v>
      </c>
    </row>
    <row r="649" spans="2:11" s="123" customFormat="1" hidden="1">
      <c r="B649" s="120" t="str">
        <f>IF(SP_SUL!Y651="","*",SP_SUL!Y651)</f>
        <v>*</v>
      </c>
      <c r="C649" s="121">
        <f>IF(SP_SUL!B651="","*",SP_SUL!B651)</f>
        <v>46021</v>
      </c>
      <c r="D649" s="121" t="str">
        <f>IF(SP_SUL!D651="","*",SP_SUL!D651)</f>
        <v>DIEGO (TP-681)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*</v>
      </c>
      <c r="C650" s="121" t="str">
        <f>IF(SP_SUL!B652="","*",SP_SUL!B652)</f>
        <v>*</v>
      </c>
      <c r="D650" s="121" t="str">
        <f>IF(SP_SUL!D652="","*",SP_SUL!D652)</f>
        <v>*</v>
      </c>
      <c r="E650" s="121" t="str">
        <f>IF(SP_SUL!H652="","*",SP_SUL!H652)</f>
        <v>*</v>
      </c>
      <c r="F650" s="137" t="str">
        <f>IF(SP_SUL!M652="","*",SP_SUL!M652)</f>
        <v>-</v>
      </c>
      <c r="G650" s="121" t="str">
        <f>IF(SP_SUL!I652="","*",SP_SUL!I652)</f>
        <v>*</v>
      </c>
      <c r="H650" s="121" t="str">
        <f>IF(SP_SUL!AB652="","*",SP_SUL!AB652)</f>
        <v>*</v>
      </c>
      <c r="I650" s="121" t="str">
        <f>IF(SP_SUL!AC652="","*",SP_SUL!AC652)</f>
        <v>*</v>
      </c>
      <c r="J650" s="122" t="str">
        <f>IF(SP_SUL!AA652="","*",SP_SUL!AA652)</f>
        <v>*</v>
      </c>
      <c r="K650" s="134" t="str">
        <f>IF(SP_SUL!AD652="","*",SP_SUL!AD652)</f>
        <v>*</v>
      </c>
    </row>
    <row r="651" spans="2:11" s="123" customFormat="1" hidden="1">
      <c r="B651" s="120" t="str">
        <f>IF(SP_SUL!Y653="","*",SP_SUL!Y653)</f>
        <v>*</v>
      </c>
      <c r="C651" s="121" t="str">
        <f>IF(SP_SUL!B653="","*",SP_SUL!B653)</f>
        <v>*</v>
      </c>
      <c r="D651" s="121" t="str">
        <f>IF(SP_SUL!D653="","*",SP_SUL!D653)</f>
        <v>*</v>
      </c>
      <c r="E651" s="121" t="str">
        <f>IF(SP_SUL!H653="","*",SP_SUL!H653)</f>
        <v>*</v>
      </c>
      <c r="F651" s="137" t="str">
        <f>IF(SP_SUL!M653="","*",SP_SUL!M653)</f>
        <v>-</v>
      </c>
      <c r="G651" s="121" t="str">
        <f>IF(SP_SUL!I653="","*",SP_SUL!I653)</f>
        <v>*</v>
      </c>
      <c r="H651" s="121" t="str">
        <f>IF(SP_SUL!AB653="","*",SP_SUL!AB653)</f>
        <v>*</v>
      </c>
      <c r="I651" s="121" t="str">
        <f>IF(SP_SUL!AC653="","*",SP_SUL!AC653)</f>
        <v>*</v>
      </c>
      <c r="J651" s="122" t="str">
        <f>IF(SP_SUL!AA653="","*",SP_SUL!AA653)</f>
        <v>*</v>
      </c>
      <c r="K651" s="134" t="str">
        <f>IF(SP_SUL!AD653="","*",SP_SUL!AD653)</f>
        <v>*</v>
      </c>
    </row>
    <row r="652" spans="2:11" s="123" customFormat="1" hidden="1">
      <c r="B652" s="120" t="str">
        <f>IF(SP_SUL!Y654="","*",SP_SUL!Y654)</f>
        <v>*</v>
      </c>
      <c r="C652" s="121" t="str">
        <f>IF(SP_SUL!B654="","*",SP_SUL!B654)</f>
        <v>*</v>
      </c>
      <c r="D652" s="121" t="str">
        <f>IF(SP_SUL!D654="","*",SP_SUL!D654)</f>
        <v>*</v>
      </c>
      <c r="E652" s="121" t="str">
        <f>IF(SP_SUL!H654="","*",SP_SUL!H654)</f>
        <v>*</v>
      </c>
      <c r="F652" s="137" t="str">
        <f>IF(SP_SUL!M654="","*",SP_SUL!M654)</f>
        <v>-</v>
      </c>
      <c r="G652" s="121" t="str">
        <f>IF(SP_SUL!I654="","*",SP_SUL!I654)</f>
        <v>*</v>
      </c>
      <c r="H652" s="121" t="str">
        <f>IF(SP_SUL!AB654="","*",SP_SUL!AB654)</f>
        <v>*</v>
      </c>
      <c r="I652" s="121" t="str">
        <f>IF(SP_SUL!AC654="","*",SP_SUL!AC654)</f>
        <v>*</v>
      </c>
      <c r="J652" s="122" t="str">
        <f>IF(SP_SUL!AA654="","*",SP_SUL!AA654)</f>
        <v>*</v>
      </c>
      <c r="K652" s="134" t="str">
        <f>IF(SP_SUL!AD654="","*",SP_SUL!AD654)</f>
        <v>*</v>
      </c>
    </row>
    <row r="653" spans="2:11" s="123" customFormat="1" hidden="1">
      <c r="B653" s="120" t="str">
        <f>IF(SP_SUL!Y655="","*",SP_SUL!Y655)</f>
        <v>*</v>
      </c>
      <c r="C653" s="121" t="str">
        <f>IF(SP_SUL!B655="","*",SP_SUL!B655)</f>
        <v>*</v>
      </c>
      <c r="D653" s="121" t="str">
        <f>IF(SP_SUL!D655="","*",SP_SUL!D655)</f>
        <v>*</v>
      </c>
      <c r="E653" s="121" t="str">
        <f>IF(SP_SUL!H655="","*",SP_SUL!H655)</f>
        <v>*</v>
      </c>
      <c r="F653" s="137" t="str">
        <f>IF(SP_SUL!M655="","*",SP_SUL!M655)</f>
        <v>-</v>
      </c>
      <c r="G653" s="121" t="str">
        <f>IF(SP_SUL!I655="","*",SP_SUL!I655)</f>
        <v>*</v>
      </c>
      <c r="H653" s="121" t="str">
        <f>IF(SP_SUL!AB655="","*",SP_SUL!AB655)</f>
        <v>*</v>
      </c>
      <c r="I653" s="121" t="str">
        <f>IF(SP_SUL!AC655="","*",SP_SUL!AC655)</f>
        <v>*</v>
      </c>
      <c r="J653" s="122" t="str">
        <f>IF(SP_SUL!AA655="","*",SP_SUL!AA655)</f>
        <v>*</v>
      </c>
      <c r="K653" s="134" t="str">
        <f>IF(SP_SUL!AD655="","*",SP_SUL!AD655)</f>
        <v>*</v>
      </c>
    </row>
    <row r="654" spans="2:11" s="123" customFormat="1" hidden="1">
      <c r="B654" s="120" t="str">
        <f>IF(SP_SUL!Y656="","*",SP_SUL!Y656)</f>
        <v>*</v>
      </c>
      <c r="C654" s="121" t="str">
        <f>IF(SP_SUL!B656="","*",SP_SUL!B656)</f>
        <v>*</v>
      </c>
      <c r="D654" s="121" t="str">
        <f>IF(SP_SUL!D656="","*",SP_SUL!D656)</f>
        <v>*</v>
      </c>
      <c r="E654" s="121" t="str">
        <f>IF(SP_SUL!H656="","*",SP_SUL!H656)</f>
        <v>*</v>
      </c>
      <c r="F654" s="137" t="str">
        <f>IF(SP_SUL!M656="","*",SP_SUL!M656)</f>
        <v>-</v>
      </c>
      <c r="G654" s="121" t="str">
        <f>IF(SP_SUL!I656="","*",SP_SUL!I656)</f>
        <v>*</v>
      </c>
      <c r="H654" s="121" t="str">
        <f>IF(SP_SUL!AB656="","*",SP_SUL!AB656)</f>
        <v>*</v>
      </c>
      <c r="I654" s="121" t="str">
        <f>IF(SP_SUL!AC656="","*",SP_SUL!AC656)</f>
        <v>*</v>
      </c>
      <c r="J654" s="122" t="str">
        <f>IF(SP_SUL!AA656="","*",SP_SUL!AA656)</f>
        <v>*</v>
      </c>
      <c r="K654" s="134" t="str">
        <f>IF(SP_SUL!AD656="","*",SP_SUL!AD656)</f>
        <v>*</v>
      </c>
    </row>
    <row r="655" spans="2:11" s="123" customFormat="1" hidden="1">
      <c r="B655" s="120" t="str">
        <f>IF(SP_SUL!Y657="","*",SP_SUL!Y657)</f>
        <v>*</v>
      </c>
      <c r="C655" s="121" t="str">
        <f>IF(SP_SUL!B657="","*",SP_SUL!B657)</f>
        <v>*</v>
      </c>
      <c r="D655" s="121" t="str">
        <f>IF(SP_SUL!D657="","*",SP_SUL!D657)</f>
        <v>*</v>
      </c>
      <c r="E655" s="121" t="str">
        <f>IF(SP_SUL!H657="","*",SP_SUL!H657)</f>
        <v>*</v>
      </c>
      <c r="F655" s="137" t="str">
        <f>IF(SP_SUL!M657="","*",SP_SUL!M657)</f>
        <v>-</v>
      </c>
      <c r="G655" s="121" t="str">
        <f>IF(SP_SUL!I657="","*",SP_SUL!I657)</f>
        <v>*</v>
      </c>
      <c r="H655" s="121" t="str">
        <f>IF(SP_SUL!AB657="","*",SP_SUL!AB657)</f>
        <v>*</v>
      </c>
      <c r="I655" s="121" t="str">
        <f>IF(SP_SUL!AC657="","*",SP_SUL!AC657)</f>
        <v>*</v>
      </c>
      <c r="J655" s="122" t="str">
        <f>IF(SP_SUL!AA657="","*",SP_SUL!AA657)</f>
        <v>*</v>
      </c>
      <c r="K655" s="134" t="str">
        <f>IF(SP_SUL!AD657="","*",SP_SUL!AD657)</f>
        <v>*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*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29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2025-12-29T17:58:54Z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