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95" documentId="120_S{118792C3-22EF-5104-A093-F22BFE3913F3}" xr6:coauthVersionLast="47" xr6:coauthVersionMax="47" xr10:uidLastSave="{634EB4F9-58E6-44A5-A469-D2DE2CE50288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M16" i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L6" i="15" s="1"/>
  <c r="M9" i="1" a="1"/>
  <c r="M9" i="1" s="1"/>
  <c r="K6" i="15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L5" i="15" s="1"/>
  <c r="M977" i="1" a="1"/>
  <c r="M977" i="1" s="1"/>
  <c r="K5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R9" i="15" s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K9" i="15" s="1"/>
  <c r="N12" i="1" a="1"/>
  <c r="N12" i="1"/>
  <c r="L9" i="15" s="1"/>
  <c r="R12" i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R4" i="15" s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R6" i="15" s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R7" i="15" s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R8" i="15" s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R21" i="15" s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R22" i="15" s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R23" i="15" s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R24" i="15" s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R26" i="15" s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R27" i="15" s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R28" i="15" s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R29" i="15" s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R30" i="15" s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R31" i="15" s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R10" i="15" s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R11" i="15" s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R12" i="15" s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R13" i="15" s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R15" i="15" s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N17" i="1" a="1"/>
  <c r="N17" i="1" s="1"/>
  <c r="L14" i="15" s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N19" i="1" a="1"/>
  <c r="N19" i="1" s="1"/>
  <c r="L16" i="15" s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N20" i="1" a="1"/>
  <c r="N20" i="1" s="1"/>
  <c r="L17" i="15" s="1"/>
  <c r="R20" i="1"/>
  <c r="S20" i="1" a="1"/>
  <c r="S20" i="1" s="1"/>
  <c r="D17" i="15" s="1"/>
  <c r="T20" i="1" a="1"/>
  <c r="T20" i="1" s="1"/>
  <c r="E17" i="15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N21" i="1" a="1"/>
  <c r="N21" i="1" s="1"/>
  <c r="L18" i="15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N22" i="1" a="1"/>
  <c r="N22" i="1" s="1"/>
  <c r="L19" i="15" s="1"/>
  <c r="R22" i="1"/>
  <c r="S22" i="1" a="1"/>
  <c r="S22" i="1" s="1"/>
  <c r="D19" i="15" s="1"/>
  <c r="T22" i="1" a="1"/>
  <c r="T22" i="1"/>
  <c r="E19" i="15" s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N23" i="1" a="1"/>
  <c r="N23" i="1" s="1"/>
  <c r="L20" i="15" s="1"/>
  <c r="R23" i="1"/>
  <c r="S23" i="1" a="1"/>
  <c r="S23" i="1" s="1"/>
  <c r="D20" i="15" s="1"/>
  <c r="T23" i="1" a="1"/>
  <c r="T23" i="1" s="1"/>
  <c r="E20" i="15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N27" i="1" a="1"/>
  <c r="N27" i="1" s="1"/>
  <c r="L24" i="15" s="1"/>
  <c r="R27" i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N28" i="1" a="1"/>
  <c r="N28" i="1" s="1"/>
  <c r="L25" i="15" s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N29" i="1" a="1"/>
  <c r="N29" i="1" s="1"/>
  <c r="L26" i="15" s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N33" i="1" a="1"/>
  <c r="N33" i="1" s="1"/>
  <c r="L30" i="15" s="1"/>
  <c r="R33" i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N34" i="1" a="1"/>
  <c r="N34" i="1" s="1"/>
  <c r="L31" i="15" s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N35" i="1" a="1"/>
  <c r="N35" i="1" s="1"/>
  <c r="L32" i="15" s="1"/>
  <c r="R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N36" i="1" a="1"/>
  <c r="N36" i="1" s="1"/>
  <c r="L33" i="15" s="1"/>
  <c r="R36" i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R797" i="1"/>
  <c r="BS797" i="1"/>
  <c r="BQ797" i="1" s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AP878" i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AP884" i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BE890" i="1" s="1" a="1"/>
  <c r="BE890" i="1" s="1"/>
  <c r="AP890" i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BE899" i="1" s="1" a="1"/>
  <c r="BE899" i="1" s="1"/>
  <c r="AP899" i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AP902" i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AP913" i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AP923" i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BE928" i="1" s="1" a="1"/>
  <c r="BE928" i="1" s="1"/>
  <c r="AP928" i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868" i="1" l="1"/>
  <c r="BQ856" i="1"/>
  <c r="BQ853" i="1"/>
  <c r="BQ829" i="1"/>
  <c r="BQ826" i="1"/>
  <c r="BQ805" i="1"/>
  <c r="BQ802" i="1"/>
  <c r="BQ799" i="1"/>
  <c r="BQ691" i="1"/>
  <c r="BQ688" i="1"/>
  <c r="BQ665" i="1"/>
  <c r="BQ662" i="1"/>
  <c r="BQ645" i="1"/>
  <c r="BQ630" i="1"/>
  <c r="BQ610" i="1"/>
  <c r="BQ607" i="1"/>
  <c r="BQ604" i="1"/>
  <c r="BQ537" i="1"/>
  <c r="BQ531" i="1"/>
  <c r="BQ491" i="1"/>
  <c r="BQ488" i="1"/>
  <c r="BQ485" i="1"/>
  <c r="BQ479" i="1"/>
  <c r="BQ467" i="1"/>
  <c r="BQ452" i="1"/>
  <c r="BQ331" i="1"/>
  <c r="BQ314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41" i="1"/>
  <c r="BQ336" i="1"/>
  <c r="BQ333" i="1"/>
  <c r="L977" i="15"/>
  <c r="M980" i="10"/>
  <c r="K980" i="10"/>
  <c r="BQ912" i="1"/>
  <c r="M974" i="10"/>
  <c r="K974" i="10"/>
  <c r="M968" i="10"/>
  <c r="K968" i="10"/>
  <c r="M962" i="10"/>
  <c r="K962" i="10"/>
  <c r="M959" i="10"/>
  <c r="K959" i="10"/>
  <c r="BQ794" i="1"/>
  <c r="BQ791" i="1"/>
  <c r="BQ788" i="1"/>
  <c r="BQ312" i="1"/>
  <c r="BQ273" i="1"/>
  <c r="BQ270" i="1"/>
  <c r="BQ195" i="1"/>
  <c r="BQ192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784" i="1"/>
  <c r="BQ524" i="1"/>
  <c r="BQ522" i="1"/>
  <c r="BQ432" i="1"/>
  <c r="BQ429" i="1"/>
  <c r="BQ426" i="1"/>
  <c r="BQ381" i="1"/>
  <c r="BQ375" i="1"/>
  <c r="BQ370" i="1"/>
  <c r="BQ354" i="1"/>
  <c r="BQ343" i="1"/>
  <c r="BQ340" i="1"/>
  <c r="BQ338" i="1"/>
  <c r="BQ335" i="1"/>
  <c r="BQ330" i="1"/>
  <c r="BQ322" i="1"/>
  <c r="BQ319" i="1"/>
  <c r="BQ309" i="1"/>
  <c r="BQ306" i="1"/>
  <c r="BQ305" i="1"/>
  <c r="BQ269" i="1"/>
  <c r="BQ216" i="1"/>
  <c r="BQ180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848" i="1"/>
  <c r="BQ842" i="1"/>
  <c r="BQ839" i="1"/>
  <c r="BQ821" i="1"/>
  <c r="BQ818" i="1"/>
  <c r="BQ815" i="1"/>
  <c r="BQ806" i="1"/>
  <c r="BQ786" i="1"/>
  <c r="BQ777" i="1"/>
  <c r="BQ771" i="1"/>
  <c r="BQ768" i="1"/>
  <c r="BQ759" i="1"/>
  <c r="BQ732" i="1"/>
  <c r="BQ705" i="1"/>
  <c r="BQ294" i="1"/>
  <c r="BQ175" i="1"/>
  <c r="BQ172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36" i="1"/>
  <c r="K33" i="15"/>
  <c r="AM35" i="1"/>
  <c r="K32" i="15"/>
  <c r="AM34" i="1"/>
  <c r="K31" i="15"/>
  <c r="AM33" i="1"/>
  <c r="K30" i="15"/>
  <c r="AM32" i="1"/>
  <c r="K29" i="15"/>
  <c r="AM31" i="1"/>
  <c r="K28" i="15"/>
  <c r="AM30" i="1"/>
  <c r="K27" i="15"/>
  <c r="AM29" i="1"/>
  <c r="K26" i="15"/>
  <c r="AM28" i="1"/>
  <c r="K25" i="15"/>
  <c r="AM27" i="1"/>
  <c r="K24" i="15"/>
  <c r="AM26" i="1"/>
  <c r="K23" i="15"/>
  <c r="AM25" i="1"/>
  <c r="K22" i="15"/>
  <c r="AM24" i="1"/>
  <c r="K21" i="15"/>
  <c r="AM23" i="1"/>
  <c r="K20" i="15"/>
  <c r="AM22" i="1"/>
  <c r="K19" i="15"/>
  <c r="AM21" i="1"/>
  <c r="K18" i="15"/>
  <c r="AM20" i="1"/>
  <c r="K17" i="15"/>
  <c r="AM19" i="1"/>
  <c r="K16" i="15"/>
  <c r="AM18" i="1"/>
  <c r="K15" i="15"/>
  <c r="AM17" i="1"/>
  <c r="K14" i="15"/>
  <c r="AM15" i="1"/>
  <c r="K12" i="15"/>
  <c r="AM14" i="1"/>
  <c r="K11" i="15"/>
  <c r="AM13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27" i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L586" i="10" s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N583" i="10" s="1"/>
  <c r="F583" i="12"/>
  <c r="G587" i="10"/>
  <c r="K583" i="15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F200" i="12"/>
  <c r="G204" i="10"/>
  <c r="K200" i="15"/>
  <c r="D203" i="10"/>
  <c r="E199" i="15"/>
  <c r="C203" i="10"/>
  <c r="D199" i="15"/>
  <c r="AN140" i="1"/>
  <c r="L199" i="15"/>
  <c r="AM140" i="1"/>
  <c r="F199" i="12"/>
  <c r="G203" i="10"/>
  <c r="K199" i="15"/>
  <c r="D202" i="10"/>
  <c r="E198" i="15"/>
  <c r="C202" i="10"/>
  <c r="D198" i="15"/>
  <c r="AN139" i="1"/>
  <c r="L198" i="15"/>
  <c r="AM139" i="1"/>
  <c r="F198" i="12"/>
  <c r="G202" i="10"/>
  <c r="K198" i="15"/>
  <c r="D201" i="10"/>
  <c r="E197" i="15"/>
  <c r="C201" i="10"/>
  <c r="D197" i="15"/>
  <c r="AM138" i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L970" i="10" s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N65" i="10" s="1"/>
  <c r="BQ977" i="1"/>
  <c r="D7" i="10"/>
  <c r="P7" i="10"/>
  <c r="G7" i="10"/>
  <c r="C7" i="10"/>
  <c r="C16" i="9"/>
  <c r="C15" i="9"/>
  <c r="L9" i="10" l="1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<sst xmlns="http://schemas.openxmlformats.org/spreadsheetml/2006/main" count="3717" uniqueCount="1184">
  <si>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</si>
  <si>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</si>
  <si>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</si>
  <si>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</si>
  <si>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</si>
  <si>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</si>
  <si>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</si>
  <si>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</si>
  <si>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</si>
  <si>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</si>
  <si>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</si>
  <si>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</si>
  <si>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</si>
  <si>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</si>
  <si>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</si>
  <si>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</si>
  <si>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</si>
  <si>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</si>
  <si>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</si>
  <si>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</si>
  <si>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</si>
  <si>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</si>
  <si>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</si>
  <si>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</si>
  <si>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</si>
  <si>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</si>
  <si>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</si>
  <si>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</si>
  <si>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</si>
  <si>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</si>
  <si>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</si>
  <si>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</si>
  <si>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</si>
  <si>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</si>
  <si>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</si>
  <si>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</si>
  <si>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</si>
  <si>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</si>
  <si>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</si>
  <si>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</si>
  <si>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</si>
  <si>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</si>
  <si>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</si>
  <si>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</si>
  <si>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</si>
  <si>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</si>
  <si>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</si>
  <si>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</si>
  <si>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</si>
  <si>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</si>
  <si>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</si>
  <si>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</si>
  <si>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</si>
  <si>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</si>
  <si>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</si>
  <si>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</si>
  <si>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</si>
  <si>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</si>
  <si>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</si>
  <si>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</si>
  <si>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</si>
  <si>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</si>
  <si>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</si>
  <si>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</si>
  <si>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</si>
  <si>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</si>
  <si>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</si>
  <si>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</si>
  <si>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</si>
  <si>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</si>
  <si>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</si>
  <si>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</si>
  <si>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</si>
  <si>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</si>
  <si>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</si>
  <si>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</si>
  <si>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</si>
  <si>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</si>
  <si>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</si>
  <si>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</si>
  <si>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</si>
  <si>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</si>
  <si>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</si>
  <si>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</si>
  <si>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</si>
  <si>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</si>
  <si>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</si>
  <si>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</si>
  <si>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</si>
  <si>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</si>
  <si>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</si>
  <si>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</si>
  <si>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</si>
  <si>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</si>
  <si>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</si>
  <si>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</si>
  <si>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</si>
  <si>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</si>
  <si>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</si>
  <si>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</si>
  <si>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</si>
  <si>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</si>
  <si>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</si>
  <si>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</si>
  <si>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</si>
  <si>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</si>
  <si>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</si>
  <si>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</si>
  <si>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</si>
  <si>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</si>
  <si>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</si>
  <si>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</si>
  <si>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</si>
  <si>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</si>
  <si>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</si>
  <si>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</si>
  <si>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</si>
  <si>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</si>
  <si>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</si>
  <si>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</si>
  <si>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</si>
  <si>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</si>
  <si>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</si>
  <si>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</si>
  <si>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</si>
  <si>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</si>
  <si>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</si>
  <si>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</si>
  <si>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</si>
  <si>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</si>
  <si>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</si>
  <si>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</si>
  <si>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</si>
  <si>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</si>
  <si>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</si>
  <si>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</si>
  <si>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</si>
  <si>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</si>
  <si>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</si>
  <si>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</si>
  <si>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</si>
  <si>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</si>
  <si>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</si>
  <si>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</si>
  <si>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</si>
  <si>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</si>
  <si>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</si>
  <si>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</si>
  <si>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</si>
  <si>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</si>
  <si>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</si>
  <si>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</si>
  <si>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</si>
  <si>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</si>
  <si>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</si>
  <si>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</si>
  <si>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</si>
  <si>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</si>
  <si>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</si>
  <si>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</si>
  <si>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</si>
  <si>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</si>
  <si>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</si>
  <si>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</si>
  <si>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</si>
  <si>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</si>
  <si>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</si>
  <si>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</si>
  <si>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</si>
  <si>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</si>
  <si>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</si>
  <si>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</si>
  <si>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</si>
  <si>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</si>
  <si>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</si>
  <si>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</si>
  <si>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</si>
  <si>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</si>
  <si>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</si>
  <si>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</si>
  <si>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</si>
  <si>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</si>
  <si>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</si>
  <si>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</si>
  <si>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</si>
  <si>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</si>
  <si>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</si>
  <si>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</si>
  <si>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</si>
  <si>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</si>
  <si>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</si>
  <si>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</si>
  <si>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</si>
  <si>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</si>
  <si>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</si>
  <si>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</si>
  <si>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</si>
  <si>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</si>
  <si>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</si>
  <si>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</si>
  <si>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</si>
  <si>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</si>
  <si>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</si>
  <si>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</si>
  <si>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</si>
  <si>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</si>
  <si>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</si>
  <si>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</si>
  <si>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</si>
  <si>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</si>
  <si>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</si>
  <si>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</si>
  <si>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</si>
  <si>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</si>
  <si>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</si>
  <si>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</si>
  <si>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</si>
  <si>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</si>
  <si>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</si>
  <si>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</si>
  <si>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</si>
  <si>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</si>
  <si>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</si>
  <si>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</si>
  <si>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</si>
  <si>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</si>
  <si>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</si>
  <si>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</si>
  <si>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</si>
  <si>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</si>
  <si>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</si>
  <si>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</si>
  <si>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</si>
  <si>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</si>
  <si>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</si>
  <si>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</si>
  <si>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</si>
  <si>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</si>
  <si>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</si>
  <si>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</si>
  <si>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</si>
  <si>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</si>
  <si>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</si>
  <si>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</si>
  <si>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</si>
  <si>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</si>
  <si>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</si>
  <si>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</si>
  <si>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</si>
  <si>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</si>
  <si>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</si>
  <si>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</si>
  <si>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</si>
  <si>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</si>
  <si>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</si>
  <si>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</si>
  <si>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</si>
  <si>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</si>
  <si>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</si>
  <si>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</si>
  <si>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</si>
  <si>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</si>
  <si>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</si>
  <si>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</si>
  <si>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</si>
  <si>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</si>
  <si>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</si>
  <si>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</si>
  <si>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</si>
  <si>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</si>
  <si>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</si>
  <si>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</si>
  <si>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</si>
  <si>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</si>
  <si>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</si>
  <si>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</si>
  <si>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</si>
  <si>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</si>
  <si>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</si>
  <si>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</si>
  <si>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</si>
  <si>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</si>
  <si>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</si>
  <si>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</si>
  <si>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</si>
  <si>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</si>
  <si>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</si>
  <si>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</si>
  <si>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</si>
  <si>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</si>
  <si>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</si>
  <si>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</si>
  <si>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</si>
  <si>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</si>
  <si>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</si>
  <si>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</si>
  <si>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</si>
  <si>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</si>
  <si>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</si>
  <si>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</si>
  <si>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</si>
  <si>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</si>
  <si>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</si>
  <si>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</si>
  <si>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</si>
  <si>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</si>
  <si>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</si>
  <si>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</si>
  <si>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</si>
  <si>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</si>
  <si>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</si>
  <si>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</si>
  <si>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</si>
  <si>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</si>
  <si>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</si>
  <si>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</si>
  <si>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</si>
  <si>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</si>
  <si>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</si>
  <si>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</si>
  <si>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</si>
  <si>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</si>
  <si>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</si>
  <si>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</si>
  <si>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</si>
  <si>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</si>
  <si>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</si>
  <si>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</si>
  <si>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</si>
  <si>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</si>
  <si>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</si>
  <si>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</si>
  <si>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</si>
  <si>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</si>
  <si>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</si>
  <si>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</si>
  <si>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</si>
  <si>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</si>
  <si>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</si>
  <si>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</si>
  <si>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</si>
  <si>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</si>
  <si>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</si>
  <si>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</si>
  <si>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</si>
  <si>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</si>
  <si>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</si>
  <si>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</si>
  <si>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</si>
  <si>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</si>
  <si>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</si>
  <si>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</si>
  <si>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</si>
  <si>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</si>
  <si>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</si>
  <si>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</si>
  <si>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</si>
  <si>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</si>
  <si>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</si>
  <si>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</si>
  <si>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</si>
  <si>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</si>
  <si>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</si>
  <si>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</si>
  <si>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</si>
  <si>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</si>
  <si>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</si>
  <si>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</si>
  <si>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</si>
  <si>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</si>
  <si>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</si>
  <si>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</si>
  <si>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</si>
  <si>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</si>
  <si>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</si>
  <si>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</si>
  <si>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</si>
  <si>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</si>
  <si>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</si>
  <si>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</si>
  <si>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</si>
  <si>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</si>
  <si>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</si>
  <si>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</si>
  <si>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</si>
  <si>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</si>
  <si>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</si>
  <si>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</si>
  <si>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</si>
  <si>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</si>
  <si>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</si>
  <si>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</si>
  <si>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</si>
  <si>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</si>
  <si>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</si>
  <si>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</si>
  <si>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</si>
  <si>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</si>
  <si>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</si>
  <si>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</si>
  <si>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</si>
  <si>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</si>
  <si>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</si>
  <si>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</si>
  <si>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</si>
  <si>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</si>
  <si>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</si>
  <si>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</si>
  <si>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</si>
  <si>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</si>
  <si>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</si>
  <si>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</si>
  <si>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</si>
  <si>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</si>
  <si>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</si>
  <si>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</si>
  <si>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</si>
  <si>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</si>
  <si>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</si>
  <si>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</si>
  <si>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</si>
  <si>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</si>
  <si>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</si>
  <si>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</si>
  <si>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</si>
  <si>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</si>
  <si>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</si>
  <si>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</si>
  <si>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</si>
  <si>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</si>
  <si>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</si>
  <si>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</si>
  <si>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</si>
  <si>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</si>
  <si>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</si>
  <si>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</si>
  <si>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</si>
  <si>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</si>
  <si>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</si>
  <si>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</si>
  <si>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</si>
  <si>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</si>
  <si>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</si>
  <si>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</si>
  <si>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</si>
  <si>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</si>
  <si>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</si>
  <si>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</si>
  <si>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</si>
  <si>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</si>
  <si>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</si>
  <si>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</si>
  <si>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</si>
  <si>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</si>
  <si>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</si>
  <si>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</si>
  <si>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</si>
  <si>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</si>
  <si>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</si>
  <si>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</si>
  <si>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</si>
  <si>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</si>
  <si>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</si>
  <si>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</si>
  <si>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</si>
  <si>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</si>
  <si>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</si>
  <si>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</si>
  <si>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</si>
  <si>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</si>
  <si>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</si>
  <si>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</si>
  <si>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</si>
  <si>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</si>
  <si>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</si>
  <si>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</si>
  <si>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</si>
  <si>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</si>
  <si>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</si>
  <si>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</si>
  <si>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</si>
  <si>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</si>
  <si>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</si>
  <si>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</si>
  <si>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</si>
  <si>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</si>
  <si>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</si>
  <si>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</si>
  <si>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</si>
  <si>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</si>
  <si>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</si>
  <si>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</si>
  <si>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</si>
  <si>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</si>
  <si>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</si>
  <si>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</si>
  <si>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</si>
  <si>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</si>
  <si>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</si>
  <si>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</si>
  <si>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</si>
  <si>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</si>
  <si>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</si>
  <si>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</si>
  <si>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</si>
  <si>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</si>
  <si>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</si>
  <si>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</si>
  <si>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</si>
  <si>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</si>
  <si>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</si>
  <si>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</si>
  <si>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</si>
  <si>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</si>
  <si>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</si>
  <si>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</si>
  <si>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</si>
  <si>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</si>
  <si>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</si>
  <si>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</si>
  <si>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</si>
  <si>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</si>
  <si>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</si>
  <si>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</si>
  <si>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</si>
  <si>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</si>
  <si>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</si>
  <si>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</si>
  <si>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</si>
  <si>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</si>
  <si>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</si>
  <si>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</si>
  <si>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</si>
  <si>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</si>
  <si>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</si>
  <si>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</si>
  <si>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</si>
  <si>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</si>
  <si>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</si>
  <si>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</si>
  <si>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</si>
  <si>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</si>
  <si>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</si>
  <si>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</si>
  <si>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</si>
  <si>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</si>
  <si>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</si>
  <si>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</si>
  <si>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</si>
  <si>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</si>
  <si>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</si>
  <si>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</si>
  <si>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</si>
  <si>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</si>
  <si>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</si>
  <si>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</si>
  <si>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</si>
  <si>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</si>
  <si>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</si>
  <si>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</si>
  <si>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</si>
  <si>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</si>
  <si>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</si>
  <si>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</si>
  <si>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</si>
  <si>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</si>
  <si>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</si>
  <si>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</si>
  <si>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</si>
  <si>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</si>
  <si>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</si>
  <si>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</si>
  <si>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</si>
  <si>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</si>
  <si>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</si>
  <si>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</si>
  <si>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</si>
  <si>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</si>
  <si>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</si>
  <si>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</si>
  <si>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</si>
  <si>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</si>
  <si>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</si>
  <si>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</si>
  <si>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</si>
  <si>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</si>
  <si>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</si>
  <si>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</si>
  <si>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</si>
  <si>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</si>
  <si>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</si>
  <si>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</si>
  <si>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</si>
  <si>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</si>
  <si>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</si>
  <si>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</si>
  <si>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</si>
  <si>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</si>
  <si>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</si>
  <si>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</si>
  <si>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</si>
  <si>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</si>
  <si>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</si>
  <si>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</si>
  <si>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</si>
  <si>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</si>
  <si>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</si>
  <si>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</si>
  <si>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</si>
  <si>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</si>
  <si>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</si>
  <si>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</si>
  <si>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</si>
  <si>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</si>
  <si>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</si>
  <si>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</si>
  <si>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</si>
  <si>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</si>
  <si>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</si>
  <si>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</si>
  <si>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</si>
  <si>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</si>
  <si>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</si>
  <si>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</si>
  <si>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</si>
  <si>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</si>
  <si>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</si>
  <si>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</si>
  <si>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</si>
  <si>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</si>
  <si>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</si>
  <si>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</si>
  <si>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</si>
  <si>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</si>
  <si>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</si>
  <si>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</si>
  <si>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</si>
  <si>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</si>
  <si>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</si>
  <si>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</si>
  <si>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</si>
  <si>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</si>
  <si>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</si>
  <si>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</si>
  <si>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</si>
  <si>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</si>
  <si>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</si>
  <si>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</si>
  <si>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</si>
  <si>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</si>
  <si>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</si>
  <si>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</si>
  <si>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</si>
  <si>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</si>
  <si>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</si>
  <si>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</si>
  <si>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</si>
  <si>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</si>
  <si>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</si>
  <si>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</si>
  <si>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</si>
  <si>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</si>
  <si>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</si>
  <si>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</si>
  <si>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</si>
  <si>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</si>
  <si>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</si>
  <si>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</si>
  <si>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</si>
  <si>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</si>
  <si>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</si>
  <si>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</si>
  <si>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</si>
  <si>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</si>
  <si>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</si>
  <si>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</si>
  <si>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</si>
  <si>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</si>
  <si>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</si>
  <si>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</si>
  <si>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</si>
  <si>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</si>
  <si>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</si>
  <si>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</si>
  <si>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</si>
  <si>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</si>
  <si>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</si>
  <si>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</si>
  <si>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</si>
  <si>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</si>
  <si>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</si>
  <si>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</si>
  <si>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</si>
  <si>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</si>
  <si>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</si>
  <si>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</si>
  <si>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</si>
  <si>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</si>
  <si>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</si>
  <si>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</si>
  <si>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</si>
  <si>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</si>
  <si>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</si>
  <si>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</si>
  <si>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</si>
  <si>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</si>
  <si>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</si>
  <si>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</si>
  <si>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</si>
  <si>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</si>
  <si>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</si>
  <si>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</si>
  <si>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</si>
  <si>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</si>
  <si>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</si>
  <si>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</si>
  <si>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</si>
  <si>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</si>
  <si>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</si>
  <si>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</si>
  <si>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</si>
  <si>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</si>
  <si>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</si>
  <si>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</si>
  <si>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</si>
  <si>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</si>
  <si>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</si>
  <si>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</si>
  <si>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</si>
  <si>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</si>
  <si>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</si>
  <si>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</si>
  <si>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</si>
  <si>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</si>
  <si>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</si>
  <si>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</si>
  <si>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</si>
  <si>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</si>
  <si>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</si>
  <si>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</si>
  <si>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</si>
  <si>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</si>
  <si>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</si>
  <si>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</si>
  <si>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</si>
  <si>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</si>
  <si>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</si>
  <si>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</si>
  <si>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</si>
  <si>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</si>
  <si>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</si>
  <si>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</si>
  <si>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</si>
  <si>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</si>
  <si>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</si>
  <si>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</si>
  <si>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</si>
  <si>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</si>
  <si>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</si>
  <si>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</si>
  <si>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</si>
  <si>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</si>
  <si>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</si>
  <si>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</si>
  <si>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</si>
  <si>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</si>
  <si>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</si>
  <si>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</si>
  <si>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</si>
  <si>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</si>
  <si>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</si>
  <si>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</si>
  <si>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</si>
  <si>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</si>
  <si>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</si>
  <si>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</si>
  <si>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</si>
  <si>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</si>
  <si>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</si>
  <si>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</si>
  <si>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</si>
  <si>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</si>
  <si>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</si>
  <si>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</si>
  <si>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</si>
  <si>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</si>
  <si>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</si>
  <si>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</si>
  <si>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</si>
  <si>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</si>
  <si>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</si>
  <si>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</si>
  <si>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</si>
  <si>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</si>
  <si>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</si>
  <si>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</si>
  <si>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</si>
  <si>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</si>
  <si>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</si>
  <si>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</si>
  <si>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</si>
  <si>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</si>
  <si>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</si>
  <si>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</si>
  <si>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</si>
  <si>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</si>
  <si>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</si>
  <si>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</si>
  <si>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</si>
  <si>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</si>
  <si>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</si>
  <si>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</si>
  <si>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</si>
  <si>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</si>
  <si>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</si>
  <si>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</si>
  <si>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</si>
  <si>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</si>
  <si>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</si>
  <si>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</si>
  <si>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</si>
  <si>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</si>
  <si>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</si>
  <si>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</si>
  <si>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</si>
  <si>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</si>
  <si>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</si>
  <si>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</si>
  <si>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</si>
  <si>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</si>
  <si>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</si>
  <si>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</si>
  <si>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</si>
  <si>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</si>
  <si>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</si>
  <si>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</si>
  <si>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</si>
  <si>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</si>
  <si>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</si>
  <si>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</si>
  <si>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</si>
  <si>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</si>
  <si>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</si>
  <si>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</si>
  <si>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</si>
  <si>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</si>
  <si>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</si>
  <si>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</si>
  <si>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</si>
  <si>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</si>
  <si>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</si>
  <si>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</si>
  <si>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</si>
  <si>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</si>
  <si>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</si>
  <si>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</si>
  <si>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</si>
  <si>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</si>
  <si>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</si>
  <si>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</si>
  <si>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</si>
  <si>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</si>
  <si>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</si>
  <si>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</si>
  <si>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</si>
  <si>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</si>
  <si>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</si>
  <si>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</si>
  <si>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</si>
  <si>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</si>
  <si>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</si>
  <si>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</si>
  <si>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</si>
  <si>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</si>
  <si>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</si>
  <si>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</si>
  <si>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</si>
  <si>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</si>
  <si>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</si>
  <si>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</si>
  <si>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</si>
  <si>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</si>
  <si>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</si>
  <si>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</si>
  <si>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</si>
  <si>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</si>
  <si>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</si>
  <si>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</si>
  <si>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</si>
  <si>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</si>
  <si>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</si>
  <si>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</si>
  <si>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</si>
  <si>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</si>
  <si>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</si>
  <si>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</si>
  <si>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</si>
  <si>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</si>
  <si>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</si>
  <si>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</si>
  <si>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</si>
  <si>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</si>
  <si>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</si>
  <si>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</si>
  <si>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</si>
  <si>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</si>
  <si>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</si>
  <si>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</si>
  <si>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</si>
  <si>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</si>
  <si>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</si>
  <si>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</si>
  <si>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</si>
  <si>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</si>
  <si>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</si>
  <si>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</si>
  <si>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</si>
  <si>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</si>
  <si>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</si>
  <si>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</si>
  <si>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</si>
  <si>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</si>
  <si>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</si>
  <si>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</si>
  <si>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</si>
  <si>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</si>
  <si>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</si>
  <si>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</si>
  <si>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</si>
  <si>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</si>
  <si>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</si>
  <si>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</si>
  <si>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</si>
  <si>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</si>
  <si>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</si>
  <si>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</si>
  <si>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</si>
  <si>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</si>
  <si>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</si>
  <si>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</si>
  <si>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</si>
  <si>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</si>
  <si>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</si>
  <si>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</si>
  <si>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</si>
  <si>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</si>
  <si>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</si>
  <si>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</si>
  <si>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</si>
  <si>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</si>
  <si>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</si>
  <si>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</si>
  <si>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</si>
  <si>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</si>
  <si>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</si>
  <si>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</si>
  <si>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</si>
  <si>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</si>
  <si>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</si>
  <si>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</si>
  <si>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</si>
  <si>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</si>
  <si>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</si>
  <si>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</si>
  <si>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</si>
  <si>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</si>
  <si>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</si>
  <si>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</si>
  <si>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</si>
  <si>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</si>
  <si>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</si>
  <si>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</si>
  <si>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</si>
  <si>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</si>
  <si>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</si>
  <si>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</si>
  <si>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</si>
  <si>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</si>
  <si>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</si>
  <si>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</si>
  <si>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</si>
  <si>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</si>
  <si>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</si>
  <si>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</si>
  <si>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</si>
  <si>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</si>
  <si>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</si>
  <si>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</si>
  <si>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</si>
  <si>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</si>
  <si>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</si>
  <si>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</si>
  <si>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</si>
  <si>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</si>
  <si>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</si>
  <si>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</si>
  <si>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</si>
  <si>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</si>
  <si>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</si>
  <si>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</si>
  <si>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</si>
  <si>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</si>
  <si>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</si>
  <si>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</si>
  <si>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</si>
  <si>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</si>
  <si>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</si>
  <si>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</si>
  <si>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</si>
  <si>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</si>
  <si>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</si>
  <si>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</si>
  <si>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</si>
  <si>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</si>
  <si>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</si>
  <si>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</si>
  <si>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</si>
  <si>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</si>
  <si>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</si>
  <si>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</si>
  <si>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</si>
  <si>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</si>
  <si>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</si>
  <si>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</si>
  <si>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</si>
  <si>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</si>
  <si>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</si>
  <si>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</si>
  <si>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</si>
  <si>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</si>
  <si>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</si>
  <si>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</si>
  <si>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</si>
  <si>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</si>
  <si>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</si>
  <si>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</si>
  <si>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</si>
  <si>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</si>
  <si>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</si>
  <si>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</si>
  <si>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</si>
  <si>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</si>
  <si>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</si>
  <si>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</si>
  <si>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</si>
  <si>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</si>
  <si>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</si>
  <si>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</si>
  <si>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</si>
  <si>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</si>
  <si>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</si>
  <si>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</si>
  <si>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</si>
  <si>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</si>
  <si>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</si>
  <si>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</si>
  <si>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</si>
  <si>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</si>
  <si>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</si>
  <si>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</si>
  <si>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</si>
  <si>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</si>
  <si>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</si>
  <si>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</si>
  <si>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</si>
  <si>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</si>
  <si>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</si>
  <si>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</si>
  <si>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</si>
  <si>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</si>
  <si>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</si>
  <si>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</si>
  <si>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</si>
  <si>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</si>
  <si>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</si>
  <si>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</si>
  <si>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</si>
  <si>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</si>
  <si>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</si>
  <si>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</si>
  <si>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</si>
  <si>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</si>
  <si>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</si>
  <si>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</si>
  <si>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</si>
  <si>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</si>
  <si>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</si>
  <si>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</si>
  <si>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Edson</t>
  </si>
  <si>
    <t>Substituição de dormentes</t>
  </si>
  <si>
    <t>ZDY-ZFY</t>
  </si>
  <si>
    <t>Robson</t>
  </si>
  <si>
    <t>ZBV-3</t>
  </si>
  <si>
    <t>K65ZSU/ZSU2</t>
  </si>
  <si>
    <t>Descarga de barras 67+532 ao km 69+000</t>
  </si>
  <si>
    <t>3 (Lucas + Francisco + Escala)</t>
  </si>
  <si>
    <t>7683/9298/9302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</si>
  <si>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</si>
  <si>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</si>
  <si>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</si>
  <si>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</si>
  <si>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</si>
  <si>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</si>
  <si>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</si>
  <si>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</si>
  <si>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</si>
  <si>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</si>
  <si>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</si>
  <si>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</si>
  <si>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</si>
  <si>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</si>
  <si>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</si>
  <si>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</si>
  <si>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</si>
  <si>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</si>
  <si>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</si>
  <si>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</si>
  <si>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</si>
  <si>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</si>
  <si>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</si>
  <si>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</si>
  <si>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>Josenilton</t>
  </si>
  <si>
    <t>K97100/ZTT1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</si>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</sst>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G1" activePane="topRight" state="frozen"/>
      <selection pane="topRight" activeCell="BP961" sqref="BP9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916</v>
      </c>
      <c r="C1" s="176"/>
      <c r="D1" s="176"/>
      <c r="E1" s="3"/>
      <c r="F1" s="175" t="s">
        <v>917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918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919</v>
      </c>
      <c r="BI1" s="191"/>
      <c r="BJ1" s="191"/>
      <c r="BK1" s="192"/>
      <c r="BL1" s="5"/>
      <c r="BM1" s="182" t="s">
        <v>920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5" t="s">
        <v>921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924</v>
      </c>
      <c r="AT2" s="186"/>
      <c r="AU2" s="186"/>
      <c r="AV2" s="186"/>
      <c r="AW2" s="186"/>
      <c r="AX2" s="186"/>
      <c r="AY2" s="189"/>
      <c r="AZ2" s="6"/>
      <c r="BA2" s="179" t="s">
        <v>925</v>
      </c>
      <c r="BB2" s="181"/>
      <c r="BC2" s="185" t="s">
        <v>922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9" t="s">
        <v>926</v>
      </c>
      <c r="AJ3" s="181"/>
      <c r="AK3" s="179" t="s">
        <v>927</v>
      </c>
      <c r="AL3" s="180"/>
      <c r="AM3" s="201"/>
      <c r="AN3" s="202"/>
      <c r="AO3" s="180"/>
      <c r="AP3" s="180"/>
      <c r="AQ3" s="181"/>
      <c r="AR3" s="63"/>
      <c r="AS3" s="173" t="s">
        <v>933</v>
      </c>
      <c r="AT3" s="174"/>
      <c r="AU3" s="173" t="s">
        <v>934</v>
      </c>
      <c r="AV3" s="174"/>
      <c r="AW3" s="173" t="s">
        <v>935</v>
      </c>
      <c r="AX3" s="174"/>
      <c r="AY3" s="63" t="s">
        <v>936</v>
      </c>
      <c r="AZ3" s="63"/>
      <c r="BA3" s="199"/>
      <c r="BB3" s="200"/>
      <c r="BC3" s="179" t="s">
        <v>929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937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1020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1021</v>
      </c>
      <c r="BG8" s="16"/>
      <c r="BH8" s="17">
        <v>0</v>
      </c>
      <c r="BI8" s="17"/>
      <c r="BJ8" s="17" t="s">
        <v>1023</v>
      </c>
      <c r="BK8" s="17" t="s">
        <v>1024</v>
      </c>
      <c r="BL8" s="16"/>
      <c r="BM8" s="130" t="s">
        <v>406</v>
      </c>
      <c r="BN8" s="130" t="s">
        <v>435</v>
      </c>
      <c r="BO8" s="130" t="s">
        <v>497</v>
      </c>
      <c r="BP8" s="18" t="s">
        <v>1025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1026</v>
      </c>
      <c r="W939" s="151" t="s">
        <v>1027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1026</v>
      </c>
      <c r="BG939" s="16"/>
      <c r="BH939" s="17">
        <v>2</v>
      </c>
      <c r="BI939" s="17"/>
      <c r="BJ939" s="17" t="s">
        <v>1028</v>
      </c>
      <c r="BK939" s="17" t="s">
        <v>1029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1030</v>
      </c>
      <c r="W940" s="151" t="s">
        <v>1015</v>
      </c>
      <c r="X940" s="104" t="s">
        <v>381</v>
      </c>
      <c r="Y940" s="129"/>
      <c r="Z940" s="104"/>
      <c r="AA940" s="105" t="s">
        <v>1031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1030</v>
      </c>
      <c r="BG940" s="16"/>
      <c r="BH940" s="17">
        <v>2</v>
      </c>
      <c r="BI940" s="17"/>
      <c r="BJ940" s="17" t="s">
        <v>1032</v>
      </c>
      <c r="BK940" s="17" t="s">
        <v>1033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1026</v>
      </c>
      <c r="W941" s="151" t="s">
        <v>1034</v>
      </c>
      <c r="X941" s="104" t="s">
        <v>386</v>
      </c>
      <c r="Y941" s="129"/>
      <c r="Z941" s="104"/>
      <c r="AA941" s="105" t="s">
        <v>1035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1026</v>
      </c>
      <c r="BG941" s="16"/>
      <c r="BH941" s="17">
        <v>0</v>
      </c>
      <c r="BI941" s="17"/>
      <c r="BJ941" s="17" t="s">
        <v>1036</v>
      </c>
      <c r="BK941" s="17" t="s">
        <v>1036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1037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1090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1091</v>
      </c>
      <c r="W942" s="151" t="s">
        <v>1089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1091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1090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1121</v>
      </c>
      <c r="W943" s="151" t="s">
        <v>1089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1121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1088</v>
      </c>
      <c r="W944" s="151" t="s">
        <v>1089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1020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1021</v>
      </c>
      <c r="W945" s="151" t="s">
        <v>1022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1030</v>
      </c>
      <c r="W946" s="151" t="s">
        <v>1015</v>
      </c>
      <c r="X946" s="104" t="s">
        <v>381</v>
      </c>
      <c r="Y946" s="129" t="s">
        <v>380</v>
      </c>
      <c r="Z946" s="104"/>
      <c r="AA946" s="105" t="s">
        <v>1031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1026</v>
      </c>
      <c r="W947" s="151" t="s">
        <v>1027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1026</v>
      </c>
      <c r="W948" s="151" t="s">
        <v>1034</v>
      </c>
      <c r="X948" s="104" t="s">
        <v>386</v>
      </c>
      <c r="Y948" s="129" t="s">
        <v>389</v>
      </c>
      <c r="Z948" s="104"/>
      <c r="AA948" s="105" t="s">
        <v>1035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1090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1091</v>
      </c>
      <c r="W949" s="151" t="s">
        <v>1089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1038</v>
      </c>
      <c r="I950" s="106" t="s">
        <v>1038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1039</v>
      </c>
      <c r="W950" s="151" t="s">
        <v>1015</v>
      </c>
      <c r="X950" s="104" t="s">
        <v>386</v>
      </c>
      <c r="Y950" s="129"/>
      <c r="Z950" s="104"/>
      <c r="AA950" s="105" t="s">
        <v>1040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>
        <v>435</v>
      </c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2</v>
      </c>
      <c r="BI950" s="17"/>
      <c r="BJ950" s="17" t="s">
        <v>1041</v>
      </c>
      <c r="BK950" s="18" t="s">
        <v>1042</v>
      </c>
      <c r="BL950" s="16"/>
      <c r="BM950" s="130" t="s">
        <v>410</v>
      </c>
      <c r="BN950" s="130" t="s">
        <v>410</v>
      </c>
      <c r="BO950" s="130" t="s">
        <v>410</v>
      </c>
      <c r="BP950" s="18" t="s">
        <v>558</v>
      </c>
      <c r="BQ950" s="12" t="str">
        <f>IF(AND(BR950&lt;1,BS950&lt;1),"Produção e Intervalo",IF(BR950&lt;1,"Intervalo",IF(BS950&lt;1,"Produção","Aderente")))</f>
        <v>Aderente</v>
      </c>
      <c r="BR950" s="19">
        <f>IF(OR(B950="",F950=""),"*",AY950/P950)</f>
        <v>1.6166666666666676</v>
      </c>
      <c r="BS950" s="19">
        <f>IF(OR(B950="",F950=""),"*",BA950/Q950)</f>
        <v>4.3499999999999996</v>
      </c>
      <c r="BT950" s="8" t="str">
        <f t="shared" si="15"/>
        <v>OKOK</v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1043</v>
      </c>
      <c r="W951" s="151" t="s">
        <v>1022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1043</v>
      </c>
      <c r="BG951" s="16"/>
      <c r="BH951" s="17">
        <v>2</v>
      </c>
      <c r="BI951" s="17"/>
      <c r="BJ951" s="17" t="s">
        <v>1044</v>
      </c>
      <c r="BK951" s="17" t="s">
        <v>1045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1038</v>
      </c>
      <c r="I952" s="106" t="s">
        <v>1038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1122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1092</v>
      </c>
      <c r="I954" s="106" t="s">
        <v>1092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1093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1039</v>
      </c>
      <c r="W954" s="151" t="s">
        <v>1094</v>
      </c>
      <c r="X954" s="104" t="s">
        <v>381</v>
      </c>
      <c r="Y954" s="129" t="s">
        <v>380</v>
      </c>
      <c r="Z954" s="104"/>
      <c r="AA954" s="105" t="s">
        <v>1095</v>
      </c>
      <c r="AB954" s="103" t="s">
        <v>388</v>
      </c>
      <c r="AC954" s="152" t="s">
        <v>371</v>
      </c>
      <c r="AD954" s="107">
        <v>0.33333333333333331</v>
      </c>
      <c r="AE954" s="172" t="s">
        <v>1096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1009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1010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1011</v>
      </c>
      <c r="W955" s="151" t="s">
        <v>1012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1011</v>
      </c>
      <c r="BG955" s="16"/>
      <c r="BH955" s="110">
        <v>0</v>
      </c>
      <c r="BI955" s="110" t="s">
        <v>1013</v>
      </c>
      <c r="BJ955" s="110" t="s">
        <v>1013</v>
      </c>
      <c r="BK955" s="110" t="s">
        <v>1013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1013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1014</v>
      </c>
      <c r="W956" s="151" t="s">
        <v>1015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1014</v>
      </c>
      <c r="BG956" s="16"/>
      <c r="BH956" s="110">
        <v>0</v>
      </c>
      <c r="BI956" s="110" t="s">
        <v>1016</v>
      </c>
      <c r="BJ956" s="110" t="s">
        <v>1016</v>
      </c>
      <c r="BK956" s="110" t="s">
        <v>1016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1016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1014</v>
      </c>
      <c r="W957" s="151" t="s">
        <v>1022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1014</v>
      </c>
      <c r="BG957" s="16"/>
      <c r="BH957" s="17">
        <v>0</v>
      </c>
      <c r="BI957" s="17"/>
      <c r="BJ957" s="17" t="s">
        <v>1046</v>
      </c>
      <c r="BK957" s="17" t="s">
        <v>1046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1047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1030</v>
      </c>
      <c r="W958" s="151" t="s">
        <v>1048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1030</v>
      </c>
      <c r="BG958" s="16"/>
      <c r="BH958" s="17">
        <v>2</v>
      </c>
      <c r="BI958" s="17"/>
      <c r="BJ958" s="17" t="s">
        <v>1049</v>
      </c>
      <c r="BK958" s="17" t="s">
        <v>1049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1050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1051</v>
      </c>
      <c r="W959" s="151" t="s">
        <v>1052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1051</v>
      </c>
      <c r="BG959" s="16"/>
      <c r="BH959" s="17">
        <v>2</v>
      </c>
      <c r="BI959" s="17"/>
      <c r="BJ959" s="17" t="s">
        <v>1053</v>
      </c>
      <c r="BK959" s="17" t="s">
        <v>1053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1054</v>
      </c>
      <c r="I960" s="106" t="s">
        <v>1009</v>
      </c>
      <c r="J960" s="105">
        <v>92</v>
      </c>
      <c r="K960" s="105">
        <v>83.7</v>
      </c>
      <c r="L960" s="105" t="s">
        <v>558</v>
      </c>
      <c r="M960" s="105" t="s">
        <v>1055</v>
      </c>
      <c r="N960" s="105" t="s">
        <v>1056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1051</v>
      </c>
      <c r="W960" s="151" t="s">
        <v>1057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>
        <v>0</v>
      </c>
      <c r="AT960" s="108">
        <v>0</v>
      </c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>
        <v>0</v>
      </c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1051</v>
      </c>
      <c r="BG960" s="16"/>
      <c r="BH960" s="17">
        <v>0</v>
      </c>
      <c r="BI960" s="17"/>
      <c r="BJ960" s="17" t="s">
        <v>1058</v>
      </c>
      <c r="BK960" s="18" t="s">
        <v>1059</v>
      </c>
      <c r="BL960" s="16" t="s">
        <v>1060</v>
      </c>
      <c r="BM960" s="130" t="s">
        <v>405</v>
      </c>
      <c r="BN960" s="130" t="s">
        <v>434</v>
      </c>
      <c r="BO960" s="130" t="s">
        <v>533</v>
      </c>
      <c r="BP960" s="18" t="s">
        <v>558</v>
      </c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>CCOCirculaçãoIntervaloOportunidade</v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1051</v>
      </c>
      <c r="W961" s="151" t="s">
        <v>1061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1051</v>
      </c>
      <c r="BG961" s="16"/>
      <c r="BH961" s="17">
        <v>0</v>
      </c>
      <c r="BI961" s="17"/>
      <c r="BJ961" s="17" t="s">
        <v>1058</v>
      </c>
      <c r="BK961" s="18" t="s">
        <v>1062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1047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1063</v>
      </c>
      <c r="W962" s="151" t="s">
        <v>1022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1063</v>
      </c>
      <c r="BG962" s="16"/>
      <c r="BH962" s="17">
        <v>0</v>
      </c>
      <c r="BI962" s="17"/>
      <c r="BJ962" s="17" t="s">
        <v>1058</v>
      </c>
      <c r="BK962" s="18" t="s">
        <v>1062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1047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1014</v>
      </c>
      <c r="W963" s="151" t="s">
        <v>1015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1014</v>
      </c>
      <c r="BG963" s="16"/>
      <c r="BH963" s="17">
        <v>0</v>
      </c>
      <c r="BI963" s="17"/>
      <c r="BJ963" s="17" t="s">
        <v>1064</v>
      </c>
      <c r="BK963" s="17" t="s">
        <v>1064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1047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1065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1066</v>
      </c>
      <c r="W964" s="151" t="s">
        <v>1022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1066</v>
      </c>
      <c r="BG964" s="16"/>
      <c r="BH964" s="17">
        <v>0</v>
      </c>
      <c r="BI964" s="17"/>
      <c r="BJ964" s="17" t="s">
        <v>1067</v>
      </c>
      <c r="BK964" s="110" t="s">
        <v>1067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1068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1051</v>
      </c>
      <c r="W965" s="151" t="s">
        <v>1027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1051</v>
      </c>
      <c r="BG965" s="16"/>
      <c r="BH965" s="17">
        <v>0</v>
      </c>
      <c r="BI965" s="17"/>
      <c r="BJ965" s="17" t="s">
        <v>1058</v>
      </c>
      <c r="BK965" s="18" t="s">
        <v>1062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1047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1063</v>
      </c>
      <c r="W966" s="151" t="s">
        <v>1022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1010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1021</v>
      </c>
      <c r="W967" s="151" t="s">
        <v>1097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1014</v>
      </c>
      <c r="W968" s="151" t="s">
        <v>1077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1014</v>
      </c>
      <c r="W969" s="151" t="s">
        <v>1098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1099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1014</v>
      </c>
      <c r="W970" s="151" t="s">
        <v>1100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1101</v>
      </c>
      <c r="W971" s="151" t="s">
        <v>1102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1014</v>
      </c>
      <c r="W972" s="151" t="s">
        <v>1103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1050</v>
      </c>
      <c r="I973" s="106" t="s">
        <v>1050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1079</v>
      </c>
      <c r="W973" s="151" t="s">
        <v>1015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1050</v>
      </c>
      <c r="I974" s="106" t="s">
        <v>1050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1014</v>
      </c>
      <c r="W974" s="151" t="s">
        <v>1104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1088</v>
      </c>
      <c r="W975" s="151" t="s">
        <v>1105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1065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1066</v>
      </c>
      <c r="W976" s="151" t="s">
        <v>1022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1017</v>
      </c>
      <c r="W977" s="151" t="s">
        <v>1018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1017</v>
      </c>
      <c r="BG977" s="16"/>
      <c r="BH977" s="110">
        <v>2</v>
      </c>
      <c r="BI977" s="110" t="s">
        <v>1019</v>
      </c>
      <c r="BJ977" s="110" t="s">
        <v>1019</v>
      </c>
      <c r="BK977" s="110" t="s">
        <v>1019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1069</v>
      </c>
      <c r="W978" s="151" t="s">
        <v>1022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1069</v>
      </c>
      <c r="BG978" s="16"/>
      <c r="BH978" s="17">
        <v>0</v>
      </c>
      <c r="BI978" s="17"/>
      <c r="BJ978" s="17" t="s">
        <v>1070</v>
      </c>
      <c r="BK978" s="17" t="s">
        <v>1070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1071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1069</v>
      </c>
      <c r="W979" s="151" t="s">
        <v>1022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1069</v>
      </c>
      <c r="BG979" s="16"/>
      <c r="BH979" s="17">
        <v>0</v>
      </c>
      <c r="BI979" s="17"/>
      <c r="BJ979" s="17" t="s">
        <v>1070</v>
      </c>
      <c r="BK979" s="17" t="s">
        <v>1070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1071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1017</v>
      </c>
      <c r="W980" s="151" t="s">
        <v>1018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1017</v>
      </c>
      <c r="BG980" s="16"/>
      <c r="BH980" s="17">
        <v>2</v>
      </c>
      <c r="BI980" s="17"/>
      <c r="BJ980" s="17" t="s">
        <v>1072</v>
      </c>
      <c r="BK980" s="17" t="s">
        <v>1073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1069</v>
      </c>
      <c r="W981" s="151" t="s">
        <v>1074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1069</v>
      </c>
      <c r="BG981" s="16"/>
      <c r="BH981" s="17">
        <v>0</v>
      </c>
      <c r="BI981" s="17"/>
      <c r="BJ981" s="17" t="s">
        <v>1062</v>
      </c>
      <c r="BK981" s="17" t="s">
        <v>1062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1062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1075</v>
      </c>
      <c r="I982" s="106" t="s">
        <v>1075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1076</v>
      </c>
      <c r="W982" s="151" t="s">
        <v>1077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1076</v>
      </c>
      <c r="BG982" s="16"/>
      <c r="BH982" s="17">
        <v>0</v>
      </c>
      <c r="BI982" s="17"/>
      <c r="BJ982" s="17" t="s">
        <v>1062</v>
      </c>
      <c r="BK982" s="17" t="s">
        <v>1062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1062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1078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1079</v>
      </c>
      <c r="W983" s="151" t="s">
        <v>1015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1079</v>
      </c>
      <c r="BG983" s="16"/>
      <c r="BH983" s="17">
        <v>0</v>
      </c>
      <c r="BI983" s="17"/>
      <c r="BJ983" s="17" t="s">
        <v>1080</v>
      </c>
      <c r="BK983" s="17" t="s">
        <v>1080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1062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1081</v>
      </c>
      <c r="W984" s="151" t="s">
        <v>1022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1081</v>
      </c>
      <c r="BG984" s="16"/>
      <c r="BH984" s="17">
        <v>0</v>
      </c>
      <c r="BI984" s="17"/>
      <c r="BJ984" s="17" t="s">
        <v>1082</v>
      </c>
      <c r="BK984" s="17" t="s">
        <v>1082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1047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1081</v>
      </c>
      <c r="W985" s="151" t="s">
        <v>1022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1081</v>
      </c>
      <c r="BG985" s="16"/>
      <c r="BH985" s="17">
        <v>0</v>
      </c>
      <c r="BI985" s="17"/>
      <c r="BJ985" s="17" t="s">
        <v>1082</v>
      </c>
      <c r="BK985" s="17" t="s">
        <v>1082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1047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1081</v>
      </c>
      <c r="W986" s="151" t="s">
        <v>1022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1081</v>
      </c>
      <c r="BG986" s="16"/>
      <c r="BH986" s="17">
        <v>0</v>
      </c>
      <c r="BI986" s="17"/>
      <c r="BJ986" s="17" t="s">
        <v>1082</v>
      </c>
      <c r="BK986" s="17" t="s">
        <v>1082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1047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1081</v>
      </c>
      <c r="W987" s="151" t="s">
        <v>1022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1081</v>
      </c>
      <c r="BG987" s="16"/>
      <c r="BH987" s="17">
        <v>0</v>
      </c>
      <c r="BI987" s="17"/>
      <c r="BJ987" s="17" t="s">
        <v>1082</v>
      </c>
      <c r="BK987" s="17" t="s">
        <v>1082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1047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1083</v>
      </c>
      <c r="N988" s="105" t="s">
        <v>1084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1085</v>
      </c>
      <c r="W988" s="151" t="s">
        <v>1086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1085</v>
      </c>
      <c r="BG988" s="16"/>
      <c r="BH988" s="17">
        <v>2</v>
      </c>
      <c r="BI988" s="17"/>
      <c r="BJ988" s="17" t="s">
        <v>1087</v>
      </c>
      <c r="BK988" s="17" t="s">
        <v>1087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1088</v>
      </c>
      <c r="W989" s="151" t="s">
        <v>1106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1017</v>
      </c>
      <c r="W990" s="151" t="s">
        <v>1018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1107</v>
      </c>
      <c r="W991" s="151" t="s">
        <v>1108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1039</v>
      </c>
      <c r="W992" s="151" t="s">
        <v>1108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1078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1079</v>
      </c>
      <c r="W993" s="151" t="s">
        <v>1015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1109</v>
      </c>
      <c r="I994" s="106" t="s">
        <v>1109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1081</v>
      </c>
      <c r="W994" s="151" t="s">
        <v>1110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1109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1111</v>
      </c>
      <c r="W995" s="151" t="s">
        <v>1112</v>
      </c>
      <c r="X995" s="104" t="s">
        <v>381</v>
      </c>
      <c r="Y995" s="129" t="s">
        <v>380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1111</v>
      </c>
      <c r="W996" s="151" t="s">
        <v>1113</v>
      </c>
      <c r="X996" s="104" t="s">
        <v>381</v>
      </c>
      <c r="Y996" s="129" t="s">
        <v>380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1114</v>
      </c>
      <c r="I997" s="106" t="s">
        <v>1114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1111</v>
      </c>
      <c r="W997" s="151" t="s">
        <v>1115</v>
      </c>
      <c r="X997" s="104" t="s">
        <v>381</v>
      </c>
      <c r="Y997" s="129" t="s">
        <v>380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1111</v>
      </c>
      <c r="W998" s="151" t="s">
        <v>1116</v>
      </c>
      <c r="X998" s="104" t="s">
        <v>381</v>
      </c>
      <c r="Y998" s="129" t="s">
        <v>380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1117</v>
      </c>
      <c r="N999" s="127" t="s">
        <v>1118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1111</v>
      </c>
      <c r="W999" s="151" t="s">
        <v>1119</v>
      </c>
      <c r="X999" s="104" t="s">
        <v>381</v>
      </c>
      <c r="Y999" s="129" t="s">
        <v>380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1120</v>
      </c>
      <c r="W1000" s="151" t="s">
        <v>1089</v>
      </c>
      <c r="X1000" s="104" t="s">
        <v>386</v>
      </c>
      <c r="Y1000" s="129" t="s">
        <v>380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1078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1078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>
        <f ca="1">_xlfn.XLOOKUP(G936&amp;$U$2,BS_CONTROLE[CHAVE],BS_CONTROLE[Quantidade_11],"-")</f>
        <v>50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>
        <f ca="1">_xlfn.XLOOKUP(G937&amp;$U$2,BS_CONTROLE[CHAVE],BS_CONTROLE[Quantidade_11],"-")</f>
        <v>850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>
        <f ca="1">_xlfn.XLOOKUP(G938&amp;$U$2,BS_CONTROLE[CHAVE],BS_CONTROLE[Quantidade_11],"-")</f>
        <v>0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>
        <f ca="1">_xlfn.XLOOKUP(G942&amp;$U$2,BS_CONTROLE[CHAVE],BS_CONTROLE[Quantidade_11],"-")</f>
        <v>0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>
        <f ca="1">_xlfn.XLOOKUP(G943&amp;$U$2,BS_CONTROLE[CHAVE],BS_CONTROLE[Quantidade_11],"-")</f>
        <v>850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>
        <f ca="1">_xlfn.XLOOKUP(G944&amp;$U$2,BS_CONTROLE[CHAVE],BS_CONTROLE[Quantidade_11],"-")</f>
        <v>50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>
        <f ca="1">_xlfn.XLOOKUP(G945&amp;$U$2,BS_CONTROLE[CHAVE],BS_CONTROLE[Quantidade_11],"-")</f>
        <v>0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>
        <f ca="1">_xlfn.XLOOKUP(G947&amp;$U$2,BS_CONTROLE[CHAVE],BS_CONTROLE[Quantidade_11],"-")</f>
        <v>435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>
        <f ca="1">_xlfn.XLOOKUP(G948&amp;$U$2,BS_CONTROLE[CHAVE],BS_CONTROLE[Quantidade_11],"-")</f>
        <v>2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>
        <f ca="1">_xlfn.XLOOKUP(G949&amp;$U$2,BS_CONTROLE[CHAVE],BS_CONTROLE[Quantidade_11],"-")</f>
        <v>435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>
        <f ca="1">_xlfn.XLOOKUP(G950&amp;$U$2,BS_CONTROLE[CHAVE],BS_CONTROLE[Quantidade_11],"-")</f>
        <v>2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50</v>
      </c>
      <c r="V952" s="137">
        <f ca="1">_xlfn.XLOOKUP(G952&amp;$V$2,BS_CONTROLE[CHAVE],BS_CONTROLE[Quantidade_11],"-")</f>
        <v>0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>
        <f ca="1">_xlfn.XLOOKUP(G953&amp;$V$2,BS_CONTROLE[CHAVE],BS_CONTROLE[Quantidade_11],"-")</f>
        <v>0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>
        <f ca="1">_xlfn.XLOOKUP(G954&amp;$U$2,BS_CONTROLE[CHAVE],BS_CONTROLE[Quantidade_11],"-")</f>
        <v>0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>
        <f ca="1">_xlfn.XLOOKUP(G955&amp;$U$2,BS_CONTROLE[CHAVE],BS_CONTROLE[Quantidade_11],"-")</f>
        <v>1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>
        <f ca="1">_xlfn.XLOOKUP(G956&amp;$U$2,BS_CONTROLE[CHAVE],BS_CONTROLE[Quantidade_11],"-")</f>
        <v>1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>
        <f ca="1">_xlfn.XLOOKUP(G957&amp;$U$2,BS_CONTROLE[CHAVE],BS_CONTROLE[Quantidade_11],"-")</f>
        <v>0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>
        <f ca="1">_xlfn.XLOOKUP(G958&amp;$U$2,BS_CONTROLE[CHAVE],BS_CONTROLE[Quantidade_11],"-")</f>
        <v>0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>
        <f ca="1">_xlfn.XLOOKUP(G959&amp;$U$2,BS_CONTROLE[CHAVE],BS_CONTROLE[Quantidade_11],"-")</f>
        <v>0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>
        <f ca="1">_xlfn.XLOOKUP(G960&amp;$V$2,BS_CONTROLE[CHAVE],BS_CONTROLE[Quantidade_11],"-")</f>
        <v>0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>
        <f ca="1">_xlfn.XLOOKUP(G961&amp;$U$2,BS_CONTROLE[CHAVE],BS_CONTROLE[Quantidade_11],"-")</f>
        <v>2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>
        <f ca="1">_xlfn.XLOOKUP(G962&amp;$U$2,BS_CONTROLE[CHAVE],BS_CONTROLE[Quantidade_11],"-")</f>
        <v>0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>
        <f ca="1">_xlfn.XLOOKUP(G963&amp;$U$2,BS_CONTROLE[CHAVE],BS_CONTROLE[Quantidade_11],"-")</f>
        <v>0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50</v>
      </c>
      <c r="V964" s="137">
        <f ca="1">_xlfn.XLOOKUP(G964&amp;$V$2,BS_CONTROLE[CHAVE],BS_CONTROLE[Quantidade_11],"-")</f>
        <v>0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>
        <f ca="1">_xlfn.XLOOKUP(G965&amp;$U$2,BS_CONTROLE[CHAVE],BS_CONTROLE[Quantidade_11],"-")</f>
        <v>1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>
        <f ca="1">_xlfn.XLOOKUP(G968&amp;$U$2,BS_CONTROLE[CHAVE],BS_CONTROLE[Quantidade_11],"-")</f>
        <v>0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>
        <f ca="1">_xlfn.XLOOKUP(G970&amp;$V$2,BS_CONTROLE[CHAVE],BS_CONTROLE[Quantidade_11],"-")</f>
        <v>0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>
        <f ca="1">_xlfn.XLOOKUP(G971&amp;$U$2,BS_CONTROLE[CHAVE],BS_CONTROLE[Quantidade_11],"-")</f>
        <v>1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>
        <f ca="1">_xlfn.XLOOKUP(G973&amp;$U$2,BS_CONTROLE[CHAVE],BS_CONTROLE[Quantidade_11],"-")</f>
        <v>2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3</v>
      </c>
      <c r="V974" s="137">
        <f ca="1">_xlfn.XLOOKUP(G974&amp;$V$2,BS_CONTROLE[CHAVE],BS_CONTROLE[Quantidade_11],"-")</f>
        <v>2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>
        <f ca="1">_xlfn.XLOOKUP(G975&amp;$U$2,BS_CONTROLE[CHAVE],BS_CONTROLE[Quantidade_11],"-")</f>
        <v>0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>
        <f ca="1">_xlfn.XLOOKUP(G976&amp;$U$2,BS_CONTROLE[CHAVE],BS_CONTROLE[Quantidade_11],"-")</f>
        <v>0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3</v>
      </c>
      <c r="V977" s="137">
        <f ca="1">_xlfn.XLOOKUP(G977&amp;$V$2,BS_CONTROLE[CHAVE],BS_CONTROLE[Quantidade_11],"-")</f>
        <v>2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>
        <f ca="1">_xlfn.XLOOKUP(G978&amp;$U$2,BS_CONTROLE[CHAVE],BS_CONTROLE[Quantidade_11],"-")</f>
        <v>0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>
        <f ca="1">_xlfn.XLOOKUP(G979&amp;$U$2,BS_CONTROLE[CHAVE],BS_CONTROLE[Quantidade_11],"-")</f>
        <v>0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>
        <f ca="1">_xlfn.XLOOKUP(G980&amp;$U$2,BS_CONTROLE[CHAVE],BS_CONTROLE[Quantidade_11],"-")</f>
        <v>0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>
        <f ca="1">_xlfn.XLOOKUP(G981&amp;$U$2,BS_CONTROLE[CHAVE],BS_CONTROLE[Quantidade_11],"-")</f>
        <v>0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>
        <f ca="1">_xlfn.XLOOKUP(G982&amp;$U$2,BS_CONTROLE[CHAVE],BS_CONTROLE[Quantidade_11],"-")</f>
        <v>0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>
        <f ca="1">_xlfn.XLOOKUP(G983&amp;$U$2,BS_CONTROLE[CHAVE],BS_CONTROLE[Quantidade_11],"-")</f>
        <v>0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>
        <f ca="1">_xlfn.XLOOKUP(G984&amp;$U$2,BS_CONTROLE[CHAVE],BS_CONTROLE[Quantidade_11],"-")</f>
        <v>0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50</v>
      </c>
      <c r="V985" s="137">
        <f ca="1">_xlfn.XLOOKUP(G985&amp;$V$2,BS_CONTROLE[CHAVE],BS_CONTROLE[Quantidade_11],"-")</f>
        <v>0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3</v>
      </c>
      <c r="V987" s="137">
        <f ca="1">_xlfn.XLOOKUP(G987&amp;$V$2,BS_CONTROLE[CHAVE],BS_CONTROLE[Quantidade_11],"-")</f>
        <v>2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>
        <f ca="1">_xlfn.XLOOKUP(G988&amp;$U$2,BS_CONTROLE[CHAVE],BS_CONTROLE[Quantidade_11],"-")</f>
        <v>0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>
        <f ca="1">_xlfn.XLOOKUP(G989&amp;$U$2,BS_CONTROLE[CHAVE],BS_CONTROLE[Quantidade_11],"-")</f>
        <v>0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>
        <f ca="1">_xlfn.XLOOKUP(G990&amp;$U$2,BS_CONTROLE[CHAVE],BS_CONTROLE[Quantidade_11],"-")</f>
        <v>0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SIM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SIM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SIM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SIM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SIM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SIM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2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2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2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>
        <f>IF(SP_SUL!BH960="","*",SP_SUL!BH960)</f>
        <v>0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 hidden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 hidden="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 hidden="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 hidden="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 hidden="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 hidden="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 hidden="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 hidden="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 hidden="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 hidden="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 hidden="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 hidden="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 hidden="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 hidden="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 hidden="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 hidden="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 hidden="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 hidden="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 hidden="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 hidden="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 hidden="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 hidden="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 hidden="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 hidden="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 hidden="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 hidden="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 hidden="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 hidden="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 hidden="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 hidden="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 hidden="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 hidden="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 hidden="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 hidden="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 hidden="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 hidden="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 hidden="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 hidden="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 hidden="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 hidden="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 hidden="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 hidden="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 hidden="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 hidden="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 hidden="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 hidden="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 hidden="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 hidden="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 hidden="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 hidden="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 hidden="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 hidden="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 hidden="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 hidden="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 hidden="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 hidden="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 hidden="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 hidden="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 hidden="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 hidden="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 hidden="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 hidden="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 hidden="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 hidden="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 hidden="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 hidden="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 hidden="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 hidden="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 hidden="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 hidden="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 hidden="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 hidden="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 hidden="1">
      <c r="B992" s="94" t="str">
        <f>IF(SP_SUL!Y995="","*",SP_SUL!Y995)</f>
        <v>SIM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 hidden="1">
      <c r="B993" s="94" t="str">
        <f>IF(SP_SUL!Y996="","*",SP_SUL!Y996)</f>
        <v>SIM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 hidden="1">
      <c r="B994" s="94" t="str">
        <f>IF(SP_SUL!Y997="","*",SP_SUL!Y997)</f>
        <v>SIM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 hidden="1">
      <c r="B995" s="94" t="str">
        <f>IF(SP_SUL!Y998="","*",SP_SUL!Y998)</f>
        <v>SIM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 hidden="1">
      <c r="B996" s="94" t="str">
        <f>IF(SP_SUL!Y999="","*",SP_SUL!Y999)</f>
        <v>SIM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 hidden="1">
      <c r="B997" s="94" t="str">
        <f>IF(SP_SUL!Y1000="","*",SP_SUL!Y1000)</f>
        <v>SIM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2026-03-03T10:14:25Z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