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78" documentId="8_{B6337239-1A00-434D-AAD0-422EA1FEB5AE}" xr6:coauthVersionLast="47" xr6:coauthVersionMax="47" xr10:uidLastSave="{365153F4-5222-4BCF-BE5E-7ADBF150330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" i="1" l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78" i="1" l="1"/>
  <c r="BD64" i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L81" i="11" s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K98" i="16"/>
  <c r="AM94" i="1"/>
  <c r="L97" i="11" s="1"/>
  <c r="K97" i="16"/>
  <c r="AM93" i="1"/>
  <c r="K96" i="16"/>
  <c r="AM92" i="1"/>
  <c r="N95" i="11" s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29" i="11" l="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<sst xmlns="http://schemas.openxmlformats.org/spreadsheetml/2006/main" count="5666" uniqueCount="1565">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</sst>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H145" activePane="topRight" state="frozen"/>
      <selection pane="topRight" activeCell="B155" sqref="B1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46092</v>
      </c>
      <c r="B154" s="133">
        <v>46092</v>
      </c>
      <c r="C154" s="7">
        <f>IF(BS_CONTROLE[[#This Row],[DATA]]="","",WEEKNUM(BS_CONTROLE[[#This Row],[DATA]]))</f>
        <v>11</v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1514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1522</v>
      </c>
      <c r="D13" s="187">
        <v>9049</v>
      </c>
      <c r="E13" s="188">
        <v>46044</v>
      </c>
      <c r="F13" s="190" t="s">
        <v>1523</v>
      </c>
      <c r="G13" s="187" t="s">
        <v>1524</v>
      </c>
      <c r="H13" s="187"/>
    </row>
    <row r="14" spans="3:8">
      <c r="C14" s="187" t="s">
        <v>1522</v>
      </c>
      <c r="D14" s="187">
        <v>9044</v>
      </c>
      <c r="E14" s="188">
        <v>46044</v>
      </c>
      <c r="F14" s="190" t="s">
        <v>1525</v>
      </c>
      <c r="G14" s="187" t="s">
        <v>1526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548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1260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257033</v>
      </c>
      <c r="D9" s="192" t="s">
        <v>1544</v>
      </c>
      <c r="E9" s="192" t="s">
        <v>240</v>
      </c>
      <c r="F9" s="192" t="s">
        <v>565</v>
      </c>
      <c r="G9" s="192" t="s">
        <v>1545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1547</v>
      </c>
      <c r="B2" s="91" t="s">
        <v>1548</v>
      </c>
      <c r="C2" s="91" t="s">
        <v>7</v>
      </c>
      <c r="D2" s="92" t="s">
        <v>1176</v>
      </c>
      <c r="E2" s="92" t="s">
        <v>548</v>
      </c>
      <c r="F2" s="92" t="s">
        <v>1549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1550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>
        <f>IF(FN_MC!B154="","*",FN_MC!B154)</f>
        <v>46092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1551</v>
      </c>
      <c r="D5" s="246"/>
      <c r="E5" s="246"/>
      <c r="F5" s="246"/>
      <c r="G5" s="246"/>
      <c r="H5" s="246"/>
      <c r="I5" s="246"/>
      <c r="J5" s="247"/>
      <c r="K5" s="248" t="s">
        <v>1552</v>
      </c>
      <c r="L5" s="249"/>
      <c r="M5" s="249"/>
      <c r="N5" s="249"/>
      <c r="O5" s="250" t="s">
        <v>1553</v>
      </c>
      <c r="P5" s="251"/>
      <c r="Q5" s="252"/>
    </row>
    <row r="6" spans="1:17" s="81" customFormat="1" ht="15.75" customHeight="1">
      <c r="A6" s="75" t="s">
        <v>1549</v>
      </c>
      <c r="B6" s="82" t="s">
        <v>1548</v>
      </c>
      <c r="C6" s="83" t="s">
        <v>1176</v>
      </c>
      <c r="D6" s="84" t="s">
        <v>1177</v>
      </c>
      <c r="E6" s="83" t="s">
        <v>1554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1555</v>
      </c>
      <c r="M6" s="116" t="s">
        <v>29</v>
      </c>
      <c r="N6" s="117" t="s">
        <v>1171</v>
      </c>
      <c r="O6" s="165" t="s">
        <v>1214</v>
      </c>
      <c r="P6" s="128"/>
      <c r="Q6" s="139" t="s">
        <v>1556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1557</v>
      </c>
      <c r="C2" s="83" t="s">
        <v>1161</v>
      </c>
      <c r="D2" s="83" t="s">
        <v>1163</v>
      </c>
      <c r="E2" s="83" t="s">
        <v>1558</v>
      </c>
      <c r="F2" s="83" t="s">
        <v>1559</v>
      </c>
      <c r="G2" s="83" t="s">
        <v>1560</v>
      </c>
      <c r="H2" s="83" t="s">
        <v>1561</v>
      </c>
      <c r="I2" s="83" t="s">
        <v>1562</v>
      </c>
      <c r="J2" s="83" t="s">
        <v>1563</v>
      </c>
      <c r="K2" s="109" t="s">
        <v>1564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2026-03-10T17:24:55Z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