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38" documentId="8_{B6337239-1A00-434D-AAD0-422EA1FEB5AE}" xr6:coauthVersionLast="47" xr6:coauthVersionMax="47" xr10:uidLastSave="{722C8E1A-45B6-45BB-BE72-D1D63D750F2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2" l="1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F328" i="13" l="1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<sst xmlns="http://schemas.openxmlformats.org/spreadsheetml/2006/main" count="6651" uniqueCount="1728">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</sst>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F281" activePane="bottomRight" state="frozen"/>
      <selection pane="bottomRight" activeCell="O497" sqref="O4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1</v>
      </c>
      <c r="BI287" s="16"/>
      <c r="BJ287" s="16" t="s">
        <v>1644</v>
      </c>
      <c r="BK287" s="16" t="s">
        <v>1645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1646</v>
      </c>
      <c r="N288" s="199" t="s">
        <v>1647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1648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1649</v>
      </c>
      <c r="BK288" s="16" t="s">
        <v>1650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1651</v>
      </c>
      <c r="BK289" s="16" t="s">
        <v>1652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1653</v>
      </c>
      <c r="X290" s="213" t="s">
        <v>374</v>
      </c>
      <c r="Y290" s="153" t="s">
        <v>377</v>
      </c>
      <c r="Z290" s="153"/>
      <c r="AA290" s="83" t="s">
        <v>1654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1655</v>
      </c>
      <c r="BK290" s="16" t="s">
        <v>1656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1656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1657</v>
      </c>
      <c r="BK292" s="16" t="s">
        <v>1658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1659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1660</v>
      </c>
      <c r="BK295" s="16" t="s">
        <v>1660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1661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1662</v>
      </c>
      <c r="BK296" s="16" t="s">
        <v>1662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1663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1664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1665</v>
      </c>
      <c r="BK298" s="16" t="s">
        <v>1665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1666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1667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 hidden="1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1668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1669</v>
      </c>
      <c r="W304" s="168" t="s">
        <v>1670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1671</v>
      </c>
      <c r="W305" s="168" t="s">
        <v>1672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1673</v>
      </c>
      <c r="W306" s="168" t="s">
        <v>1672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1674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1675</v>
      </c>
      <c r="X308" s="213" t="s">
        <v>374</v>
      </c>
      <c r="Y308" s="153"/>
      <c r="Z308" s="153"/>
      <c r="AA308" s="83" t="s">
        <v>1676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1677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1678</v>
      </c>
      <c r="W310" s="168" t="s">
        <v>1679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1680</v>
      </c>
      <c r="W311" s="168" t="s">
        <v>1672</v>
      </c>
      <c r="X311" s="213" t="s">
        <v>374</v>
      </c>
      <c r="Y311" s="153"/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1681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1682</v>
      </c>
      <c r="E3" s="316" t="s">
        <v>1683</v>
      </c>
      <c r="F3" s="316" t="s">
        <v>1684</v>
      </c>
      <c r="G3" s="316" t="s">
        <v>1685</v>
      </c>
      <c r="H3" s="316" t="s">
        <v>1686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401" sqref="B401:U4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1689</v>
      </c>
      <c r="W1" s="390"/>
      <c r="X1" s="390"/>
      <c r="Y1" s="103"/>
    </row>
    <row r="2" spans="1:25" s="100" customFormat="1" ht="11.25" customHeight="1">
      <c r="A2" s="104" t="s">
        <v>1690</v>
      </c>
      <c r="B2" s="104" t="s">
        <v>1691</v>
      </c>
      <c r="C2" s="104" t="s">
        <v>7</v>
      </c>
      <c r="D2" s="105" t="s">
        <v>1177</v>
      </c>
      <c r="E2" s="105" t="s">
        <v>1178</v>
      </c>
      <c r="F2" s="105" t="s">
        <v>1692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1693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*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*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2</v>
      </c>
    </row>
    <row r="404" spans="1:24" s="112" customFormat="1">
      <c r="A404" s="108" t="str">
        <f>IF(FN_MC!Y306="","*",FN_MC!Y306)</f>
        <v>*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 t="str">
        <f ca="1">_xlfn.XLOOKUP(G404&amp;$V$2,BS_CONTROLE[CHAVE],BS_CONTROLE[Quantidade_11],"-")</f>
        <v>-</v>
      </c>
      <c r="W404" s="111">
        <f ca="1">_xlfn.XLOOKUP(G404&amp;$W$2,BS_CONTROLE[CHAVE],BS_CONTROLE[Quantidade_11],"-")</f>
        <v>2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*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*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1615</v>
      </c>
    </row>
    <row r="407" spans="1:24" s="112" customFormat="1">
      <c r="A407" s="108" t="str">
        <f>IF(FN_MC!Y309="","*",FN_MC!Y309)</f>
        <v>*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1</v>
      </c>
    </row>
    <row r="408" spans="1:24" s="112" customFormat="1">
      <c r="A408" s="108" t="str">
        <f>IF(FN_MC!Y310="","*",FN_MC!Y310)</f>
        <v>*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0</v>
      </c>
    </row>
    <row r="409" spans="1:24" s="112" customFormat="1">
      <c r="A409" s="108" t="str">
        <f>IF(FN_MC!Y311="","*",FN_MC!Y311)</f>
        <v>*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1694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1695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1696</v>
      </c>
      <c r="C4" s="321" t="s">
        <v>1697</v>
      </c>
      <c r="D4" s="321" t="s">
        <v>1698</v>
      </c>
      <c r="E4" s="321" t="s">
        <v>1699</v>
      </c>
      <c r="F4" s="321" t="s">
        <v>545</v>
      </c>
      <c r="G4" s="321" t="s">
        <v>1700</v>
      </c>
      <c r="H4" s="187"/>
    </row>
    <row r="5" spans="1:8" ht="43.5">
      <c r="A5" s="187"/>
      <c r="B5" s="322" t="s">
        <v>1701</v>
      </c>
      <c r="C5" s="322">
        <v>309525</v>
      </c>
      <c r="D5" s="322" t="s">
        <v>1702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1703</v>
      </c>
      <c r="C6" s="322">
        <v>256875</v>
      </c>
      <c r="D6" s="322" t="s">
        <v>1704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1705</v>
      </c>
      <c r="C7" s="322">
        <v>257278</v>
      </c>
      <c r="D7" s="322" t="s">
        <v>1706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1707</v>
      </c>
      <c r="C8" s="322">
        <v>261794</v>
      </c>
      <c r="D8" s="322" t="s">
        <v>1708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1709</v>
      </c>
      <c r="C9" s="322">
        <v>257033</v>
      </c>
      <c r="D9" s="322" t="s">
        <v>1710</v>
      </c>
      <c r="E9" s="322" t="s">
        <v>240</v>
      </c>
      <c r="F9" s="322" t="s">
        <v>732</v>
      </c>
      <c r="G9" s="322" t="s">
        <v>1711</v>
      </c>
      <c r="H9" s="187"/>
    </row>
    <row r="10" spans="1:8" ht="43.5">
      <c r="A10" s="187"/>
      <c r="B10" s="322" t="s">
        <v>1712</v>
      </c>
      <c r="C10" s="322">
        <v>396578</v>
      </c>
      <c r="D10" s="322" t="s">
        <v>1713</v>
      </c>
      <c r="E10" s="322" t="s">
        <v>240</v>
      </c>
      <c r="F10" s="322" t="s">
        <v>732</v>
      </c>
      <c r="G10" s="322" t="s">
        <v>1711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1714</v>
      </c>
      <c r="C2" s="95" t="s">
        <v>1162</v>
      </c>
      <c r="D2" s="95" t="s">
        <v>1164</v>
      </c>
      <c r="E2" s="95" t="s">
        <v>1715</v>
      </c>
      <c r="F2" s="95" t="s">
        <v>1716</v>
      </c>
      <c r="G2" s="95" t="s">
        <v>1717</v>
      </c>
      <c r="H2" s="95" t="s">
        <v>1718</v>
      </c>
      <c r="I2" s="95" t="s">
        <v>1719</v>
      </c>
      <c r="J2" s="95" t="s">
        <v>1720</v>
      </c>
      <c r="K2" s="130" t="s">
        <v>1721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1722</v>
      </c>
      <c r="D5" s="394"/>
      <c r="E5" s="394"/>
      <c r="F5" s="394"/>
      <c r="G5" s="394"/>
      <c r="H5" s="394"/>
      <c r="I5" s="394"/>
      <c r="J5" s="395"/>
      <c r="K5" s="396" t="s">
        <v>1723</v>
      </c>
      <c r="L5" s="397"/>
      <c r="M5" s="397"/>
      <c r="N5" s="397"/>
      <c r="O5" s="398" t="s">
        <v>1724</v>
      </c>
      <c r="P5" s="399"/>
      <c r="Q5" s="400"/>
    </row>
    <row r="6" spans="1:17" s="93" customFormat="1" ht="15.75" customHeight="1">
      <c r="A6" s="87" t="s">
        <v>1692</v>
      </c>
      <c r="B6" s="94" t="s">
        <v>1691</v>
      </c>
      <c r="C6" s="95" t="s">
        <v>1177</v>
      </c>
      <c r="D6" s="96" t="s">
        <v>1178</v>
      </c>
      <c r="E6" s="95" t="s">
        <v>1725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1726</v>
      </c>
      <c r="M6" s="138" t="s">
        <v>30</v>
      </c>
      <c r="N6" s="139" t="s">
        <v>1172</v>
      </c>
      <c r="O6" s="241" t="s">
        <v>1215</v>
      </c>
      <c r="P6" s="152"/>
      <c r="Q6" s="188" t="s">
        <v>1727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1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Yago Massuchin Cerbaro</cp:lastModifiedBy>
  <cp:revision/>
  <dcterms:created xsi:type="dcterms:W3CDTF">2025-05-05T12:15:43Z</dcterms:created>
  <dcterms:modified xsi:type="dcterms:W3CDTF">2026-01-19T19:29:48Z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