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228" documentId="120_S{118792C3-22EF-5104-A093-F22BFE3913F3}" xr6:coauthVersionLast="47" xr6:coauthVersionMax="47" xr10:uidLastSave="{2996261A-DAFB-454E-8050-7350A6A60746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0" i="10" l="1"/>
  <c r="B140" i="10"/>
  <c r="C140" i="10"/>
  <c r="D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A141" i="10"/>
  <c r="B141" i="10"/>
  <c r="C141" i="10"/>
  <c r="D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A121" i="10"/>
  <c r="B121" i="10"/>
  <c r="C121" i="10"/>
  <c r="D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A122" i="10"/>
  <c r="B122" i="10"/>
  <c r="C122" i="10"/>
  <c r="D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A123" i="10"/>
  <c r="B123" i="10"/>
  <c r="C123" i="10"/>
  <c r="D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A124" i="10"/>
  <c r="B124" i="10"/>
  <c r="C124" i="10"/>
  <c r="D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A125" i="10"/>
  <c r="B125" i="10"/>
  <c r="C125" i="10"/>
  <c r="D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A126" i="10"/>
  <c r="B126" i="10"/>
  <c r="C126" i="10"/>
  <c r="D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A127" i="10"/>
  <c r="B127" i="10"/>
  <c r="C127" i="10"/>
  <c r="D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A128" i="10"/>
  <c r="B128" i="10"/>
  <c r="C128" i="10"/>
  <c r="D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A129" i="10"/>
  <c r="B129" i="10"/>
  <c r="C129" i="10"/>
  <c r="D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A130" i="10"/>
  <c r="B130" i="10"/>
  <c r="C130" i="10"/>
  <c r="D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A131" i="10"/>
  <c r="B131" i="10"/>
  <c r="C131" i="10"/>
  <c r="D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A132" i="10"/>
  <c r="B132" i="10"/>
  <c r="C132" i="10"/>
  <c r="D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A133" i="10"/>
  <c r="B133" i="10"/>
  <c r="C133" i="10"/>
  <c r="D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A134" i="10"/>
  <c r="B134" i="10"/>
  <c r="C134" i="10"/>
  <c r="D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A135" i="10"/>
  <c r="B135" i="10"/>
  <c r="C135" i="10"/>
  <c r="D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A136" i="10"/>
  <c r="B136" i="10"/>
  <c r="C136" i="10"/>
  <c r="D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A137" i="10"/>
  <c r="B137" i="10"/>
  <c r="C137" i="10"/>
  <c r="D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A138" i="10"/>
  <c r="B138" i="10"/>
  <c r="C138" i="10"/>
  <c r="D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A139" i="10"/>
  <c r="B139" i="10"/>
  <c r="C139" i="10"/>
  <c r="D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U162" i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S123" i="1" a="1"/>
  <c r="S123" i="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T132" i="1" a="1"/>
  <c r="T132" i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S131" i="1" a="1"/>
  <c r="S131" i="1" s="1"/>
  <c r="R131" i="1"/>
  <c r="R128" i="11" s="1"/>
  <c r="N131" i="1" a="1"/>
  <c r="N131" i="1" s="1"/>
  <c r="L128" i="11" s="1"/>
  <c r="M131" i="1" a="1"/>
  <c r="M131" i="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S130" i="1" a="1"/>
  <c r="S130" i="1" s="1"/>
  <c r="R130" i="1"/>
  <c r="R127" i="11" s="1"/>
  <c r="N130" i="1" a="1"/>
  <c r="N130" i="1" s="1"/>
  <c r="L127" i="11" s="1"/>
  <c r="M130" i="1" a="1"/>
  <c r="M130" i="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S129" i="1" a="1"/>
  <c r="S129" i="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S140" i="1" a="1"/>
  <c r="S140" i="1" s="1"/>
  <c r="R140" i="1"/>
  <c r="R137" i="11" s="1"/>
  <c r="N140" i="1" a="1"/>
  <c r="N140" i="1" s="1"/>
  <c r="L137" i="11" s="1"/>
  <c r="M140" i="1" a="1"/>
  <c r="M140" i="1" s="1"/>
  <c r="G140" i="1"/>
  <c r="C140" i="1"/>
  <c r="A140" i="1"/>
  <c r="A134" i="1"/>
  <c r="C134" i="1"/>
  <c r="G134" i="1"/>
  <c r="R134" i="1"/>
  <c r="S134" i="1" a="1"/>
  <c r="S134" i="1"/>
  <c r="T134" i="1" a="1"/>
  <c r="T134" i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T139" i="1" a="1"/>
  <c r="T139" i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N133" i="1" a="1"/>
  <c r="N133" i="1"/>
  <c r="L130" i="11" s="1"/>
  <c r="M135" i="1" a="1"/>
  <c r="M135" i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S138" i="1" a="1"/>
  <c r="S138" i="1" s="1"/>
  <c r="R138" i="1"/>
  <c r="R135" i="11" s="1"/>
  <c r="G138" i="1"/>
  <c r="C138" i="1"/>
  <c r="C136" i="1"/>
  <c r="G136" i="1"/>
  <c r="R136" i="1"/>
  <c r="S136" i="1" a="1"/>
  <c r="S136" i="1"/>
  <c r="T136" i="1" a="1"/>
  <c r="T136" i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N124" i="1" a="1"/>
  <c r="N124" i="1" s="1"/>
  <c r="L121" i="11" s="1"/>
  <c r="M124" i="1" a="1"/>
  <c r="M124" i="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M126" i="1" a="1"/>
  <c r="M126" i="1"/>
  <c r="M127" i="1" a="1"/>
  <c r="M127" i="1"/>
  <c r="M128" i="1" a="1"/>
  <c r="M128" i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S122" i="1" a="1"/>
  <c r="S122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33" i="1" a="1"/>
  <c r="S133" i="1" s="1"/>
  <c r="S135" i="1" a="1"/>
  <c r="S135" i="1" s="1"/>
  <c r="S137" i="1" a="1"/>
  <c r="S137" i="1" s="1"/>
  <c r="S141" i="1" a="1"/>
  <c r="S141" i="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T122" i="1" a="1"/>
  <c r="T122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33" i="1" a="1"/>
  <c r="T133" i="1" s="1"/>
  <c r="T135" i="1" a="1"/>
  <c r="T135" i="1" s="1"/>
  <c r="T137" i="1" a="1"/>
  <c r="T137" i="1" s="1"/>
  <c r="T141" i="1" a="1"/>
  <c r="T141" i="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AK122" i="1"/>
  <c r="AK124" i="1"/>
  <c r="AK125" i="1"/>
  <c r="AK126" i="1"/>
  <c r="AK127" i="1"/>
  <c r="AK128" i="1"/>
  <c r="AK133" i="1"/>
  <c r="AK135" i="1"/>
  <c r="AK137" i="1"/>
  <c r="AK141" i="1"/>
  <c r="AK142" i="1"/>
  <c r="AK144" i="1"/>
  <c r="AK154" i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AP122" i="1"/>
  <c r="AP124" i="1"/>
  <c r="AP125" i="1"/>
  <c r="AP126" i="1"/>
  <c r="AP127" i="1"/>
  <c r="AP128" i="1"/>
  <c r="AP133" i="1"/>
  <c r="AP135" i="1"/>
  <c r="AP137" i="1"/>
  <c r="AP141" i="1"/>
  <c r="AP142" i="1"/>
  <c r="AP144" i="1"/>
  <c r="AP154" i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138" i="11" l="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414" i="10" l="1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<sst xmlns="http://schemas.openxmlformats.org/spreadsheetml/2006/main" count="6064" uniqueCount="1384">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</sst>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8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AM1" activePane="topRight" state="frozen"/>
      <selection pane="topRight" activeCell="AM143" sqref="AM1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/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663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539</v>
      </c>
      <c r="BN130" s="144" t="s">
        <v>568</v>
      </c>
      <c r="BO130" s="144" t="s">
        <v>663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/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663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/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539</v>
      </c>
      <c r="BN138" s="144" t="s">
        <v>568</v>
      </c>
      <c r="BO138" s="144"/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/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539</v>
      </c>
      <c r="BN142" s="144" t="s">
        <v>568</v>
      </c>
      <c r="BO142" s="144"/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 hidden="1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1359</v>
      </c>
      <c r="N150" s="141" t="s">
        <v>1360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1361</v>
      </c>
      <c r="W150" s="117" t="s">
        <v>1362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1363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69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55" operator="equal">
      <formula>"NÃO"</formula>
    </cfRule>
    <cfRule type="cellIs" dxfId="235" priority="456" operator="equal">
      <formula>"SIM"</formula>
    </cfRule>
  </conditionalFormatting>
  <conditionalFormatting sqref="AZ357:AZ815 AZ6:AZ355">
    <cfRule type="expression" dxfId="234" priority="42911">
      <formula>#REF!=1</formula>
    </cfRule>
  </conditionalFormatting>
  <conditionalFormatting sqref="BF65 V65 U6:U64 U66:U817 BE6:BE835 AY6:AY835">
    <cfRule type="cellIs" dxfId="233" priority="42895" operator="equal">
      <formula>"ERRO"</formula>
    </cfRule>
  </conditionalFormatting>
  <conditionalFormatting sqref="BQ192:BQ819 BQ6:BQ190">
    <cfRule type="cellIs" dxfId="232" priority="42890" operator="equal">
      <formula>"Produção e Intervalo"</formula>
    </cfRule>
    <cfRule type="cellIs" dxfId="231" priority="42891" operator="equal">
      <formula>"Aderente"</formula>
    </cfRule>
    <cfRule type="cellIs" dxfId="230" priority="42892" operator="equal">
      <formula>"Intervalo"</formula>
    </cfRule>
    <cfRule type="cellIs" dxfId="229" priority="42893" operator="equal">
      <formula>"Produção"</formula>
    </cfRule>
    <cfRule type="cellIs" dxfId="228" priority="42894" operator="equal">
      <formula>"ERRO"</formula>
    </cfRule>
  </conditionalFormatting>
  <conditionalFormatting sqref="BR6:BS835">
    <cfRule type="cellIs" dxfId="227" priority="42872" operator="equal">
      <formula>"*"</formula>
    </cfRule>
    <cfRule type="cellIs" dxfId="226" priority="42873" operator="greaterThanOrEqual">
      <formula>1</formula>
    </cfRule>
    <cfRule type="cellIs" dxfId="225" priority="42874" operator="lessThan">
      <formula>1</formula>
    </cfRule>
  </conditionalFormatting>
  <conditionalFormatting sqref="BH818 BH441:BH815 BH6:BH27 BH28:BI34 BH35:BH84 BH85:BI88 BH89:BH438">
    <cfRule type="iconSet" priority="44695">
      <iconSet showValue="0">
        <cfvo type="percent" val="0"/>
        <cfvo type="num" val="1"/>
        <cfvo type="num" val="1" gte="0"/>
      </iconSet>
    </cfRule>
    <cfRule type="iconSet" priority="446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4:BK835 BK131:BK136 BK120:BK12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2">
      <formula>#REF!=1</formula>
    </cfRule>
  </conditionalFormatting>
  <conditionalFormatting sqref="BP12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44 BK164 BK160:BK162 BK125:BK129">
    <cfRule type="iconSet" priority="4472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46 BP152 BP141 BP154:BP173 BP144">
    <cfRule type="iconSet" priority="44746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2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146 BJ74:BJ130 BJ140:BJ141 BJ148:BJ171 BJ132:BJ135 BJ137:BK137 BJ143:BJ144">
    <cfRule type="iconSet" priority="4478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3" operator="equal">
      <formula>"OPORTUNIDADE"</formula>
    </cfRule>
  </conditionalFormatting>
  <conditionalFormatting sqref="Z222">
    <cfRule type="cellIs" dxfId="222" priority="291" operator="equal">
      <formula>"NÃO"</formula>
    </cfRule>
    <cfRule type="cellIs" dxfId="221" priority="292" operator="equal">
      <formula>"SIM"</formula>
    </cfRule>
  </conditionalFormatting>
  <conditionalFormatting sqref="Z224">
    <cfRule type="cellIs" dxfId="220" priority="290" operator="equal">
      <formula>"OPORTUNIDADE"</formula>
    </cfRule>
  </conditionalFormatting>
  <conditionalFormatting sqref="Z224">
    <cfRule type="cellIs" dxfId="219" priority="288" operator="equal">
      <formula>"NÃO"</formula>
    </cfRule>
    <cfRule type="cellIs" dxfId="218" priority="289" operator="equal">
      <formula>"SIM"</formula>
    </cfRule>
  </conditionalFormatting>
  <conditionalFormatting sqref="BP2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3" operator="equal">
      <formula>"OPORTUNIDADE"</formula>
    </cfRule>
  </conditionalFormatting>
  <conditionalFormatting sqref="Y222">
    <cfRule type="cellIs" dxfId="216" priority="281" operator="equal">
      <formula>"NÃO"</formula>
    </cfRule>
    <cfRule type="cellIs" dxfId="215" priority="282" operator="equal">
      <formula>"SIM"</formula>
    </cfRule>
  </conditionalFormatting>
  <conditionalFormatting sqref="Y224">
    <cfRule type="cellIs" dxfId="214" priority="280" operator="equal">
      <formula>"OPORTUNIDADE"</formula>
    </cfRule>
  </conditionalFormatting>
  <conditionalFormatting sqref="Y224">
    <cfRule type="cellIs" dxfId="213" priority="278" operator="equal">
      <formula>"NÃO"</formula>
    </cfRule>
    <cfRule type="cellIs" dxfId="212" priority="279" operator="equal">
      <formula>"SIM"</formula>
    </cfRule>
  </conditionalFormatting>
  <conditionalFormatting sqref="BP21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29" operator="equal">
      <formula>"OPORTUNIDADE"</formula>
    </cfRule>
  </conditionalFormatting>
  <conditionalFormatting sqref="Z241">
    <cfRule type="cellIs" dxfId="210" priority="227" operator="equal">
      <formula>"NÃO"</formula>
    </cfRule>
    <cfRule type="cellIs" dxfId="209" priority="228" operator="equal">
      <formula>"SIM"</formula>
    </cfRule>
  </conditionalFormatting>
  <conditionalFormatting sqref="Y241:Y245">
    <cfRule type="cellIs" dxfId="208" priority="226" operator="equal">
      <formula>"OPORTUNIDADE"</formula>
    </cfRule>
  </conditionalFormatting>
  <conditionalFormatting sqref="Y241:Y245">
    <cfRule type="cellIs" dxfId="207" priority="224" operator="equal">
      <formula>"NÃO"</formula>
    </cfRule>
    <cfRule type="cellIs" dxfId="206" priority="225" operator="equal">
      <formula>"SIM"</formula>
    </cfRule>
  </conditionalFormatting>
  <conditionalFormatting sqref="Y239">
    <cfRule type="cellIs" dxfId="205" priority="223" operator="equal">
      <formula>"OPORTUNIDADE"</formula>
    </cfRule>
  </conditionalFormatting>
  <conditionalFormatting sqref="Y239">
    <cfRule type="cellIs" dxfId="204" priority="221" operator="equal">
      <formula>"NÃO"</formula>
    </cfRule>
    <cfRule type="cellIs" dxfId="203" priority="222" operator="equal">
      <formula>"SIM"</formula>
    </cfRule>
  </conditionalFormatting>
  <conditionalFormatting sqref="Y238">
    <cfRule type="cellIs" dxfId="202" priority="220" operator="equal">
      <formula>"OPORTUNIDADE"</formula>
    </cfRule>
  </conditionalFormatting>
  <conditionalFormatting sqref="Y238">
    <cfRule type="cellIs" dxfId="201" priority="218" operator="equal">
      <formula>"NÃO"</formula>
    </cfRule>
    <cfRule type="cellIs" dxfId="200" priority="219" operator="equal">
      <formula>"SIM"</formula>
    </cfRule>
  </conditionalFormatting>
  <conditionalFormatting sqref="Y237">
    <cfRule type="cellIs" dxfId="199" priority="217" operator="equal">
      <formula>"OPORTUNIDADE"</formula>
    </cfRule>
  </conditionalFormatting>
  <conditionalFormatting sqref="Y237">
    <cfRule type="cellIs" dxfId="198" priority="215" operator="equal">
      <formula>"NÃO"</formula>
    </cfRule>
    <cfRule type="cellIs" dxfId="197" priority="216" operator="equal">
      <formula>"SIM"</formula>
    </cfRule>
  </conditionalFormatting>
  <conditionalFormatting sqref="Y236">
    <cfRule type="cellIs" dxfId="196" priority="214" operator="equal">
      <formula>"OPORTUNIDADE"</formula>
    </cfRule>
  </conditionalFormatting>
  <conditionalFormatting sqref="Y236">
    <cfRule type="cellIs" dxfId="195" priority="212" operator="equal">
      <formula>"NÃO"</formula>
    </cfRule>
    <cfRule type="cellIs" dxfId="194" priority="213" operator="equal">
      <formula>"SIM"</formula>
    </cfRule>
  </conditionalFormatting>
  <conditionalFormatting sqref="Y235">
    <cfRule type="cellIs" dxfId="193" priority="211" operator="equal">
      <formula>"OPORTUNIDADE"</formula>
    </cfRule>
  </conditionalFormatting>
  <conditionalFormatting sqref="Y235">
    <cfRule type="cellIs" dxfId="192" priority="209" operator="equal">
      <formula>"NÃO"</formula>
    </cfRule>
    <cfRule type="cellIs" dxfId="191" priority="210" operator="equal">
      <formula>"SIM"</formula>
    </cfRule>
  </conditionalFormatting>
  <conditionalFormatting sqref="Y234">
    <cfRule type="cellIs" dxfId="190" priority="208" operator="equal">
      <formula>"OPORTUNIDADE"</formula>
    </cfRule>
  </conditionalFormatting>
  <conditionalFormatting sqref="Y234">
    <cfRule type="cellIs" dxfId="189" priority="206" operator="equal">
      <formula>"NÃO"</formula>
    </cfRule>
    <cfRule type="cellIs" dxfId="188" priority="207" operator="equal">
      <formula>"SIM"</formula>
    </cfRule>
  </conditionalFormatting>
  <conditionalFormatting sqref="BQ191">
    <cfRule type="cellIs" dxfId="187" priority="201" operator="equal">
      <formula>"Produção e Intervalo"</formula>
    </cfRule>
    <cfRule type="cellIs" dxfId="186" priority="202" operator="equal">
      <formula>"Aderente"</formula>
    </cfRule>
    <cfRule type="cellIs" dxfId="185" priority="203" operator="equal">
      <formula>"Intervalo"</formula>
    </cfRule>
    <cfRule type="cellIs" dxfId="184" priority="204" operator="equal">
      <formula>"Produção"</formula>
    </cfRule>
    <cfRule type="cellIs" dxfId="183" priority="205" operator="equal">
      <formula>"ERRO"</formula>
    </cfRule>
  </conditionalFormatting>
  <conditionalFormatting sqref="BJ200:BK2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4" operator="equal">
      <formula>"OPORTUNIDADE"</formula>
    </cfRule>
  </conditionalFormatting>
  <conditionalFormatting sqref="Y252">
    <cfRule type="cellIs" dxfId="181" priority="192" operator="equal">
      <formula>"NÃO"</formula>
    </cfRule>
    <cfRule type="cellIs" dxfId="180" priority="193" operator="equal">
      <formula>"SIM"</formula>
    </cfRule>
  </conditionalFormatting>
  <conditionalFormatting sqref="Y260">
    <cfRule type="cellIs" dxfId="179" priority="188" operator="equal">
      <formula>"OPORTUNIDADE"</formula>
    </cfRule>
  </conditionalFormatting>
  <conditionalFormatting sqref="Y260">
    <cfRule type="cellIs" dxfId="178" priority="186" operator="equal">
      <formula>"NÃO"</formula>
    </cfRule>
    <cfRule type="cellIs" dxfId="177" priority="187" operator="equal">
      <formula>"SIM"</formula>
    </cfRule>
  </conditionalFormatting>
  <conditionalFormatting sqref="BP24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69" operator="equal">
      <formula>"OPORTUNIDADE"</formula>
    </cfRule>
  </conditionalFormatting>
  <conditionalFormatting sqref="Y272:Z272">
    <cfRule type="cellIs" dxfId="175" priority="167" operator="equal">
      <formula>"NÃO"</formula>
    </cfRule>
    <cfRule type="cellIs" dxfId="174" priority="168" operator="equal">
      <formula>"SIM"</formula>
    </cfRule>
  </conditionalFormatting>
  <conditionalFormatting sqref="BP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2" operator="equal">
      <formula>"OPORTUNIDADE"</formula>
    </cfRule>
  </conditionalFormatting>
  <conditionalFormatting sqref="Z269">
    <cfRule type="cellIs" dxfId="172" priority="160" operator="equal">
      <formula>"NÃO"</formula>
    </cfRule>
    <cfRule type="cellIs" dxfId="171" priority="161" operator="equal">
      <formula>"SIM"</formula>
    </cfRule>
  </conditionalFormatting>
  <conditionalFormatting sqref="BK2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1" operator="equal">
      <formula>"OPORTUNIDADE"</formula>
    </cfRule>
  </conditionalFormatting>
  <conditionalFormatting sqref="Y6:Z25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18">
    <cfRule type="cellIs" dxfId="167" priority="108" operator="equal">
      <formula>"OPORTUNIDADE"</formula>
    </cfRule>
  </conditionalFormatting>
  <conditionalFormatting sqref="Z18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Y18">
    <cfRule type="cellIs" dxfId="164" priority="105" operator="equal">
      <formula>"OPORTUNIDADE"</formula>
    </cfRule>
  </conditionalFormatting>
  <conditionalFormatting sqref="Y18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Z23">
    <cfRule type="cellIs" dxfId="161" priority="102" operator="equal">
      <formula>"OPORTUNIDADE"</formula>
    </cfRule>
  </conditionalFormatting>
  <conditionalFormatting sqref="Z23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Y23">
    <cfRule type="cellIs" dxfId="158" priority="99" operator="equal">
      <formula>"OPORTUNIDADE"</formula>
    </cfRule>
  </conditionalFormatting>
  <conditionalFormatting sqref="Y23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BK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1364</v>
      </c>
      <c r="V1" s="294"/>
      <c r="W1" s="294"/>
    </row>
    <row r="2" spans="1:23" s="91" customFormat="1">
      <c r="A2" s="94" t="s">
        <v>1365</v>
      </c>
      <c r="B2" s="94" t="s">
        <v>1366</v>
      </c>
      <c r="C2" s="94" t="s">
        <v>508</v>
      </c>
      <c r="D2" s="95" t="s">
        <v>1062</v>
      </c>
      <c r="E2" s="95" t="s">
        <v>1063</v>
      </c>
      <c r="F2" s="95" t="s">
        <v>1367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1368</v>
      </c>
      <c r="T2" s="98" t="s">
        <v>1065</v>
      </c>
      <c r="U2" s="170">
        <f ca="1">TODAY()-1</f>
        <v>45968</v>
      </c>
      <c r="V2" s="170">
        <f ca="1">U2-1</f>
        <v>45967</v>
      </c>
      <c r="W2" s="170">
        <f ca="1">V2-1</f>
        <v>45966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1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1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2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1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81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81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2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>
        <f ca="1">_xlfn.XLOOKUP(G40&amp;$W$2,BS_CONTROLE[CHAVE],BS_CONTROLE[Quantidade_11],"-")</f>
        <v>1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1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81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2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1036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>
        <f ca="1">_xlfn.XLOOKUP(G70&amp;$W$2,BS_CONTROLE[CHAVE],BS_CONTROLE[Quantidade_11],"-")</f>
        <v>1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>
        <f ca="1">_xlfn.XLOOKUP(G72&amp;$W$2,BS_CONTROLE[CHAVE],BS_CONTROLE[Quantidade_11],"-")</f>
        <v>1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>
        <f ca="1">_xlfn.XLOOKUP(G75&amp;$W$2,BS_CONTROLE[CHAVE],BS_CONTROLE[Quantidade_11],"-")</f>
        <v>850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1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>
        <f ca="1">_xlfn.XLOOKUP(G77&amp;$V$2,BS_CONTROLE[CHAVE],BS_CONTROLE[Quantidade_11],"-")</f>
        <v>1</v>
      </c>
      <c r="W77" s="169">
        <f ca="1">_xlfn.XLOOKUP(G77&amp;$W$2,BS_CONTROLE[CHAVE],BS_CONTROLE[Quantidade_11],"-")</f>
        <v>0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81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1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>
        <f ca="1">_xlfn.XLOOKUP(G91&amp;$V$2,BS_CONTROLE[CHAVE],BS_CONTROLE[Quantidade_11],"-")</f>
        <v>1</v>
      </c>
      <c r="W91" s="169">
        <f ca="1">_xlfn.XLOOKUP(G91&amp;$W$2,BS_CONTROLE[CHAVE],BS_CONTROLE[Quantidade_11],"-")</f>
        <v>0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1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1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1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1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>
        <f ca="1">_xlfn.XLOOKUP(G111&amp;$U$2,BS_CONTROLE[CHAVE],BS_CONTROLE[Quantidade_11],"-")</f>
        <v>0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>
        <f ca="1">_xlfn.XLOOKUP(G112&amp;$U$2,BS_CONTROLE[CHAVE],BS_CONTROLE[Quantidade_11],"-")</f>
        <v>0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2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>
        <f ca="1">_xlfn.XLOOKUP(G115&amp;$U$2,BS_CONTROLE[CHAVE],BS_CONTROLE[Quantidade_11],"-")</f>
        <v>0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2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1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1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1036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81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1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1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1369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P6" activePane="bottomLeft" state="frozen"/>
      <selection pane="bottomLeft" activeCell="Q135" sqref="Q13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1370</v>
      </c>
      <c r="D5" s="296"/>
      <c r="E5" s="296"/>
      <c r="F5" s="296"/>
      <c r="G5" s="296"/>
      <c r="H5" s="296"/>
      <c r="I5" s="296"/>
      <c r="J5" s="297"/>
      <c r="K5" s="298" t="s">
        <v>1371</v>
      </c>
      <c r="L5" s="299"/>
      <c r="M5" s="299"/>
      <c r="N5" s="299"/>
      <c r="O5" s="300" t="s">
        <v>1372</v>
      </c>
      <c r="P5" s="301"/>
    </row>
    <row r="6" spans="1:16" s="81" customFormat="1" ht="15" customHeight="1">
      <c r="A6" s="73" t="s">
        <v>1367</v>
      </c>
      <c r="B6" s="82" t="s">
        <v>1366</v>
      </c>
      <c r="C6" s="83" t="s">
        <v>1062</v>
      </c>
      <c r="D6" s="84" t="s">
        <v>1063</v>
      </c>
      <c r="E6" s="83" t="s">
        <v>1373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1374</v>
      </c>
      <c r="M6" s="87" t="s">
        <v>708</v>
      </c>
      <c r="N6" s="88" t="s">
        <v>1057</v>
      </c>
      <c r="O6" s="204" t="s">
        <v>1100</v>
      </c>
      <c r="P6" s="149" t="s">
        <v>1375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Nao foi solicitado a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Nao foi solicitado o intervalo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 xml:space="preserve">MC1 08:30, porem sem oportunidade devido alto fluxo de trens na regiao 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Nao foi solicitado o intervalo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Nao foi solicitado o intervalo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Nao foi solicitado o intervalo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Sem faixa devido malha saturada, alto fluxo de trens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Nao foi solicitado a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13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1376</v>
      </c>
      <c r="C2" s="134" t="s">
        <v>1047</v>
      </c>
      <c r="D2" s="83" t="s">
        <v>1049</v>
      </c>
      <c r="E2" s="83" t="s">
        <v>1377</v>
      </c>
      <c r="F2" s="111" t="s">
        <v>1378</v>
      </c>
      <c r="G2" s="83" t="s">
        <v>1379</v>
      </c>
      <c r="H2" s="83" t="s">
        <v>1380</v>
      </c>
      <c r="I2" s="83" t="s">
        <v>1381</v>
      </c>
      <c r="J2" s="83" t="s">
        <v>1382</v>
      </c>
      <c r="K2" s="85" t="s">
        <v>1383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2025-11-08T17:40:16Z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