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9" documentId="8_{B6337239-1A00-434D-AAD0-422EA1FEB5AE}" xr6:coauthVersionLast="47" xr6:coauthVersionMax="47" xr10:uidLastSave="{CFA83C9F-9F63-4293-BB6E-DABB76DB762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203" i="13" l="1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<sst xmlns="http://schemas.openxmlformats.org/spreadsheetml/2006/main" count="6835" uniqueCount="1766">
  <si>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</si>
  <si>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</si>
  <si>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</si>
  <si>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</si>
  <si>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</si>
  <si>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</si>
  <si>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</si>
  <si>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</si>
  <si>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</si>
  <si>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</si>
  <si>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</si>
  <si>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</si>
  <si>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</si>
  <si>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</si>
  <si>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</si>
  <si>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</si>
  <si>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</si>
  <si>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</si>
  <si>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</si>
  <si>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</si>
  <si>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</si>
  <si>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</si>
  <si>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</si>
  <si>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</si>
  <si>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</si>
  <si>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</si>
  <si>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</si>
  <si>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</si>
  <si>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</si>
  <si>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</si>
  <si>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</si>
  <si>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</si>
  <si>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</si>
  <si>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</si>
  <si>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</si>
  <si>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</si>
  <si>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</si>
  <si>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</si>
  <si>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</si>
  <si>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</si>
  <si>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</si>
  <si>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</si>
  <si>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</si>
  <si>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</si>
  <si>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</si>
  <si>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</si>
  <si>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</si>
  <si>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</si>
  <si>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</si>
  <si>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</si>
  <si>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</si>
  <si>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</si>
  <si>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</si>
  <si>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</si>
  <si>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</si>
  <si>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</si>
  <si>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</si>
  <si>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</si>
  <si>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</si>
  <si>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</si>
  <si>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</si>
  <si>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</si>
  <si>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</si>
  <si>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</si>
  <si>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</si>
  <si>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</si>
  <si>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</si>
  <si>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</si>
  <si>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</si>
  <si>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</si>
  <si>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</si>
  <si>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</si>
  <si>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</si>
  <si>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</si>
  <si>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</si>
  <si>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</si>
  <si>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</si>
  <si>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</si>
  <si>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</si>
  <si>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</si>
  <si>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</si>
  <si>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</si>
  <si>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</si>
  <si>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</si>
  <si>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</si>
  <si>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</si>
  <si>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</si>
  <si>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</si>
  <si>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</si>
  <si>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</si>
  <si>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</si>
  <si>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</si>
  <si>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</si>
  <si>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</si>
  <si>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</si>
  <si>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</si>
  <si>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</si>
  <si>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</si>
  <si>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</si>
  <si>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</si>
  <si>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</si>
  <si>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</si>
  <si>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</si>
  <si>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</si>
  <si>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</si>
  <si>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</si>
  <si>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</si>
  <si>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</si>
  <si>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</si>
  <si>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</si>
  <si>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</si>
  <si>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</si>
  <si>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</si>
  <si>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</si>
  <si>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</si>
  <si>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</si>
  <si>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</si>
  <si>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</si>
  <si>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</si>
  <si>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</si>
  <si>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</si>
  <si>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</si>
  <si>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</si>
  <si>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</si>
  <si>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</si>
  <si>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</si>
  <si>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</si>
  <si>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</si>
  <si>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</si>
  <si>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</si>
  <si>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</si>
  <si>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</si>
  <si>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</si>
  <si>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</si>
  <si>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</si>
  <si>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</si>
  <si>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</si>
  <si>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</si>
  <si>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</si>
  <si>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</si>
  <si>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</si>
  <si>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</si>
  <si>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</si>
  <si>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</si>
  <si>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</si>
  <si>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</si>
  <si>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</si>
  <si>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</si>
  <si>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</si>
  <si>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</si>
  <si>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</si>
  <si>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</si>
  <si>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</si>
  <si>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</si>
  <si>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</si>
  <si>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</si>
  <si>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</si>
  <si>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</si>
  <si>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</si>
  <si>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</si>
  <si>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</si>
  <si>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</si>
  <si>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</si>
  <si>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</si>
  <si>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</si>
  <si>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</si>
  <si>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</si>
  <si>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</si>
  <si>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</si>
  <si>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</si>
  <si>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</si>
  <si>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</si>
  <si>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</si>
  <si>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</si>
  <si>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</si>
  <si>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</si>
  <si>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</si>
  <si>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</si>
  <si>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</si>
  <si>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</si>
  <si>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</si>
  <si>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</si>
  <si>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</si>
  <si>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</si>
  <si>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</si>
  <si>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</si>
  <si>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</si>
  <si>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</si>
  <si>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</si>
  <si>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</si>
  <si>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</si>
  <si>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</si>
  <si>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</si>
  <si>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</si>
  <si>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</si>
  <si>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</si>
  <si>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</si>
  <si>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</si>
  <si>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</si>
  <si>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</si>
  <si>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</si>
  <si>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</si>
  <si>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</si>
  <si>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</si>
  <si>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</si>
  <si>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</si>
  <si>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</si>
  <si>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</si>
  <si>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</si>
  <si>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</si>
  <si>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</si>
  <si>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</si>
  <si>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</si>
  <si>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</si>
  <si>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</si>
  <si>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</si>
  <si>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</si>
  <si>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</si>
  <si>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</si>
  <si>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</si>
  <si>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</si>
  <si>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</si>
  <si>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</si>
  <si>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</si>
  <si>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</si>
  <si>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</si>
  <si>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</si>
  <si>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</si>
  <si>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</si>
  <si>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</si>
  <si>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</si>
  <si>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</si>
  <si>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</si>
  <si>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</si>
  <si>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</si>
  <si>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</si>
  <si>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</si>
  <si>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</si>
  <si>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</si>
  <si>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</si>
  <si>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</si>
  <si>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</si>
  <si>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</si>
  <si>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</si>
  <si>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</si>
  <si>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</si>
  <si>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</si>
  <si>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</si>
  <si>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</si>
  <si>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</si>
  <si>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</si>
  <si>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</si>
  <si>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</si>
  <si>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</si>
  <si>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</si>
  <si>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</si>
  <si>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</si>
  <si>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</si>
  <si>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</si>
  <si>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</si>
  <si>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</si>
  <si>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</si>
  <si>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</si>
  <si>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</si>
  <si>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</si>
  <si>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</si>
  <si>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</si>
  <si>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</si>
  <si>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</si>
  <si>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</si>
  <si>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</si>
  <si>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</si>
  <si>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</si>
  <si>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</si>
  <si>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</si>
  <si>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</si>
  <si>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</si>
  <si>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</si>
  <si>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</si>
  <si>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</si>
  <si>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</si>
  <si>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</si>
  <si>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</si>
  <si>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</si>
  <si>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</si>
  <si>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</si>
  <si>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</si>
  <si>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</si>
  <si>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</si>
  <si>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</si>
  <si>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</si>
  <si>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</si>
  <si>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</si>
  <si>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</si>
  <si>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</si>
  <si>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</si>
  <si>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</si>
  <si>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</si>
  <si>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</si>
  <si>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</si>
  <si>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</si>
  <si>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</si>
  <si>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</si>
  <si>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</si>
  <si>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</si>
  <si>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</si>
  <si>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</si>
  <si>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</si>
  <si>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</si>
  <si>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</si>
  <si>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</si>
  <si>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</si>
  <si>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</si>
  <si>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</si>
  <si>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</si>
  <si>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</si>
  <si>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</si>
  <si>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</si>
  <si>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</si>
  <si>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</si>
  <si>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</si>
  <si>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</si>
  <si>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</si>
  <si>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</si>
  <si>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</si>
  <si>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</si>
  <si>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</si>
  <si>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</si>
  <si>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</si>
  <si>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</si>
  <si>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</si>
  <si>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</si>
  <si>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</si>
  <si>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</si>
  <si>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</si>
  <si>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</si>
  <si>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</si>
  <si>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</si>
  <si>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</si>
  <si>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</si>
  <si>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</si>
  <si>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</si>
  <si>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</si>
  <si>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</si>
  <si>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</si>
  <si>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</si>
  <si>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</si>
  <si>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</si>
  <si>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</si>
  <si>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</si>
  <si>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</si>
  <si>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</si>
  <si>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</si>
  <si>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</si>
  <si>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</si>
  <si>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</si>
  <si>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</si>
  <si>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</si>
  <si>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</si>
  <si>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</si>
  <si>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</si>
  <si>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</si>
  <si>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</si>
  <si>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</si>
  <si>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</si>
  <si>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</si>
  <si>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</si>
  <si>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</si>
  <si>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</si>
  <si>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</si>
  <si>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</si>
  <si>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</si>
  <si>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</si>
  <si>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</si>
  <si>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</si>
  <si>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</si>
  <si>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</si>
  <si>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</si>
  <si>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</si>
  <si>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</si>
  <si>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</si>
  <si>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</si>
  <si>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</si>
  <si>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</si>
  <si>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</si>
  <si>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</si>
  <si>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</si>
  <si>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</si>
  <si>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</si>
  <si>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</si>
  <si>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</si>
  <si>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</si>
  <si>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</si>
  <si>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</si>
  <si>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</si>
  <si>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</si>
  <si>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</si>
  <si>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</si>
  <si>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</si>
  <si>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</si>
  <si>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</si>
  <si>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</si>
  <si>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</si>
  <si>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</si>
  <si>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</si>
  <si>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</si>
  <si>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</si>
  <si>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</si>
  <si>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</si>
  <si>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</si>
  <si>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</si>
  <si>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</si>
  <si>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</si>
  <si>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</si>
  <si>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</si>
  <si>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</si>
  <si>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</si>
  <si>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</si>
  <si>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</si>
  <si>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</si>
  <si>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</si>
  <si>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</si>
  <si>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</si>
  <si>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</si>
  <si>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</si>
  <si>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</si>
  <si>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</si>
  <si>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</si>
  <si>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</si>
  <si>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</si>
  <si>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</si>
  <si>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</si>
  <si>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</si>
  <si>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</si>
  <si>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</si>
  <si>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</si>
  <si>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</si>
  <si>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</si>
  <si>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</si>
  <si>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</si>
  <si>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</si>
  <si>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</si>
  <si>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</si>
  <si>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</si>
  <si>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</si>
  <si>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</si>
  <si>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</si>
  <si>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</si>
  <si>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</si>
  <si>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</si>
  <si>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</si>
  <si>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</si>
  <si>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</si>
  <si>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</si>
  <si>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</si>
  <si>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</si>
  <si>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</si>
  <si>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</si>
  <si>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</si>
  <si>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</si>
  <si>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</si>
  <si>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</si>
  <si>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</si>
  <si>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</si>
  <si>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</si>
  <si>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</si>
  <si>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</si>
  <si>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</si>
  <si>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</si>
  <si>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</si>
  <si>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</si>
  <si>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</si>
  <si>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</si>
  <si>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</si>
  <si>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</si>
  <si>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</si>
  <si>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</si>
  <si>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</si>
  <si>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</si>
  <si>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</si>
  <si>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</si>
  <si>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</si>
  <si>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</si>
  <si>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</si>
  <si>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</si>
  <si>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</si>
  <si>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</si>
  <si>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</si>
  <si>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</si>
  <si>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</si>
  <si>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</si>
  <si>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</si>
  <si>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</si>
  <si>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</si>
  <si>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</si>
  <si>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</si>
  <si>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</si>
  <si>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</si>
  <si>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</si>
  <si>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</si>
  <si>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</si>
  <si>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</si>
  <si>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</si>
  <si>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</si>
  <si>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</si>
  <si>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</si>
  <si>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</si>
  <si>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</si>
  <si>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</si>
  <si>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</si>
  <si>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</si>
  <si>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</si>
  <si>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</si>
  <si>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</si>
  <si>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</si>
  <si>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</si>
  <si>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</si>
  <si>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</si>
  <si>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</si>
  <si>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</si>
  <si>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</si>
  <si>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</si>
  <si>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</si>
  <si>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</si>
  <si>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</si>
  <si>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</si>
  <si>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</si>
  <si>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</si>
  <si>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</si>
  <si>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</si>
  <si>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</si>
  <si>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</si>
  <si>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</si>
  <si>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</si>
  <si>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</si>
  <si>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</si>
  <si>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</si>
  <si>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</si>
  <si>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</si>
  <si>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</si>
  <si>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</si>
  <si>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</si>
  <si>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</si>
  <si>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</si>
  <si>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</si>
  <si>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</si>
  <si>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</si>
  <si>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</si>
  <si>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</si>
  <si>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</si>
  <si>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</si>
  <si>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</si>
  <si>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</si>
  <si>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</si>
  <si>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</si>
  <si>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</si>
  <si>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</si>
  <si>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</si>
  <si>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</si>
  <si>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</si>
  <si>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</si>
  <si>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</si>
  <si>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</si>
  <si>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</si>
  <si>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</si>
  <si>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</si>
  <si>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</si>
  <si>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</si>
  <si>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</si>
  <si>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</si>
  <si>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</si>
  <si>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</si>
  <si>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</si>
  <si>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</si>
  <si>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</si>
  <si>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</si>
  <si>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</si>
  <si>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</si>
  <si>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</si>
  <si>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</si>
  <si>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</si>
  <si>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</si>
  <si>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</si>
  <si>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</si>
  <si>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</si>
  <si>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</si>
  <si>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</si>
  <si>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</si>
  <si>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</si>
  <si>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</si>
  <si>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</si>
  <si>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</si>
  <si>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</si>
  <si>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</si>
  <si>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</si>
  <si>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</si>
  <si>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</si>
  <si>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</si>
  <si>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</si>
  <si>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</si>
  <si>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</si>
  <si>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</si>
  <si>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</si>
  <si>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</si>
  <si>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</si>
  <si>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</si>
  <si>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</si>
  <si>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</si>
  <si>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</si>
  <si>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</si>
  <si>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</si>
  <si>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</si>
  <si>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</si>
  <si>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</si>
  <si>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</si>
  <si>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</si>
  <si>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</si>
  <si>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</si>
  <si>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</si>
  <si>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</si>
  <si>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</si>
  <si>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</si>
  <si>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</si>
  <si>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</si>
  <si>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</si>
  <si>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</si>
  <si>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</si>
  <si>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</si>
  <si>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</si>
  <si>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</si>
  <si>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</si>
  <si>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</si>
  <si>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</si>
  <si>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</si>
  <si>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</si>
  <si>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</si>
  <si>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</si>
  <si>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</si>
  <si>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</si>
  <si>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</si>
  <si>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</si>
  <si>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</si>
  <si>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</si>
  <si>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</si>
  <si>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</si>
  <si>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</si>
  <si>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</si>
  <si>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</si>
  <si>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</si>
  <si>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</si>
  <si>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</si>
  <si>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</si>
  <si>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</si>
  <si>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</si>
  <si>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</si>
  <si>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</si>
  <si>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</si>
  <si>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</si>
  <si>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</si>
  <si>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</si>
  <si>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</si>
  <si>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</si>
  <si>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</si>
  <si>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</si>
  <si>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</si>
  <si>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</si>
  <si>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</si>
  <si>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</si>
  <si>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</si>
  <si>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</si>
  <si>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</si>
  <si>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</si>
  <si>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</si>
  <si>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</si>
  <si>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</si>
  <si>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</si>
  <si>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</si>
  <si>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</si>
  <si>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</si>
  <si>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</si>
  <si>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</si>
  <si>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</si>
  <si>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</si>
  <si>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</si>
  <si>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</si>
  <si>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</si>
  <si>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</si>
  <si>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</si>
  <si>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</si>
  <si>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</si>
  <si>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</si>
  <si>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</si>
  <si>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</si>
  <si>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</si>
  <si>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</si>
  <si>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</si>
  <si>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</si>
  <si>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</si>
  <si>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</si>
  <si>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</si>
  <si>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</si>
  <si>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</si>
  <si>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</si>
  <si>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</si>
  <si>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</si>
  <si>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</si>
  <si>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</si>
  <si>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</si>
  <si>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</si>
  <si>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</si>
  <si>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</si>
  <si>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</si>
  <si>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</si>
  <si>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</si>
  <si>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</si>
  <si>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</si>
  <si>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</si>
  <si>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</si>
  <si>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</si>
  <si>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</si>
  <si>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</si>
  <si>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</si>
  <si>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</si>
  <si>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</si>
  <si>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</si>
  <si>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</si>
  <si>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</si>
  <si>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</si>
  <si>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</si>
  <si>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</si>
  <si>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</si>
  <si>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</si>
  <si>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</si>
  <si>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</si>
  <si>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</si>
  <si>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</si>
  <si>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</si>
  <si>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</si>
  <si>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</si>
  <si>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</si>
  <si>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</si>
  <si>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</si>
  <si>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</si>
  <si>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</si>
  <si>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</si>
  <si>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</si>
  <si>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</si>
  <si>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</si>
  <si>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</si>
  <si>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</si>
  <si>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</si>
  <si>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</si>
  <si>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</si>
  <si>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</si>
  <si>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</si>
  <si>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</si>
  <si>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</si>
  <si>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</si>
  <si>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</si>
  <si>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</si>
  <si>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</si>
  <si>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</si>
  <si>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</si>
  <si>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</si>
  <si>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</si>
  <si>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</si>
  <si>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</si>
  <si>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</si>
  <si>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</si>
  <si>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</si>
  <si>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</si>
  <si>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</si>
  <si>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</si>
  <si>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</si>
  <si>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</si>
  <si>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</si>
  <si>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</si>
  <si>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</si>
  <si>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</si>
  <si>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</si>
  <si>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</si>
  <si>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</si>
  <si>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</si>
  <si>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</si>
  <si>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</si>
  <si>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</si>
  <si>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</si>
  <si>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</si>
  <si>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</si>
  <si>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</si>
  <si>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</si>
  <si>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</si>
  <si>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</si>
  <si>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</si>
  <si>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</si>
  <si>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</si>
  <si>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</si>
  <si>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</si>
  <si>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</si>
  <si>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</si>
  <si>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</si>
  <si>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</si>
  <si>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</si>
  <si>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</si>
  <si>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</si>
  <si>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</si>
  <si>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</si>
  <si>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</si>
  <si>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</si>
  <si>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</si>
  <si>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</si>
  <si>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</si>
  <si>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</si>
  <si>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</si>
  <si>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</si>
  <si>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</si>
  <si>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</si>
  <si>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</si>
  <si>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</si>
  <si>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</si>
  <si>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</si>
  <si>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</si>
  <si>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</si>
  <si>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</si>
  <si>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</si>
  <si>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</si>
  <si>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</si>
  <si>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</si>
  <si>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</si>
  <si>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</si>
  <si>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</si>
  <si>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</si>
  <si>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</si>
  <si>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</si>
  <si>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</si>
  <si>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</si>
  <si>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</si>
  <si>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</si>
  <si>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</si>
  <si>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</si>
  <si>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</si>
  <si>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</si>
  <si>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</si>
  <si>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</si>
  <si>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</si>
  <si>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</si>
  <si>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</si>
  <si>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</si>
  <si>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</si>
  <si>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</si>
  <si>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</si>
  <si>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</si>
  <si>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</si>
  <si>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</si>
  <si>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</si>
  <si>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</si>
  <si>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</si>
  <si>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</si>
  <si>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</si>
  <si>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</si>
  <si>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</si>
  <si>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</si>
  <si>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</si>
  <si>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</si>
  <si>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</si>
  <si>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</si>
  <si>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</si>
  <si>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</si>
  <si>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</si>
  <si>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</si>
  <si>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</si>
  <si>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</si>
  <si>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</si>
  <si>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</si>
  <si>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</si>
  <si>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</si>
  <si>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</si>
  <si>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</si>
  <si>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</si>
  <si>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</si>
  <si>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</si>
  <si>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</si>
  <si>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</si>
  <si>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</si>
  <si>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</si>
  <si>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</si>
  <si>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</si>
  <si>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</si>
  <si>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</si>
  <si>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</si>
  <si>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</si>
  <si>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</si>
  <si>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</si>
  <si>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</si>
  <si>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</si>
  <si>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</si>
  <si>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</si>
  <si>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</si>
  <si>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</si>
  <si>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</si>
  <si>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</si>
  <si>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</si>
  <si>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</si>
  <si>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</si>
  <si>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</si>
  <si>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</si>
  <si>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</si>
  <si>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</si>
  <si>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</si>
  <si>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</si>
  <si>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</si>
  <si>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</si>
  <si>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</si>
  <si>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</si>
  <si>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</si>
  <si>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</si>
  <si>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</si>
  <si>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</si>
  <si>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</si>
  <si>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</si>
  <si>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</si>
  <si>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</si>
  <si>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</si>
  <si>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</si>
  <si>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</si>
  <si>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</si>
  <si>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</si>
  <si>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</si>
  <si>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</si>
  <si>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</si>
  <si>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</si>
  <si>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</si>
  <si>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</si>
  <si>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</si>
  <si>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</si>
  <si>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</si>
  <si>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</si>
  <si>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</si>
  <si>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</si>
  <si>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</si>
  <si>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</si>
  <si>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</si>
  <si>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</si>
  <si>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</si>
  <si>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</si>
  <si>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</si>
  <si>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</si>
  <si>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</si>
  <si>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</si>
  <si>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</si>
  <si>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</si>
  <si>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</si>
  <si>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</si>
  <si>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</si>
  <si>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</si>
  <si>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</si>
  <si>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</si>
  <si>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</si>
  <si>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</si>
  <si>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</si>
  <si>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</si>
  <si>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</si>
  <si>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</si>
  <si>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</si>
  <si>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</si>
  <si>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</si>
  <si>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</si>
  <si>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</si>
  <si>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</si>
  <si>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</si>
  <si>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</si>
  <si>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</si>
  <si>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</si>
  <si>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</si>
  <si>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</si>
  <si>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</si>
  <si>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</si>
  <si>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</si>
  <si>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</si>
  <si>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</si>
  <si>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</si>
  <si>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</si>
  <si>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</si>
  <si>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</si>
  <si>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</si>
  <si>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</si>
  <si>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</si>
  <si>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</si>
  <si>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</si>
  <si>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</si>
  <si>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</si>
  <si>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</si>
  <si>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</si>
  <si>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</si>
  <si>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</si>
  <si>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</si>
  <si>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</si>
  <si>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</si>
  <si>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</si>
  <si>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</si>
  <si>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</si>
  <si>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</si>
  <si>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</si>
  <si>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</si>
  <si>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</si>
  <si>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</si>
  <si>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</si>
  <si>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</si>
  <si>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</si>
  <si>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</si>
  <si>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</si>
  <si>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</si>
  <si>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</si>
  <si>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</si>
  <si>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</si>
  <si>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</si>
  <si>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</si>
  <si>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</si>
  <si>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</si>
  <si>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</si>
  <si>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</si>
  <si>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</si>
  <si>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</si>
  <si>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</si>
  <si>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</si>
  <si>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</si>
  <si>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</si>
  <si>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</si>
  <si>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</si>
  <si>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</si>
  <si>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</si>
  <si>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</si>
  <si>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</si>
  <si>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</si>
  <si>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</si>
  <si>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</si>
  <si>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</si>
  <si>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</si>
  <si>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</si>
  <si>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</si>
  <si>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</si>
  <si>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</si>
  <si>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</si>
  <si>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</si>
  <si>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</si>
  <si>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</si>
  <si>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</si>
  <si>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</si>
  <si>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</si>
  <si>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</si>
  <si>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</si>
  <si>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</si>
  <si>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</si>
  <si>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</si>
  <si>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</si>
  <si>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</si>
  <si>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</si>
  <si>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</si>
  <si>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</si>
  <si>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</si>
  <si>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</si>
  <si>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</si>
  <si>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</si>
  <si>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</si>
  <si>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</si>
  <si>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</si>
  <si>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</si>
  <si>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</si>
  <si>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</si>
  <si>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</si>
  <si>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</si>
  <si>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</si>
  <si>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</si>
  <si>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</si>
  <si>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</si>
  <si>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</si>
  <si>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</si>
  <si>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</si>
  <si>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</si>
  <si>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</si>
  <si>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</si>
  <si>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</si>
  <si>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</si>
  <si>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</si>
  <si>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</si>
  <si>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</si>
  <si>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</si>
  <si>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</si>
  <si>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</si>
  <si>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</si>
  <si>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</si>
  <si>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</si>
  <si>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</si>
  <si>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</si>
  <si>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</si>
  <si>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</si>
  <si>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</si>
  <si>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</si>
  <si>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</si>
  <si>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</si>
  <si>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</si>
  <si>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</si>
  <si>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</si>
  <si>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</si>
  <si>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</si>
  <si>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</si>
  <si>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</si>
  <si>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</si>
  <si>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</si>
  <si>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</si>
  <si>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</si>
  <si>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</si>
  <si>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</si>
  <si>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</si>
  <si>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</si>
  <si>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</si>
  <si>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</si>
  <si>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</si>
  <si>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</si>
  <si>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</si>
  <si>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</si>
  <si>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</si>
  <si>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</si>
  <si>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</si>
  <si>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</si>
  <si>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</si>
  <si>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</si>
  <si>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</si>
  <si>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</si>
  <si>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</si>
  <si>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</si>
  <si>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</si>
  <si>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</si>
  <si>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</si>
  <si>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</si>
  <si>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</si>
  <si>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</si>
  <si>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</si>
  <si>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</si>
  <si>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</si>
  <si>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</si>
  <si>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</si>
  <si>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</si>
  <si>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</si>
  <si>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</si>
  <si>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</si>
  <si>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</si>
  <si>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</si>
  <si>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</si>
  <si>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</si>
  <si>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</si>
  <si>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</si>
  <si>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</si>
  <si>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</si>
  <si>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</si>
  <si>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</si>
  <si>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</si>
  <si>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</si>
  <si>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</si>
  <si>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</si>
  <si>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</si>
  <si>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</si>
  <si>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</si>
  <si>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</si>
  <si>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</si>
  <si>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</si>
  <si>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</si>
  <si>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</si>
  <si>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</si>
  <si>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</si>
  <si>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</si>
  <si>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</si>
  <si>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</si>
  <si>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</si>
  <si>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</si>
  <si>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</si>
  <si>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</si>
  <si>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</si>
  <si>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</si>
  <si>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</si>
  <si>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</si>
  <si>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</si>
  <si>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</si>
  <si>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</si>
  <si>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</si>
  <si>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</si>
  <si>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</si>
  <si>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</si>
  <si>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</si>
  <si>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</si>
  <si>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</si>
  <si>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</si>
  <si>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</si>
  <si>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</si>
  <si>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</si>
  <si>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</si>
  <si>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</si>
  <si>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</si>
  <si>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</si>
  <si>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</si>
  <si>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</si>
  <si>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</si>
  <si>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</si>
  <si>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</si>
  <si>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</si>
  <si>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</si>
  <si>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</si>
  <si>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</si>
  <si>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</si>
  <si>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</si>
  <si>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</si>
  <si>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</si>
  <si>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</si>
  <si>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</si>
  <si>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</si>
  <si>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</si>
  <si>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</si>
  <si>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</si>
  <si>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</si>
  <si>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</si>
  <si>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</si>
  <si>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</si>
  <si>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</si>
  <si>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</si>
  <si>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</si>
  <si>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</si>
  <si>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</si>
  <si>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</si>
  <si>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</si>
  <si>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</si>
  <si>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</si>
  <si>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</si>
  <si>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</si>
  <si>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</si>
  <si>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</si>
  <si>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</si>
  <si>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</si>
  <si>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</si>
  <si>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</si>
  <si>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</si>
  <si>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</si>
  <si>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</si>
  <si>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</si>
  <si>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</si>
  <si>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</si>
  <si>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</si>
  <si>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</si>
  <si>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</si>
  <si>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</si>
  <si>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</si>
  <si>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</si>
  <si>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</si>
  <si>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</si>
  <si>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</si>
  <si>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</si>
  <si>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</si>
  <si>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</si>
  <si>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</si>
  <si>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</si>
  <si>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</si>
  <si>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</si>
  <si>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</si>
  <si>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</si>
  <si>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</si>
  <si>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</si>
  <si>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</si>
  <si>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</si>
  <si>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</si>
  <si>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</si>
  <si>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</si>
  <si>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</si>
  <si>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</si>
  <si>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</si>
  <si>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</si>
  <si>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</si>
  <si>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</si>
  <si>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</si>
  <si>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</si>
  <si>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</si>
  <si>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</si>
  <si>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</si>
  <si>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</si>
  <si>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</si>
  <si>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</si>
  <si>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</si>
  <si>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</si>
  <si>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</si>
  <si>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</si>
  <si>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</si>
  <si>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</si>
  <si>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</si>
  <si>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</si>
  <si>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</si>
  <si>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</si>
  <si>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</si>
  <si>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</si>
  <si>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</si>
  <si>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</si>
  <si>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</si>
  <si>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</si>
  <si>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</si>
  <si>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</si>
  <si>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</si>
  <si>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</si>
  <si>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</si>
  <si>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</si>
  <si>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</si>
  <si>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</si>
  <si>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</si>
  <si>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</si>
  <si>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</si>
  <si>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</si>
  <si>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</si>
  <si>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</si>
  <si>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</si>
  <si>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</si>
  <si>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</si>
  <si>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</si>
  <si>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</si>
  <si>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</si>
  <si>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</si>
  <si>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</si>
  <si>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</si>
  <si>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</si>
  <si>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</si>
  <si>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</si>
  <si>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</si>
  <si>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</si>
  <si>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</si>
  <si>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</si>
  <si>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</si>
  <si>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</si>
  <si>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</si>
  <si>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</si>
  <si>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</si>
  <si>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</si>
  <si>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</si>
  <si>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</si>
  <si>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</si>
  <si>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</si>
  <si>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</si>
  <si>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</si>
  <si>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</si>
  <si>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</si>
  <si>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</si>
  <si>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</si>
  <si>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</si>
  <si>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</si>
  <si>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</si>
  <si>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</si>
  <si>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</si>
  <si>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</si>
  <si>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</si>
  <si>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</si>
  <si>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</si>
  <si>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</si>
  <si>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</si>
  <si>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</si>
  <si>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</si>
  <si>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</si>
  <si>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</si>
  <si>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</si>
  <si>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</si>
  <si>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</si>
  <si>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</si>
  <si>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</si>
  <si>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</si>
  <si>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</si>
  <si>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</si>
  <si>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</si>
  <si>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</si>
  <si>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</si>
  <si>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</si>
  <si>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</si>
  <si>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</si>
  <si>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</si>
  <si>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</si>
  <si>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</si>
  <si>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</si>
  <si>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</si>
  <si>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</si>
  <si>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</si>
  <si>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</si>
  <si>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</si>
  <si>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</si>
  <si>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</si>
  <si>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</si>
  <si>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</si>
  <si>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</si>
  <si>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</si>
  <si>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</si>
  <si>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</si>
  <si>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</si>
  <si>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</si>
  <si>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</si>
  <si>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</si>
  <si>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</si>
  <si>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</si>
  <si>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</si>
  <si>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</si>
  <si>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</si>
  <si>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</si>
  <si>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</si>
  <si>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</si>
  <si>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</si>
  <si>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</si>
  <si>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</si>
  <si>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</si>
  <si>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</si>
  <si>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</si>
  <si>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</si>
  <si>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</si>
  <si>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</si>
  <si>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</si>
  <si>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</si>
  <si>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</si>
  <si>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</si>
  <si>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</si>
  <si>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</si>
  <si>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</si>
  <si>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</si>
  <si>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</si>
  <si>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</si>
  <si>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</si>
  <si>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</si>
  <si>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</si>
  <si>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</si>
  <si>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</si>
  <si>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</si>
  <si>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</si>
  <si>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</si>
  <si>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</si>
  <si>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</si>
  <si>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</si>
  <si>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</si>
  <si>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</si>
  <si>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</si>
  <si>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</si>
  <si>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</si>
  <si>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</si>
  <si>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</si>
  <si>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</si>
  <si>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</si>
  <si>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</si>
  <si>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</si>
  <si>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</si>
  <si>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</si>
  <si>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</si>
  <si>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</si>
  <si>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</si>
  <si>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</si>
  <si>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</si>
  <si>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</si>
  <si>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</si>
  <si>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</si>
  <si>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</si>
  <si>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</si>
  <si>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</si>
  <si>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</si>
  <si>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</si>
  <si>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</si>
  <si>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</si>
  <si>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</si>
  <si>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</si>
  <si>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</si>
  <si>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</si>
  <si>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</si>
  <si>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</si>
  <si>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</si>
  <si>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</si>
  <si>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</si>
  <si>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</si>
  <si>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</si>
  <si>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</si>
  <si>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</si>
  <si>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</si>
  <si>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</si>
  <si>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</si>
  <si>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</si>
  <si>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</si>
  <si>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</si>
  <si>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</si>
  <si>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</si>
  <si>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</si>
  <si>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</si>
  <si>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</si>
  <si>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</si>
  <si>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</si>
  <si>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</si>
  <si>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</si>
  <si>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</si>
  <si>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</si>
  <si>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</si>
  <si>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</si>
  <si>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</si>
  <si>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</si>
  <si>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</si>
  <si>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</si>
  <si>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</si>
  <si>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</si>
  <si>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</si>
  <si>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</si>
  <si>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</si>
  <si>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</si>
  <si>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</si>
  <si>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</si>
  <si>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</si>
  <si>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</si>
  <si>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</si>
  <si>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</si>
  <si>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</si>
  <si>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</si>
  <si>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</si>
  <si>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</si>
  <si>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</si>
  <si>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</si>
  <si>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</si>
  <si>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</si>
  <si>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</si>
  <si>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</si>
  <si>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</si>
  <si>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</si>
  <si>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</si>
  <si>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</si>
  <si>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</si>
  <si>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</si>
  <si>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</si>
  <si>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</si>
  <si>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</si>
  <si>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</si>
  <si>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</si>
  <si>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</si>
  <si>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</si>
  <si>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</si>
  <si>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</si>
  <si>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</si>
  <si>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</si>
  <si>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</si>
  <si>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</si>
  <si>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</si>
  <si>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</si>
  <si>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</si>
  <si>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</si>
  <si>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</si>
  <si>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</si>
  <si>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</si>
  <si>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</si>
  <si>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</si>
  <si>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</si>
  <si>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</si>
  <si>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</si>
  <si>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</si>
  <si>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</si>
  <si>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</si>
  <si>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</si>
  <si>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</si>
  <si>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</si>
  <si>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</si>
  <si>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</si>
  <si>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</si>
  <si>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</si>
  <si>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</si>
  <si>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</si>
  <si>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</si>
  <si>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</si>
  <si>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</si>
  <si>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</si>
  <si>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</si>
  <si>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</si>
  <si>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</si>
  <si>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</si>
  <si>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</si>
  <si>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</si>
  <si>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</si>
  <si>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</si>
  <si>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</si>
  <si>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</si>
  <si>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</si>
  <si>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</si>
  <si>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</si>
  <si>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</si>
  <si>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</si>
  <si>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</si>
  <si>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</si>
  <si>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</si>
  <si>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</si>
  <si>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</si>
  <si>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</si>
  <si>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</si>
  <si>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</si>
  <si>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</si>
  <si>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</si>
  <si>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</si>
  <si>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</si>
  <si>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</si>
  <si>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</si>
  <si>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</si>
  <si>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</si>
  <si>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</si>
  <si>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</si>
  <si>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</si>
  <si>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</si>
  <si>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</si>
  <si>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</si>
  <si>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</si>
  <si>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</si>
  <si>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</si>
  <si>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</si>
  <si>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</si>
  <si>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</si>
  <si>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</si>
  <si>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</si>
  <si>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</si>
  <si>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</si>
  <si>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</si>
  <si>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</si>
  <si>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</si>
  <si>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</si>
  <si>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</si>
  <si>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</si>
  <si>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</si>
  <si>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</si>
  <si>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</si>
  <si>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</si>
  <si>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</si>
  <si>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</si>
  <si>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</si>
  <si>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</si>
  <si>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</si>
  <si>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</si>
  <si>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</si>
  <si>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</si>
  <si>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</si>
  <si>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</si>
  <si>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</si>
  <si>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</si>
  <si>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</si>
  <si>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</si>
  <si>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</si>
  <si>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</si>
  <si>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</si>
  <si>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</si>
  <si>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</si>
  <si>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</si>
  <si>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</si>
  <si>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</si>
  <si>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</si>
  <si>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</si>
  <si>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</si>
  <si>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</si>
  <si>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</si>
  <si>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</si>
  <si>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</si>
  <si>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</si>
  <si>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</si>
  <si>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</si>
  <si>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</si>
  <si>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</si>
  <si>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</si>
  <si>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</si>
  <si>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</si>
  <si>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</si>
  <si>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</si>
  <si>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</si>
  <si>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</si>
  <si>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</si>
  <si>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</si>
  <si>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</si>
  <si>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</si>
  <si>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</si>
  <si>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</si>
  <si>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</si>
  <si>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</si>
  <si>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</si>
  <si>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</si>
  <si>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</si>
  <si>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</si>
  <si>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</si>
  <si>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</si>
  <si>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</si>
  <si>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</si>
  <si>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</si>
  <si>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</si>
  <si>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</si>
  <si>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</si>
  <si>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</si>
  <si>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</si>
  <si>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</si>
  <si>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</si>
  <si>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</si>
  <si>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</si>
  <si>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</si>
  <si>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</si>
  <si>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</si>
  <si>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Reaizado intervalo das 10:56h as 13:40h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</si>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</sst>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Z302" activePane="bottomRight" state="frozen"/>
      <selection pane="bottomRight" activeCell="BA304" sqref="BA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1705</v>
      </c>
      <c r="BK312" s="16" t="s">
        <v>1706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N1" workbookViewId="0">
      <selection sqref="A1:U33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0.125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TGR2</v>
      </c>
      <c r="K304" s="109" t="str">
        <f>IF(FN_MC!M307="","*",FN_MC!M307)</f>
        <v>TVI-TGR</v>
      </c>
      <c r="L304" s="328" t="str">
        <f>IF(FN_MC!N307="","*",FN_MC!N307)</f>
        <v>TVITGR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250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TAL699</v>
      </c>
      <c r="M313" s="110">
        <f>IF(FN_MC!J316="","*",FN_MC!J316)</f>
        <v>98</v>
      </c>
      <c r="N313" s="291">
        <f>IF(FN_MC!K316="","*",FN_MC!K316)</f>
        <v>695</v>
      </c>
      <c r="O313" s="291" t="str">
        <f>IF(FN_MC!L316="","*",FN_MC!L316)</f>
        <v>-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 do km 695  ao 697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402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403" t="str">
        <f>IF(FN_MC!S434="","*",FN_MC!S434)</f>
        <v>-</v>
      </c>
      <c r="E431" s="403" t="str">
        <f>IF(FN_MC!T434="","*",FN_MC!T434)</f>
        <v>-</v>
      </c>
      <c r="F431" s="403" t="str">
        <f>IF(FN_MC!B434="","*",FN_MC!B434)</f>
        <v>*</v>
      </c>
      <c r="G431" s="403" t="str">
        <f>IF(FN_MC!D434="","*",FN_MC!D434)</f>
        <v>*</v>
      </c>
      <c r="H431" s="403" t="str">
        <f>IF(FN_MC!F434="","*",FN_MC!F434)</f>
        <v>*</v>
      </c>
      <c r="I431" s="403" t="str">
        <f>IF(FN_MC!H434="","*",FN_MC!H434)</f>
        <v>*</v>
      </c>
      <c r="J431" s="403" t="str">
        <f>IF(FN_MC!I434="","*",FN_MC!I434)</f>
        <v>*</v>
      </c>
      <c r="K431" s="403" t="str">
        <f>IF(FN_MC!M434="","*",FN_MC!M434)</f>
        <v>-</v>
      </c>
      <c r="L431" s="404" t="str">
        <f>IF(FN_MC!N434="","*",FN_MC!N434)</f>
        <v>-</v>
      </c>
      <c r="M431" s="402" t="str">
        <f>IF(FN_MC!J434="","*",FN_MC!J434)</f>
        <v>*</v>
      </c>
      <c r="N431" s="405" t="str">
        <f>IF(FN_MC!K434="","*",FN_MC!K434)</f>
        <v>*</v>
      </c>
      <c r="O431" s="405" t="str">
        <f>IF(FN_MC!L434="","*",FN_MC!L434)</f>
        <v>*</v>
      </c>
      <c r="P431" s="402"/>
      <c r="Q431" s="406" t="str">
        <f>IF(FN_MC!O434="","*",FN_MC!O434)</f>
        <v>*</v>
      </c>
      <c r="R431" s="406" t="str">
        <f>IF(FN_MC!P434="","*",FN_MC!P434)</f>
        <v>*</v>
      </c>
      <c r="S431" s="403" t="str">
        <f>IF(FN_MC!Q434="","*",CONCATENATE(FN_MC!Q434," ",FN_MC!R434))</f>
        <v>*</v>
      </c>
      <c r="T431" s="403" t="str">
        <f>IF(FN_MC!V434="","*",FN_MC!V434)</f>
        <v>*</v>
      </c>
      <c r="U431" s="403" t="str">
        <f>IF(FN_MC!W434="","*",FN_MC!W434)</f>
        <v>*</v>
      </c>
      <c r="V431" s="407" t="str">
        <f ca="1">_xlfn.XLOOKUP(G431&amp;$V$2,BS_CONTROLE[CHAVE],BS_CONTROLE[Quantidade_11],"-")</f>
        <v>-</v>
      </c>
      <c r="W431" s="407" t="str">
        <f ca="1">_xlfn.XLOOKUP(G431&amp;$W$2,BS_CONTROLE[CHAVE],BS_CONTROLE[Quantidade_11],"-")</f>
        <v>-</v>
      </c>
      <c r="X431" s="407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1732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2026-01-20T18:22:57Z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