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144" documentId="120_S{118792C3-22EF-5104-A093-F22BFE3913F3}" xr6:coauthVersionLast="47" xr6:coauthVersionMax="47" xr10:uidLastSave="{CD1CDADA-9FB7-4805-970D-B38FE151E330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6" i="1" l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<sst xmlns="http://schemas.openxmlformats.org/spreadsheetml/2006/main" count="7409" uniqueCount="1645">
  <si>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</si>
  <si>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</si>
  <si>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</si>
  <si>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</si>
  <si>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</si>
  <si>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</si>
  <si>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</si>
  <si>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</si>
  <si>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</si>
  <si>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</si>
  <si>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</si>
  <si>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</si>
  <si>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</si>
  <si>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</si>
  <si>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</si>
  <si>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</si>
  <si>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</si>
  <si>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</si>
  <si>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</si>
  <si>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</si>
  <si>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</si>
  <si>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</si>
  <si>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</si>
  <si>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</si>
  <si>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</si>
  <si>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</si>
  <si>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</si>
  <si>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</si>
  <si>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</si>
  <si>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</si>
  <si>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</si>
  <si>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</si>
  <si>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</si>
  <si>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</si>
  <si>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</si>
  <si>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</si>
  <si>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</si>
  <si>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</si>
  <si>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</si>
  <si>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</si>
  <si>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</si>
  <si>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</si>
  <si>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</si>
  <si>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</si>
  <si>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</si>
  <si>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</si>
  <si>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</si>
  <si>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</si>
  <si>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</si>
  <si>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</si>
  <si>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</si>
  <si>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</si>
  <si>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</si>
  <si>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</si>
  <si>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</si>
  <si>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</si>
  <si>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</si>
  <si>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</si>
  <si>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</si>
  <si>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</si>
  <si>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</si>
  <si>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</si>
  <si>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</si>
  <si>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</si>
  <si>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</si>
  <si>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</si>
  <si>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</si>
  <si>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</si>
  <si>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</si>
  <si>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</si>
  <si>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</si>
  <si>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</si>
  <si>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</si>
  <si>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</si>
  <si>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</si>
  <si>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</si>
  <si>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</si>
  <si>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</si>
  <si>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</si>
  <si>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</si>
  <si>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</si>
  <si>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</si>
  <si>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</si>
  <si>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</si>
  <si>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</si>
  <si>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</si>
  <si>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</si>
  <si>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</si>
  <si>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</si>
  <si>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</si>
  <si>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</si>
  <si>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</si>
  <si>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</si>
  <si>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</si>
  <si>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</si>
  <si>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</si>
  <si>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</si>
  <si>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</si>
  <si>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</si>
  <si>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</si>
  <si>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</si>
  <si>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</si>
  <si>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</si>
  <si>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</si>
  <si>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</si>
  <si>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</si>
  <si>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</si>
  <si>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</si>
  <si>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</si>
  <si>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</si>
  <si>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</si>
  <si>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</si>
  <si>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</si>
  <si>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</si>
  <si>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</si>
  <si>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</si>
  <si>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</si>
  <si>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</si>
  <si>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</si>
  <si>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</si>
  <si>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</si>
  <si>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</si>
  <si>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</si>
  <si>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</si>
  <si>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</si>
  <si>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</si>
  <si>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</si>
  <si>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</si>
  <si>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</si>
  <si>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</si>
  <si>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</si>
  <si>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</si>
  <si>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</si>
  <si>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</si>
  <si>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</si>
  <si>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</si>
  <si>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</si>
  <si>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</si>
  <si>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</si>
  <si>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</si>
  <si>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</si>
  <si>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</si>
  <si>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</si>
  <si>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</si>
  <si>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</si>
  <si>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</si>
  <si>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</si>
  <si>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</si>
  <si>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</si>
  <si>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</si>
  <si>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</si>
  <si>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</si>
  <si>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</si>
  <si>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</si>
  <si>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</si>
  <si>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</si>
  <si>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</si>
  <si>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</si>
  <si>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</si>
  <si>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</si>
  <si>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</si>
  <si>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</si>
  <si>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</si>
  <si>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</si>
  <si>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</si>
  <si>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</si>
  <si>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</si>
  <si>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</si>
  <si>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</si>
  <si>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</si>
  <si>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</si>
  <si>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</si>
  <si>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</si>
  <si>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</si>
  <si>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</si>
  <si>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</si>
  <si>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</si>
  <si>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</si>
  <si>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</si>
  <si>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</si>
  <si>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</si>
  <si>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</si>
  <si>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</si>
  <si>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</si>
  <si>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</si>
  <si>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</si>
  <si>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</si>
  <si>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</si>
  <si>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</si>
  <si>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</si>
  <si>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</si>
  <si>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</si>
  <si>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</si>
  <si>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</si>
  <si>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</si>
  <si>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</si>
  <si>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</si>
  <si>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</si>
  <si>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</si>
  <si>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</si>
  <si>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</si>
  <si>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</si>
  <si>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</si>
  <si>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</si>
  <si>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</si>
  <si>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</si>
  <si>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</si>
  <si>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</si>
  <si>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</si>
  <si>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</si>
  <si>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</si>
  <si>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</si>
  <si>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</si>
  <si>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</si>
  <si>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</si>
  <si>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</si>
  <si>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</si>
  <si>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</si>
  <si>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</si>
  <si>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</si>
  <si>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</si>
  <si>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</si>
  <si>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</si>
  <si>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</si>
  <si>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</si>
  <si>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</si>
  <si>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</si>
  <si>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</si>
  <si>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</si>
  <si>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</si>
  <si>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</si>
  <si>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</si>
  <si>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</si>
  <si>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</si>
  <si>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</si>
  <si>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</si>
  <si>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</si>
  <si>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</si>
  <si>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</si>
  <si>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</si>
  <si>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</si>
  <si>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</si>
  <si>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</si>
  <si>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</si>
  <si>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</si>
  <si>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</si>
  <si>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</si>
  <si>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</si>
  <si>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</si>
  <si>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</si>
  <si>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</si>
  <si>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</si>
  <si>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</si>
  <si>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</si>
  <si>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</si>
  <si>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</si>
  <si>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</si>
  <si>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</si>
  <si>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</si>
  <si>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</si>
  <si>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</si>
  <si>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</si>
  <si>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</si>
  <si>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</si>
  <si>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</si>
  <si>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</si>
  <si>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</si>
  <si>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</si>
  <si>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</si>
  <si>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</si>
  <si>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</si>
  <si>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</si>
  <si>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</si>
  <si>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</si>
  <si>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</si>
  <si>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</si>
  <si>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</si>
  <si>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</si>
  <si>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</si>
  <si>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</si>
  <si>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</si>
  <si>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</si>
  <si>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</si>
  <si>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</si>
  <si>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</si>
  <si>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</si>
  <si>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</si>
  <si>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</si>
  <si>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</si>
  <si>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</si>
  <si>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</si>
  <si>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</si>
  <si>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</si>
  <si>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</si>
  <si>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</si>
  <si>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</si>
  <si>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</si>
  <si>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</si>
  <si>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</si>
  <si>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</si>
  <si>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</si>
  <si>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</si>
  <si>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</si>
  <si>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</si>
  <si>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</si>
  <si>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</si>
  <si>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</si>
  <si>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</si>
  <si>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</si>
  <si>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</si>
  <si>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</si>
  <si>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</si>
  <si>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</si>
  <si>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</si>
  <si>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</si>
  <si>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</si>
  <si>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</si>
  <si>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</si>
  <si>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</si>
  <si>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</si>
  <si>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</si>
  <si>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</si>
  <si>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</si>
  <si>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</si>
  <si>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</si>
  <si>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</si>
  <si>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</si>
  <si>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</si>
  <si>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</si>
  <si>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</si>
  <si>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</si>
  <si>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</si>
  <si>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</si>
  <si>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</si>
  <si>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</si>
  <si>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</si>
  <si>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</si>
  <si>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</si>
  <si>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</si>
  <si>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</si>
  <si>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</si>
  <si>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</si>
  <si>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</si>
  <si>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</si>
  <si>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</si>
  <si>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</si>
  <si>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</si>
  <si>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</si>
  <si>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</si>
  <si>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</si>
  <si>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</si>
  <si>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</si>
  <si>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</si>
  <si>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</si>
  <si>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</si>
  <si>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</si>
  <si>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</si>
  <si>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</si>
  <si>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</si>
  <si>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</si>
  <si>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</si>
  <si>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</si>
  <si>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</si>
  <si>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</si>
  <si>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</si>
  <si>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</si>
  <si>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</si>
  <si>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</si>
  <si>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</si>
  <si>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</si>
  <si>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</si>
  <si>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</si>
  <si>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</si>
  <si>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</si>
  <si>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</si>
  <si>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</si>
  <si>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</si>
  <si>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</si>
  <si>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</si>
  <si>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</si>
  <si>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</si>
  <si>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</si>
  <si>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</si>
  <si>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</si>
  <si>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</si>
  <si>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</si>
  <si>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</si>
  <si>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</si>
  <si>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</si>
  <si>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</si>
  <si>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</si>
  <si>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</si>
  <si>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</si>
  <si>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</si>
  <si>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</si>
  <si>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</si>
  <si>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</si>
  <si>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</si>
  <si>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</si>
  <si>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</si>
  <si>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</si>
  <si>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</si>
  <si>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</si>
  <si>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</si>
  <si>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</si>
  <si>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</si>
  <si>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</si>
  <si>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</si>
  <si>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</si>
  <si>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</si>
  <si>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</si>
  <si>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</si>
  <si>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</si>
  <si>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</si>
  <si>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</si>
  <si>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</si>
  <si>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</si>
  <si>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</si>
  <si>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</si>
  <si>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</si>
  <si>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</si>
  <si>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</si>
  <si>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</si>
  <si>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</si>
  <si>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</si>
  <si>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</si>
  <si>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</si>
  <si>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</si>
  <si>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</si>
  <si>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</si>
  <si>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</si>
  <si>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</si>
  <si>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</si>
  <si>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</si>
  <si>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</si>
  <si>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</si>
  <si>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</si>
  <si>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</si>
  <si>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</si>
  <si>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</si>
  <si>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</si>
  <si>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</si>
  <si>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</si>
  <si>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</si>
  <si>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</si>
  <si>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</si>
  <si>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</si>
  <si>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</si>
  <si>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</si>
  <si>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</si>
  <si>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</si>
  <si>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</si>
  <si>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</si>
  <si>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</si>
  <si>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</si>
  <si>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</si>
  <si>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</si>
  <si>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</si>
  <si>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</si>
  <si>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</si>
  <si>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</si>
  <si>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</si>
  <si>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</si>
  <si>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</si>
  <si>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</si>
  <si>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</si>
  <si>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</si>
  <si>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</si>
  <si>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</si>
  <si>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</si>
  <si>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</si>
  <si>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</si>
  <si>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</si>
  <si>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</si>
  <si>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</si>
  <si>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</si>
  <si>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</si>
  <si>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</si>
  <si>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</si>
  <si>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</si>
  <si>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</si>
  <si>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</si>
  <si>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</si>
  <si>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</si>
  <si>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</si>
  <si>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</si>
  <si>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</si>
  <si>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</si>
  <si>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</si>
  <si>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</si>
  <si>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</si>
  <si>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</si>
  <si>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</si>
  <si>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</si>
  <si>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</si>
  <si>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</si>
  <si>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</si>
  <si>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</si>
  <si>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</si>
  <si>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</si>
  <si>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</si>
  <si>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</si>
  <si>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</si>
  <si>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</si>
  <si>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</si>
  <si>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</si>
  <si>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</si>
  <si>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</si>
  <si>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</si>
  <si>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</si>
  <si>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</si>
  <si>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</si>
  <si>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</si>
  <si>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</si>
  <si>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</si>
  <si>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</si>
  <si>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</si>
  <si>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</si>
  <si>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</si>
  <si>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</si>
  <si>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</si>
  <si>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</si>
  <si>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</si>
  <si>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</si>
  <si>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</si>
  <si>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</si>
  <si>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</si>
  <si>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</si>
  <si>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</si>
  <si>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</si>
  <si>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</si>
  <si>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</si>
  <si>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</si>
  <si>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</si>
  <si>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</si>
  <si>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</si>
  <si>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</si>
  <si>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</si>
  <si>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</si>
  <si>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</si>
  <si>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</si>
  <si>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</si>
  <si>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</si>
  <si>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</si>
  <si>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</si>
  <si>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</si>
  <si>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</si>
  <si>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</si>
  <si>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</si>
  <si>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</si>
  <si>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</si>
  <si>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</si>
  <si>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</si>
  <si>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</si>
  <si>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</si>
  <si>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</si>
  <si>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</si>
  <si>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</si>
  <si>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</si>
  <si>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</si>
  <si>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</si>
  <si>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</si>
  <si>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</si>
  <si>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</si>
  <si>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</si>
  <si>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</si>
  <si>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</si>
  <si>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</si>
  <si>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</si>
  <si>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</si>
  <si>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</si>
  <si>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</si>
  <si>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</si>
  <si>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</si>
  <si>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</si>
  <si>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</si>
  <si>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</si>
  <si>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</si>
  <si>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</si>
  <si>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</si>
  <si>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</si>
  <si>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</si>
  <si>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</si>
  <si>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</si>
  <si>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</si>
  <si>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</si>
  <si>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</si>
  <si>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</si>
  <si>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</si>
  <si>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</si>
  <si>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</si>
  <si>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</si>
  <si>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</si>
  <si>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</si>
  <si>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</si>
  <si>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</si>
  <si>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</si>
  <si>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</si>
  <si>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</si>
  <si>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</si>
  <si>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</si>
  <si>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</si>
  <si>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</si>
  <si>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</si>
  <si>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</si>
  <si>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</si>
  <si>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</si>
  <si>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</si>
  <si>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</si>
  <si>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</si>
  <si>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</si>
  <si>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</si>
  <si>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</si>
  <si>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</si>
  <si>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</si>
  <si>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</si>
  <si>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</si>
  <si>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</si>
  <si>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</si>
  <si>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</si>
  <si>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</si>
  <si>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</si>
  <si>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</si>
  <si>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</si>
  <si>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</si>
  <si>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</si>
  <si>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</si>
  <si>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</si>
  <si>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</si>
  <si>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</si>
  <si>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</si>
  <si>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</si>
  <si>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</si>
  <si>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</si>
  <si>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</si>
  <si>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</si>
  <si>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</si>
  <si>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</si>
  <si>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</si>
  <si>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</si>
  <si>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</si>
  <si>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</si>
  <si>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</si>
  <si>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</si>
  <si>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</si>
  <si>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</si>
  <si>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</si>
  <si>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</si>
  <si>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</si>
  <si>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</si>
  <si>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</si>
  <si>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</si>
  <si>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</si>
  <si>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</si>
  <si>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</si>
  <si>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</si>
  <si>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</si>
  <si>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</si>
  <si>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</si>
  <si>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</si>
  <si>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</si>
  <si>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</si>
  <si>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</si>
  <si>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</si>
  <si>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</si>
  <si>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</si>
  <si>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</si>
  <si>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</si>
  <si>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</si>
  <si>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</si>
  <si>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</si>
  <si>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</si>
  <si>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</si>
  <si>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</si>
  <si>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</si>
  <si>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</si>
  <si>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</si>
  <si>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</si>
  <si>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</si>
  <si>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</si>
  <si>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</si>
  <si>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</si>
  <si>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</si>
  <si>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</si>
  <si>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</si>
  <si>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</si>
  <si>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</si>
  <si>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</si>
  <si>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</si>
  <si>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</si>
  <si>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</si>
  <si>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</si>
  <si>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</si>
  <si>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</si>
  <si>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</si>
  <si>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</si>
  <si>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</si>
  <si>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</si>
  <si>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</si>
  <si>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</si>
  <si>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</si>
  <si>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</si>
  <si>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</si>
  <si>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</si>
  <si>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</si>
  <si>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</si>
  <si>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</si>
  <si>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</si>
  <si>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</si>
  <si>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</si>
  <si>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</si>
  <si>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</si>
  <si>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</si>
  <si>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</si>
  <si>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</si>
  <si>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</si>
  <si>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</si>
  <si>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</si>
  <si>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</si>
  <si>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</si>
  <si>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</si>
  <si>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</si>
  <si>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</si>
  <si>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</si>
  <si>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</si>
  <si>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</si>
  <si>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</si>
  <si>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</si>
  <si>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</si>
  <si>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</si>
  <si>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</si>
  <si>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</si>
  <si>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</si>
  <si>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</si>
  <si>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</si>
  <si>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</si>
  <si>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</si>
  <si>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</si>
  <si>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</si>
  <si>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</si>
  <si>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</si>
  <si>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</si>
  <si>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</si>
  <si>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</si>
  <si>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</si>
  <si>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</si>
  <si>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</si>
  <si>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</si>
  <si>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</si>
  <si>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</si>
  <si>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</si>
  <si>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</si>
  <si>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</si>
  <si>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</si>
  <si>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</si>
  <si>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</si>
  <si>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</si>
  <si>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</si>
  <si>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</si>
  <si>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</si>
  <si>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</si>
  <si>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</si>
  <si>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</si>
  <si>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</si>
  <si>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</si>
  <si>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</si>
  <si>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</si>
  <si>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</si>
  <si>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</si>
  <si>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</si>
  <si>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</si>
  <si>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</si>
  <si>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</si>
  <si>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</si>
  <si>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</si>
  <si>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</si>
  <si>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</si>
  <si>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</si>
  <si>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</si>
  <si>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</si>
  <si>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</si>
  <si>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</si>
  <si>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</si>
  <si>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</si>
  <si>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</si>
  <si>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</si>
  <si>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</si>
  <si>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</si>
  <si>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</si>
  <si>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</si>
  <si>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</si>
  <si>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</si>
  <si>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</si>
  <si>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</si>
  <si>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</si>
  <si>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</si>
  <si>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</si>
  <si>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</si>
  <si>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</si>
  <si>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</si>
  <si>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</si>
  <si>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</si>
  <si>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</si>
  <si>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</si>
  <si>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</si>
  <si>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</si>
  <si>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</si>
  <si>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</si>
  <si>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</si>
  <si>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</si>
  <si>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</si>
  <si>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</si>
  <si>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</si>
  <si>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</si>
  <si>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</si>
  <si>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</si>
  <si>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</si>
  <si>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</si>
  <si>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</si>
  <si>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</si>
  <si>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</si>
  <si>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</si>
  <si>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</si>
  <si>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</si>
  <si>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</si>
  <si>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</si>
  <si>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</si>
  <si>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</si>
  <si>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</si>
  <si>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</si>
  <si>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</si>
  <si>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</si>
  <si>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</si>
  <si>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</si>
  <si>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</si>
  <si>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</si>
  <si>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</si>
  <si>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</si>
  <si>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</si>
  <si>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</si>
  <si>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</si>
  <si>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</si>
  <si>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</si>
  <si>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</si>
  <si>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</si>
  <si>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</si>
  <si>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</si>
  <si>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</si>
  <si>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</si>
  <si>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</si>
  <si>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</si>
  <si>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</si>
  <si>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</si>
  <si>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</si>
  <si>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</si>
  <si>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</si>
  <si>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</si>
  <si>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</si>
  <si>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</si>
  <si>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</si>
  <si>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</si>
  <si>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</si>
  <si>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</si>
  <si>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</si>
  <si>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</si>
  <si>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</si>
  <si>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</si>
  <si>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</si>
  <si>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</si>
  <si>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</si>
  <si>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</si>
  <si>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</si>
  <si>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</si>
  <si>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</si>
  <si>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</si>
  <si>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</si>
  <si>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</si>
  <si>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</si>
  <si>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</si>
  <si>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</si>
  <si>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</si>
  <si>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</si>
  <si>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</si>
  <si>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</si>
  <si>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</si>
  <si>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</si>
  <si>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</si>
  <si>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</si>
  <si>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</si>
  <si>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</si>
  <si>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</si>
  <si>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</si>
  <si>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</si>
  <si>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</si>
  <si>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</si>
  <si>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</si>
  <si>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</si>
  <si>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</si>
  <si>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</si>
  <si>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</si>
  <si>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</si>
  <si>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</si>
  <si>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</si>
  <si>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</si>
  <si>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</si>
  <si>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</si>
  <si>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</si>
  <si>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</si>
  <si>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</si>
  <si>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</si>
  <si>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</si>
  <si>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</si>
  <si>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</si>
  <si>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</si>
  <si>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</si>
  <si>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</si>
  <si>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</si>
  <si>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</si>
  <si>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</si>
  <si>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</si>
  <si>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</si>
  <si>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</si>
  <si>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</si>
  <si>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</si>
  <si>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</si>
  <si>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</si>
  <si>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</si>
  <si>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</si>
  <si>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</si>
  <si>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</si>
  <si>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</si>
  <si>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</si>
  <si>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</si>
  <si>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</si>
  <si>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</si>
  <si>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</si>
  <si>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</si>
  <si>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</si>
  <si>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</si>
  <si>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</si>
  <si>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</si>
  <si>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</si>
  <si>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</si>
  <si>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</si>
  <si>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</si>
  <si>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</si>
  <si>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</si>
  <si>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</si>
  <si>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</si>
  <si>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</si>
  <si>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</si>
  <si>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</si>
  <si>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</si>
  <si>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</si>
  <si>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</si>
  <si>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</si>
  <si>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</si>
  <si>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</si>
  <si>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</si>
  <si>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</si>
  <si>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</si>
  <si>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</si>
  <si>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</si>
  <si>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</si>
  <si>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</si>
  <si>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</si>
  <si>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</si>
  <si>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</si>
  <si>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</si>
  <si>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</si>
  <si>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</si>
  <si>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</si>
  <si>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</si>
  <si>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</si>
  <si>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</si>
  <si>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</si>
  <si>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</si>
  <si>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</si>
  <si>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</si>
  <si>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</si>
  <si>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</si>
  <si>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</si>
  <si>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</si>
  <si>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</si>
  <si>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</si>
  <si>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</si>
  <si>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</si>
  <si>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</si>
  <si>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</si>
  <si>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</si>
  <si>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</si>
  <si>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</si>
  <si>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</si>
  <si>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</si>
  <si>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</si>
  <si>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</si>
  <si>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</si>
  <si>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</si>
  <si>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</si>
  <si>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</si>
  <si>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</si>
  <si>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</si>
  <si>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</si>
  <si>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</si>
  <si>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</si>
  <si>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</si>
  <si>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</si>
  <si>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</si>
  <si>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</si>
  <si>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</si>
  <si>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</si>
  <si>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</si>
  <si>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</si>
  <si>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</si>
  <si>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</si>
  <si>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</si>
  <si>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</si>
  <si>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</si>
  <si>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</si>
  <si>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</si>
  <si>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</si>
  <si>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</si>
  <si>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</si>
  <si>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</si>
  <si>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</si>
  <si>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</si>
  <si>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</si>
  <si>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</si>
  <si>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</si>
  <si>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</si>
  <si>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</si>
  <si>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</si>
  <si>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</si>
  <si>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</si>
  <si>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</si>
  <si>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</si>
  <si>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</si>
  <si>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</si>
  <si>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</si>
  <si>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</si>
  <si>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</si>
  <si>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</si>
  <si>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</si>
  <si>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</si>
  <si>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</si>
  <si>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</si>
  <si>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</si>
  <si>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</si>
  <si>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</si>
  <si>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</si>
  <si>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</si>
  <si>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</si>
  <si>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</si>
  <si>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</si>
  <si>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</si>
  <si>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</si>
  <si>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</si>
  <si>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</si>
  <si>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</si>
  <si>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</si>
  <si>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</si>
  <si>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</si>
  <si>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</si>
  <si>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</si>
  <si>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</si>
  <si>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</si>
  <si>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</si>
  <si>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</si>
  <si>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</si>
  <si>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</si>
  <si>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</si>
  <si>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</si>
  <si>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</si>
  <si>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</si>
  <si>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</si>
  <si>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</si>
  <si>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</si>
  <si>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</si>
  <si>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</si>
  <si>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</si>
  <si>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</si>
  <si>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</si>
  <si>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</si>
  <si>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</si>
  <si>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</si>
  <si>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</si>
  <si>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</si>
  <si>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</si>
  <si>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</si>
  <si>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</si>
  <si>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</si>
  <si>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</si>
  <si>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</si>
  <si>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</si>
  <si>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</si>
  <si>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</si>
  <si>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</si>
  <si>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</si>
  <si>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</si>
  <si>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</si>
  <si>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</si>
  <si>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</si>
  <si>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</si>
  <si>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</si>
  <si>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</si>
  <si>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</si>
  <si>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</si>
  <si>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</si>
  <si>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</si>
  <si>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</si>
  <si>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</si>
  <si>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</si>
  <si>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</si>
  <si>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</si>
  <si>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</si>
  <si>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</si>
  <si>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</si>
  <si>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</si>
  <si>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</si>
  <si>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</si>
  <si>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</si>
  <si>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</si>
  <si>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</si>
  <si>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</si>
  <si>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</si>
  <si>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</si>
  <si>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</si>
  <si>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</si>
  <si>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</si>
  <si>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</si>
  <si>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</si>
  <si>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</si>
  <si>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</si>
  <si>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</si>
  <si>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</si>
  <si>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</si>
  <si>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</si>
  <si>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</si>
  <si>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</si>
  <si>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</si>
  <si>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</si>
  <si>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</si>
  <si>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</si>
  <si>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</si>
  <si>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</si>
  <si>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</si>
  <si>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</si>
  <si>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</si>
  <si>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</si>
  <si>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</si>
  <si>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</si>
  <si>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</si>
  <si>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</si>
  <si>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</si>
  <si>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</si>
  <si>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</si>
  <si>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</si>
  <si>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</si>
  <si>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</si>
  <si>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</si>
  <si>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</si>
  <si>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</si>
  <si>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</si>
  <si>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</si>
  <si>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</si>
  <si>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</si>
  <si>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</si>
  <si>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</si>
  <si>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</si>
  <si>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</si>
  <si>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</si>
  <si>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</si>
  <si>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</si>
  <si>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</si>
  <si>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</si>
  <si>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</si>
  <si>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</si>
  <si>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</si>
  <si>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</si>
  <si>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</si>
  <si>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</si>
  <si>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</si>
  <si>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</si>
  <si>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</si>
  <si>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</si>
  <si>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</si>
  <si>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</si>
  <si>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</si>
  <si>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</si>
  <si>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</si>
  <si>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</si>
  <si>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</si>
  <si>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</si>
  <si>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</si>
  <si>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</si>
  <si>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</si>
  <si>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</si>
  <si>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</si>
  <si>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</si>
  <si>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</si>
  <si>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</si>
  <si>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</si>
  <si>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</si>
  <si>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</si>
  <si>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</si>
  <si>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</si>
  <si>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</si>
  <si>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</si>
  <si>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</si>
  <si>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</si>
  <si>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</si>
  <si>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</si>
  <si>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</si>
  <si>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</si>
  <si>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</si>
  <si>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</si>
  <si>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</si>
  <si>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</si>
  <si>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</si>
  <si>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</si>
  <si>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</si>
  <si>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</si>
  <si>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</si>
  <si>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</si>
  <si>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</si>
  <si>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</si>
  <si>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</si>
  <si>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</si>
  <si>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</si>
  <si>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</si>
  <si>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</si>
  <si>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</si>
  <si>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</si>
  <si>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</si>
  <si>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</si>
  <si>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</si>
  <si>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</si>
  <si>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</si>
  <si>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</si>
  <si>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</si>
  <si>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</si>
  <si>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</si>
  <si>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</si>
  <si>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</si>
  <si>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</si>
  <si>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</si>
  <si>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</si>
  <si>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</si>
  <si>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</si>
  <si>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</si>
  <si>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</si>
  <si>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</si>
  <si>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</si>
  <si>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</si>
  <si>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</si>
  <si>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</si>
  <si>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</si>
  <si>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</si>
  <si>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</si>
  <si>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</si>
  <si>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</si>
  <si>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</si>
  <si>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</si>
  <si>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</si>
  <si>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</si>
  <si>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</si>
  <si>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</si>
  <si>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</si>
  <si>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</si>
  <si>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</si>
  <si>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</si>
  <si>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</si>
  <si>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</si>
  <si>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</si>
  <si>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</si>
  <si>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</si>
  <si>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</si>
  <si>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</si>
  <si>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</si>
  <si>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</si>
  <si>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</si>
  <si>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</si>
  <si>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</si>
  <si>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</si>
  <si>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</si>
  <si>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</si>
  <si>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</si>
  <si>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</si>
  <si>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</si>
  <si>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</si>
  <si>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</si>
  <si>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</si>
  <si>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</si>
  <si>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</si>
  <si>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</si>
  <si>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</si>
  <si>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</si>
  <si>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</si>
  <si>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</si>
  <si>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</si>
  <si>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</si>
  <si>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</si>
  <si>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</si>
  <si>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</si>
  <si>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</si>
  <si>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</si>
  <si>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</si>
  <si>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</si>
  <si>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</si>
  <si>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</si>
  <si>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</si>
  <si>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</si>
  <si>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</si>
  <si>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</si>
  <si>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</si>
  <si>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</si>
  <si>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</si>
  <si>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</si>
  <si>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</si>
  <si>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</si>
  <si>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</si>
  <si>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</si>
  <si>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</si>
  <si>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</si>
  <si>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</si>
  <si>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</si>
  <si>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</si>
  <si>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</si>
  <si>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</si>
  <si>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</si>
  <si>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</si>
  <si>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</si>
  <si>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</si>
  <si>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</si>
  <si>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</si>
  <si>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</si>
  <si>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</si>
  <si>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</si>
  <si>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</si>
  <si>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</si>
  <si>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</si>
  <si>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</si>
  <si>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</si>
  <si>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</si>
  <si>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</si>
  <si>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</si>
  <si>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</si>
  <si>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</si>
  <si>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</si>
  <si>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</si>
  <si>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</si>
  <si>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</si>
  <si>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</si>
  <si>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</si>
  <si>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</si>
  <si>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</si>
  <si>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</si>
  <si>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</si>
  <si>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</si>
  <si>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</si>
  <si>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</si>
  <si>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</si>
  <si>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</si>
  <si>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</si>
  <si>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</si>
  <si>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</si>
  <si>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</si>
  <si>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</si>
  <si>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</si>
  <si>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</si>
  <si>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</si>
  <si>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</si>
  <si>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</si>
  <si>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</si>
  <si>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</si>
  <si>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</si>
  <si>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</si>
  <si>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</si>
  <si>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</si>
  <si>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</si>
  <si>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</si>
  <si>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</si>
  <si>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</si>
  <si>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</si>
  <si>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</si>
  <si>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</si>
  <si>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</si>
  <si>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</si>
  <si>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</si>
  <si>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</si>
  <si>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</si>
  <si>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</si>
  <si>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</si>
  <si>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</si>
  <si>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</si>
  <si>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</si>
  <si>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</si>
  <si>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</si>
  <si>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</si>
  <si>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</si>
  <si>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</si>
  <si>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</si>
  <si>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</si>
  <si>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</si>
  <si>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</si>
  <si>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</si>
  <si>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</si>
  <si>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</si>
  <si>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</si>
  <si>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</si>
  <si>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</si>
  <si>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</si>
  <si>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</si>
  <si>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</si>
  <si>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</si>
  <si>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</si>
  <si>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</si>
  <si>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</si>
  <si>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</si>
  <si>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</si>
  <si>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</si>
  <si>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</si>
  <si>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</si>
  <si>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</si>
  <si>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</si>
  <si>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</si>
  <si>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</si>
  <si>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</si>
  <si>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</si>
  <si>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</si>
  <si>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</si>
  <si>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</si>
  <si>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</si>
  <si>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</si>
  <si>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</si>
  <si>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</si>
  <si>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</si>
  <si>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</si>
  <si>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</si>
  <si>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</si>
  <si>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</si>
  <si>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</si>
  <si>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</si>
  <si>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</si>
  <si>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</si>
  <si>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</si>
  <si>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</si>
  <si>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</si>
  <si>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</si>
  <si>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</si>
  <si>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</si>
  <si>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</si>
  <si>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</si>
  <si>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</si>
  <si>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</si>
  <si>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</si>
  <si>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</si>
  <si>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</si>
  <si>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</si>
  <si>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</si>
  <si>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</si>
  <si>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</si>
  <si>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</si>
  <si>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</si>
  <si>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</si>
  <si>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</si>
  <si>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</si>
  <si>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</si>
  <si>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</si>
  <si>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</si>
  <si>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</si>
  <si>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</si>
  <si>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</si>
  <si>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</si>
  <si>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</si>
  <si>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</si>
  <si>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</si>
  <si>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</si>
  <si>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</si>
  <si>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</si>
  <si>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</si>
  <si>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</si>
  <si>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</si>
  <si>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</si>
  <si>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</si>
  <si>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</si>
  <si>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</si>
  <si>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</si>
  <si>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</si>
  <si>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</si>
  <si>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</si>
  <si>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</si>
  <si>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</si>
  <si>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</si>
  <si>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</si>
  <si>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</si>
  <si>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</si>
  <si>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</si>
  <si>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</si>
  <si>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</si>
  <si>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</si>
  <si>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</si>
  <si>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</si>
  <si>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</si>
  <si>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</si>
  <si>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</si>
  <si>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</si>
  <si>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</si>
  <si>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</si>
  <si>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</si>
  <si>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</si>
  <si>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</si>
  <si>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</si>
  <si>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</si>
  <si>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</si>
  <si>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</si>
  <si>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</si>
  <si>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</si>
  <si>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</si>
  <si>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</si>
  <si>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</si>
  <si>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</si>
  <si>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</si>
  <si>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</si>
  <si>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</si>
  <si>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</si>
  <si>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</si>
  <si>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</si>
  <si>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</si>
  <si>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</si>
  <si>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</si>
  <si>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</si>
  <si>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</si>
  <si>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</si>
  <si>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</si>
  <si>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</si>
  <si>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</si>
  <si>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</si>
  <si>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</si>
  <si>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</si>
  <si>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</si>
  <si>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</si>
  <si>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</si>
  <si>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</si>
  <si>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</si>
  <si>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</si>
  <si>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</si>
  <si>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</si>
  <si>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</si>
  <si>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</si>
  <si>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</si>
  <si>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</si>
  <si>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</si>
  <si>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</si>
  <si>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</si>
  <si>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</si>
  <si>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</si>
  <si>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</si>
  <si>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</si>
  <si>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</si>
  <si>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</si>
  <si>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</si>
  <si>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</si>
  <si>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</si>
  <si>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</si>
  <si>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</si>
  <si>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</si>
  <si>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</si>
  <si>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</si>
  <si>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</si>
  <si>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</si>
  <si>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</si>
  <si>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</si>
  <si>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</si>
  <si>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</si>
  <si>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</si>
  <si>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</si>
  <si>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</si>
  <si>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</si>
  <si>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</si>
  <si>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</si>
  <si>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</si>
  <si>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</si>
  <si>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</si>
  <si>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</si>
  <si>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</si>
  <si>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</si>
  <si>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Savio </t>
  </si>
  <si>
    <t>V53</t>
  </si>
  <si>
    <t>ZMA-2</t>
  </si>
  <si>
    <t>ZRU-2</t>
  </si>
  <si>
    <t>ZMA-ZRU</t>
  </si>
  <si>
    <t>Higor</t>
  </si>
  <si>
    <t>Substituição de meia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</si>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</sst>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zoomScaleNormal="100" workbookViewId="0">
      <pane xSplit="4" ySplit="5" topLeftCell="E322" activePane="bottomRight" state="frozen"/>
      <selection pane="bottomRight" activeCell="B338" sqref="B33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0" t="s">
        <v>969</v>
      </c>
      <c r="C1" s="241"/>
      <c r="D1" s="241"/>
      <c r="E1" s="231"/>
      <c r="F1" s="240" t="s">
        <v>970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4"/>
      <c r="AI1" s="250" t="s">
        <v>971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972</v>
      </c>
      <c r="BI1" s="256"/>
      <c r="BJ1" s="256"/>
      <c r="BK1" s="257"/>
      <c r="BL1" s="211" t="s">
        <v>973</v>
      </c>
      <c r="BM1" s="247" t="s">
        <v>974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0" t="s">
        <v>975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978</v>
      </c>
      <c r="AT2" s="251"/>
      <c r="AU2" s="251"/>
      <c r="AV2" s="251"/>
      <c r="AW2" s="251"/>
      <c r="AX2" s="251"/>
      <c r="AY2" s="254"/>
      <c r="AZ2" s="5"/>
      <c r="BA2" s="244" t="s">
        <v>979</v>
      </c>
      <c r="BB2" s="246"/>
      <c r="BC2" s="250" t="s">
        <v>976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4" t="s">
        <v>980</v>
      </c>
      <c r="AJ3" s="246"/>
      <c r="AK3" s="244" t="s">
        <v>981</v>
      </c>
      <c r="AL3" s="245"/>
      <c r="AM3" s="266"/>
      <c r="AN3" s="267"/>
      <c r="AO3" s="245"/>
      <c r="AP3" s="245"/>
      <c r="AQ3" s="246"/>
      <c r="AR3" s="60"/>
      <c r="AS3" s="238" t="s">
        <v>987</v>
      </c>
      <c r="AT3" s="239"/>
      <c r="AU3" s="238" t="s">
        <v>988</v>
      </c>
      <c r="AV3" s="239"/>
      <c r="AW3" s="238" t="s">
        <v>989</v>
      </c>
      <c r="AX3" s="239"/>
      <c r="AY3" s="60" t="s">
        <v>990</v>
      </c>
      <c r="AZ3" s="60"/>
      <c r="BA3" s="264"/>
      <c r="BB3" s="265"/>
      <c r="BC3" s="244" t="s">
        <v>983</v>
      </c>
      <c r="BD3" s="245"/>
      <c r="BE3" s="245"/>
      <c r="BF3" s="246"/>
      <c r="BG3" s="59"/>
      <c r="BH3" s="258"/>
      <c r="BI3" s="259"/>
      <c r="BJ3" s="259"/>
      <c r="BK3" s="260"/>
      <c r="BL3" s="59"/>
      <c r="BM3" s="247" t="s">
        <v>991</v>
      </c>
      <c r="BN3" s="248"/>
      <c r="BO3" s="248"/>
      <c r="BP3" s="249"/>
      <c r="BQ3" s="247" t="s">
        <v>773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1553</v>
      </c>
      <c r="BK300" s="17" t="s">
        <v>1554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1555</v>
      </c>
      <c r="BK301" s="17" t="s">
        <v>1556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1556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1557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1557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1558</v>
      </c>
      <c r="BK304" s="17" t="s">
        <v>1558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1558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1559</v>
      </c>
      <c r="N305" s="127" t="s">
        <v>1560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1561</v>
      </c>
      <c r="X305" s="104" t="s">
        <v>452</v>
      </c>
      <c r="Y305" s="129"/>
      <c r="Z305" s="104"/>
      <c r="AA305" s="183" t="s">
        <v>1562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1563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1564</v>
      </c>
      <c r="BK306" s="17" t="s">
        <v>1564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1564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1566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1567</v>
      </c>
      <c r="N308" s="127" t="s">
        <v>1568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1569</v>
      </c>
      <c r="BK308" s="17" t="s">
        <v>1569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1569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1570</v>
      </c>
      <c r="J309" s="127">
        <v>70</v>
      </c>
      <c r="K309" s="127">
        <v>131</v>
      </c>
      <c r="L309" s="105">
        <v>96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1556</v>
      </c>
      <c r="BK310" s="17" t="s">
        <v>1556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1556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1573</v>
      </c>
      <c r="BK311" s="17" t="s">
        <v>1573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1573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1574</v>
      </c>
      <c r="BK315" s="17" t="s">
        <v>1574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1575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1574</v>
      </c>
      <c r="BK317" s="17" t="s">
        <v>1574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1575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1567</v>
      </c>
      <c r="N320" s="127" t="s">
        <v>1568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1570</v>
      </c>
      <c r="J321" s="127">
        <v>70</v>
      </c>
      <c r="K321" s="127">
        <v>131</v>
      </c>
      <c r="L321" s="105">
        <v>96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1579</v>
      </c>
      <c r="W329" s="151" t="s">
        <v>1580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1581</v>
      </c>
      <c r="W330" s="151" t="s">
        <v>1580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1582</v>
      </c>
      <c r="J331" s="127">
        <v>70</v>
      </c>
      <c r="K331" s="127">
        <v>168</v>
      </c>
      <c r="L331" s="105" t="s">
        <v>1582</v>
      </c>
      <c r="M331" s="127" t="s">
        <v>1583</v>
      </c>
      <c r="N331" s="127" t="s">
        <v>1584</v>
      </c>
      <c r="O331" s="106" t="s">
        <v>1585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1586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1567</v>
      </c>
      <c r="N334" s="127" t="s">
        <v>1568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1587</v>
      </c>
      <c r="W334" s="105" t="s">
        <v>1524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1588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1589</v>
      </c>
      <c r="I335" s="106" t="s">
        <v>1590</v>
      </c>
      <c r="J335" s="105">
        <v>73</v>
      </c>
      <c r="K335" s="105">
        <v>42</v>
      </c>
      <c r="L335" s="105" t="s">
        <v>624</v>
      </c>
      <c r="M335" s="127" t="s">
        <v>1591</v>
      </c>
      <c r="N335" s="127" t="s">
        <v>1591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1592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1361</v>
      </c>
      <c r="W336" s="105" t="s">
        <v>1547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/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1361</v>
      </c>
      <c r="W337" s="151" t="s">
        <v>1489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1361</v>
      </c>
      <c r="W338" s="151" t="s">
        <v>1593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/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1594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1595</v>
      </c>
      <c r="C4" s="159" t="s">
        <v>1596</v>
      </c>
      <c r="D4" s="159" t="s">
        <v>1597</v>
      </c>
      <c r="E4" s="159" t="s">
        <v>1598</v>
      </c>
      <c r="F4" s="159" t="s">
        <v>4</v>
      </c>
      <c r="G4" s="159" t="s">
        <v>1599</v>
      </c>
    </row>
    <row r="5" spans="2:7">
      <c r="B5" s="160" t="s">
        <v>1600</v>
      </c>
      <c r="C5" s="160">
        <v>257068</v>
      </c>
      <c r="D5" s="160" t="s">
        <v>1601</v>
      </c>
      <c r="E5" s="160" t="s">
        <v>1602</v>
      </c>
      <c r="F5" s="160" t="s">
        <v>1602</v>
      </c>
      <c r="G5" s="161">
        <v>46296</v>
      </c>
    </row>
    <row r="6" spans="2:7">
      <c r="B6" s="160" t="s">
        <v>1603</v>
      </c>
      <c r="C6" s="160" t="s">
        <v>624</v>
      </c>
      <c r="D6" s="160" t="s">
        <v>624</v>
      </c>
      <c r="E6" s="160" t="s">
        <v>624</v>
      </c>
      <c r="F6" s="160" t="s">
        <v>1604</v>
      </c>
      <c r="G6" s="161" t="s">
        <v>624</v>
      </c>
    </row>
    <row r="7" spans="2:7">
      <c r="B7" s="160" t="s">
        <v>1605</v>
      </c>
      <c r="C7" s="160">
        <v>257472</v>
      </c>
      <c r="D7" s="160" t="s">
        <v>1606</v>
      </c>
      <c r="E7" s="160" t="s">
        <v>1607</v>
      </c>
      <c r="F7" s="160" t="s">
        <v>1607</v>
      </c>
      <c r="G7" s="161">
        <v>45992</v>
      </c>
    </row>
    <row r="8" spans="2:7">
      <c r="B8" s="160" t="s">
        <v>1608</v>
      </c>
      <c r="C8" s="160">
        <v>260307</v>
      </c>
      <c r="D8" s="160" t="s">
        <v>1609</v>
      </c>
      <c r="E8" s="160" t="s">
        <v>1610</v>
      </c>
      <c r="F8" s="160" t="s">
        <v>1607</v>
      </c>
      <c r="G8" s="161">
        <v>46082</v>
      </c>
    </row>
    <row r="9" spans="2:7">
      <c r="B9" s="160" t="s">
        <v>1611</v>
      </c>
      <c r="C9" s="160">
        <v>333033</v>
      </c>
      <c r="D9" s="160" t="s">
        <v>1612</v>
      </c>
      <c r="E9" s="160" t="s">
        <v>1604</v>
      </c>
      <c r="F9" s="160" t="s">
        <v>1613</v>
      </c>
      <c r="G9" s="160" t="s">
        <v>624</v>
      </c>
    </row>
    <row r="10" spans="2:7">
      <c r="B10" s="160" t="s">
        <v>1614</v>
      </c>
      <c r="C10" s="160">
        <v>263576</v>
      </c>
      <c r="D10" s="160" t="s">
        <v>1615</v>
      </c>
      <c r="E10" s="160" t="s">
        <v>1604</v>
      </c>
      <c r="F10" s="160" t="s">
        <v>1604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1616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1617</v>
      </c>
      <c r="E3" s="193" t="s">
        <v>1618</v>
      </c>
      <c r="F3" s="193" t="s">
        <v>1619</v>
      </c>
      <c r="G3" s="193" t="s">
        <v>1620</v>
      </c>
      <c r="H3" s="193" t="s">
        <v>1621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1622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1623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1624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1623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abSelected="1"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1625</v>
      </c>
      <c r="V1" s="276"/>
      <c r="W1" s="276"/>
    </row>
    <row r="2" spans="1:23" ht="15" customHeight="1">
      <c r="A2" s="87" t="s">
        <v>1626</v>
      </c>
      <c r="B2" s="87" t="s">
        <v>1627</v>
      </c>
      <c r="C2" s="87" t="s">
        <v>442</v>
      </c>
      <c r="D2" s="88" t="s">
        <v>1012</v>
      </c>
      <c r="E2" s="88" t="s">
        <v>4</v>
      </c>
      <c r="F2" s="88" t="s">
        <v>1628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1629</v>
      </c>
      <c r="T2" s="91" t="s">
        <v>1015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150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1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>
        <f ca="1">_xlfn.XLOOKUP(G12&amp;$U$2,BS_CONTROLE[CHAVE],BS_CONTROLE[Quantidade_11],"-")</f>
        <v>1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150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1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>
        <f ca="1">_xlfn.XLOOKUP(G27&amp;$U$2,BS_CONTROLE[CHAVE],BS_CONTROLE[Quantidade_11],"-")</f>
        <v>1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150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150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>
        <f ca="1">_xlfn.XLOOKUP(G46&amp;$U$2,BS_CONTROLE[CHAVE],BS_CONTROLE[Quantidade_11],"-")</f>
        <v>1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80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1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150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>
        <f ca="1">_xlfn.XLOOKUP(G63&amp;$U$2,BS_CONTROLE[CHAVE],BS_CONTROLE[Quantidade_11],"-")</f>
        <v>1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1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150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>
        <f ca="1">_xlfn.XLOOKUP(G78&amp;$U$2,BS_CONTROLE[CHAVE],BS_CONTROLE[Quantidade_11],"-")</f>
        <v>1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150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>
        <f ca="1">_xlfn.XLOOKUP(G93&amp;$U$2,BS_CONTROLE[CHAVE],BS_CONTROLE[Quantidade_11],"-")</f>
        <v>1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1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150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1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150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>
        <f ca="1">_xlfn.XLOOKUP(G113&amp;$U$2,BS_CONTROLE[CHAVE],BS_CONTROLE[Quantidade_11],"-")</f>
        <v>1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1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80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150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80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150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1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150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150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1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150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1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500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150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150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500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1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2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>
        <f ca="1">_xlfn.XLOOKUP(G236&amp;$W$2,BS_CONTROLE[CHAVE],BS_CONTROLE[Quantidade_11],"-")</f>
        <v>0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150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80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500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50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1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150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500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1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>
        <f ca="1">_xlfn.XLOOKUP(G270&amp;$V$2,BS_CONTROLE[CHAVE],BS_CONTROLE[Quantidade_11],"-")</f>
        <v>2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50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>
        <f ca="1">_xlfn.XLOOKUP(G273&amp;$W$2,BS_CONTROLE[CHAVE],BS_CONTROLE[Quantidade_11],"-")</f>
        <v>0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150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80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500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1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2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>
        <f ca="1">_xlfn.XLOOKUP(G289&amp;$V$2,BS_CONTROLE[CHAVE],BS_CONTROLE[Quantidade_11],"-")</f>
        <v>1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50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>
        <f ca="1">_xlfn.XLOOKUP(G292&amp;$W$2,BS_CONTROLE[CHAVE],BS_CONTROLE[Quantidade_11],"-")</f>
        <v>0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>
        <f ca="1">_xlfn.XLOOKUP(G296&amp;$U$2,BS_CONTROLE[CHAVE],BS_CONTROLE[Quantidade_11],"-")</f>
        <v>1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500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150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1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>
        <f ca="1">_xlfn.XLOOKUP(G304&amp;$V$2,BS_CONTROLE[CHAVE],BS_CONTROLE[Quantidade_11],"-")</f>
        <v>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50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50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1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500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150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50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50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500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150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>
        <f ca="1">_xlfn.XLOOKUP(G327&amp;$V$2,BS_CONTROLE[CHAVE],BS_CONTROLE[Quantidade_11],"-")</f>
        <v>2</v>
      </c>
      <c r="W327" s="136">
        <f ca="1">_xlfn.XLOOKUP(G327&amp;$W$2,BS_CONTROLE[CHAVE],BS_CONTROLE[Quantidade_11],"-")</f>
        <v>1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50</v>
      </c>
      <c r="W331" s="136">
        <f ca="1">_xlfn.XLOOKUP(G331&amp;$W$2,BS_CONTROLE[CHAVE],BS_CONTROLE[Quantidade_11],"-")</f>
        <v>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0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>
        <f ca="1">_xlfn.XLOOKUP(G334&amp;$U$2,BS_CONTROLE[CHAVE],BS_CONTROLE[Quantidade_11],"-")</f>
        <v>0</v>
      </c>
      <c r="V334" s="136">
        <f ca="1">_xlfn.XLOOKUP(G334&amp;$V$2,BS_CONTROLE[CHAVE],BS_CONTROLE[Quantidade_11],"-")</f>
        <v>0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1630</v>
      </c>
      <c r="C2" s="121" t="s">
        <v>997</v>
      </c>
      <c r="D2" s="76" t="s">
        <v>999</v>
      </c>
      <c r="E2" s="76" t="s">
        <v>1631</v>
      </c>
      <c r="F2" s="99" t="s">
        <v>1632</v>
      </c>
      <c r="G2" s="76" t="s">
        <v>1633</v>
      </c>
      <c r="H2" s="76" t="s">
        <v>1634</v>
      </c>
      <c r="I2" s="76" t="s">
        <v>1635</v>
      </c>
      <c r="J2" s="76" t="s">
        <v>1636</v>
      </c>
      <c r="K2" s="78" t="s">
        <v>1637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1638</v>
      </c>
      <c r="D5" s="278"/>
      <c r="E5" s="278"/>
      <c r="F5" s="278"/>
      <c r="G5" s="278"/>
      <c r="H5" s="278"/>
      <c r="I5" s="278"/>
      <c r="J5" s="279"/>
      <c r="K5" s="280" t="s">
        <v>1639</v>
      </c>
      <c r="L5" s="281"/>
      <c r="M5" s="281"/>
      <c r="N5" s="281"/>
      <c r="O5" s="282" t="s">
        <v>1640</v>
      </c>
      <c r="P5" s="283"/>
    </row>
    <row r="6" spans="1:16" s="74" customFormat="1" ht="15" customHeight="1">
      <c r="A6" s="66" t="s">
        <v>1628</v>
      </c>
      <c r="B6" s="75" t="s">
        <v>1627</v>
      </c>
      <c r="C6" s="76" t="s">
        <v>1012</v>
      </c>
      <c r="D6" s="77" t="s">
        <v>1013</v>
      </c>
      <c r="E6" s="76" t="s">
        <v>1641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1642</v>
      </c>
      <c r="M6" s="80" t="s">
        <v>642</v>
      </c>
      <c r="N6" s="81" t="s">
        <v>1007</v>
      </c>
      <c r="O6" s="156" t="s">
        <v>1050</v>
      </c>
      <c r="P6" s="132" t="s">
        <v>1643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1644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2026-02-22T17:40:16Z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