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61" documentId="8_{B6337239-1A00-434D-AAD0-422EA1FEB5AE}" xr6:coauthVersionLast="47" xr6:coauthVersionMax="47" xr10:uidLastSave="{0E65C7B7-F419-4F38-AD91-67B4862A50C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4" i="1" l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<sst xmlns="http://schemas.openxmlformats.org/spreadsheetml/2006/main" count="6329" uniqueCount="1672">
  <si>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</si>
  <si>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</si>
  <si>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</si>
  <si>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</si>
  <si>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</si>
  <si>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</si>
  <si>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</si>
  <si>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</si>
  <si>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</si>
  <si>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</si>
  <si>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</si>
  <si>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</si>
  <si>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</si>
  <si>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</si>
  <si>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</si>
  <si>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</si>
  <si>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</si>
  <si>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</si>
  <si>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</si>
  <si>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</si>
  <si>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</si>
  <si>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</si>
  <si>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</si>
  <si>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</si>
  <si>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</si>
  <si>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</si>
  <si>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</si>
  <si>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</si>
  <si>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</si>
  <si>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</si>
  <si>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</si>
  <si>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</si>
  <si>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</si>
  <si>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</si>
  <si>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</si>
  <si>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</si>
  <si>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</si>
  <si>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</si>
  <si>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</si>
  <si>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</si>
  <si>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</si>
  <si>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</si>
  <si>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</si>
  <si>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</si>
  <si>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</si>
  <si>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</si>
  <si>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</si>
  <si>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</si>
  <si>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</si>
  <si>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</si>
  <si>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</si>
  <si>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</si>
  <si>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</si>
  <si>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</si>
  <si>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</si>
  <si>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</si>
  <si>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</si>
  <si>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</si>
  <si>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</si>
  <si>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</si>
  <si>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</si>
  <si>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</si>
  <si>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</si>
  <si>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</si>
  <si>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</si>
  <si>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</si>
  <si>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</si>
  <si>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</si>
  <si>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</si>
  <si>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</si>
  <si>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</si>
  <si>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</si>
  <si>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</si>
  <si>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</si>
  <si>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</si>
  <si>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</si>
  <si>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</si>
  <si>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</si>
  <si>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</si>
  <si>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</si>
  <si>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</si>
  <si>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</si>
  <si>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</si>
  <si>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</si>
  <si>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</si>
  <si>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</si>
  <si>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</si>
  <si>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</si>
  <si>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</si>
  <si>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</si>
  <si>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</si>
  <si>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</si>
  <si>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</si>
  <si>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</si>
  <si>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</si>
  <si>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</si>
  <si>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</si>
  <si>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</si>
  <si>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</si>
  <si>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</si>
  <si>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</si>
  <si>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</si>
  <si>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</si>
  <si>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</si>
  <si>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</si>
  <si>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</si>
  <si>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</si>
  <si>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</si>
  <si>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</si>
  <si>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</si>
  <si>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</si>
  <si>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</si>
  <si>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</si>
  <si>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</si>
  <si>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</si>
  <si>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</si>
  <si>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</si>
  <si>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</si>
  <si>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</si>
  <si>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</si>
  <si>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</si>
  <si>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</si>
  <si>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</si>
  <si>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</si>
  <si>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</si>
  <si>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</si>
  <si>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</si>
  <si>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</si>
  <si>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</si>
  <si>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</si>
  <si>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</si>
  <si>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</si>
  <si>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</si>
  <si>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</si>
  <si>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</si>
  <si>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</si>
  <si>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</si>
  <si>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</si>
  <si>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</si>
  <si>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</si>
  <si>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</si>
  <si>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</si>
  <si>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</si>
  <si>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</si>
  <si>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</si>
  <si>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</si>
  <si>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</si>
  <si>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</si>
  <si>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</si>
  <si>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</si>
  <si>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</si>
  <si>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</si>
  <si>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</si>
  <si>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</si>
  <si>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</si>
  <si>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</si>
  <si>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</si>
  <si>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</si>
  <si>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</si>
  <si>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</si>
  <si>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</si>
  <si>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</si>
  <si>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</si>
  <si>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</si>
  <si>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</si>
  <si>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</si>
  <si>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</si>
  <si>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</si>
  <si>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</si>
  <si>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</si>
  <si>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</si>
  <si>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</si>
  <si>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</si>
  <si>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</si>
  <si>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</si>
  <si>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</si>
  <si>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</si>
  <si>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</si>
  <si>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</si>
  <si>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</si>
  <si>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</si>
  <si>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</si>
  <si>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</si>
  <si>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</si>
  <si>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</si>
  <si>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</si>
  <si>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</si>
  <si>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</si>
  <si>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</si>
  <si>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</si>
  <si>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</si>
  <si>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</si>
  <si>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</si>
  <si>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</si>
  <si>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</si>
  <si>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</si>
  <si>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</si>
  <si>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</si>
  <si>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</si>
  <si>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</si>
  <si>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</si>
  <si>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</si>
  <si>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</si>
  <si>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</si>
  <si>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</si>
  <si>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</si>
  <si>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</si>
  <si>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</si>
  <si>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</si>
  <si>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</si>
  <si>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</si>
  <si>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</si>
  <si>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</si>
  <si>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</si>
  <si>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</si>
  <si>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</si>
  <si>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</si>
  <si>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</si>
  <si>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</si>
  <si>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</si>
  <si>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</si>
  <si>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</si>
  <si>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</si>
  <si>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</si>
  <si>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</si>
  <si>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</si>
  <si>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</si>
  <si>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</si>
  <si>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</si>
  <si>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</si>
  <si>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</si>
  <si>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</si>
  <si>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</si>
  <si>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</si>
  <si>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</si>
  <si>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</si>
  <si>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</si>
  <si>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</si>
  <si>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</si>
  <si>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</si>
  <si>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</si>
  <si>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</si>
  <si>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</si>
  <si>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</si>
  <si>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</si>
  <si>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</si>
  <si>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</si>
  <si>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</si>
  <si>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</si>
  <si>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</si>
  <si>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</si>
  <si>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</si>
  <si>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</si>
  <si>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</si>
  <si>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</si>
  <si>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</si>
  <si>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</si>
  <si>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</si>
  <si>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</si>
  <si>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</si>
  <si>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</si>
  <si>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</si>
  <si>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</si>
  <si>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</si>
  <si>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</si>
  <si>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</si>
  <si>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</si>
  <si>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</si>
  <si>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</si>
  <si>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</si>
  <si>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</si>
  <si>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</si>
  <si>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</si>
  <si>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</si>
  <si>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</si>
  <si>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</si>
  <si>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</si>
  <si>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</si>
  <si>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</si>
  <si>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</si>
  <si>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</si>
  <si>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</si>
  <si>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</si>
  <si>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</si>
  <si>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</si>
  <si>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</si>
  <si>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</si>
  <si>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</si>
  <si>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</si>
  <si>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</si>
  <si>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</si>
  <si>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</si>
  <si>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</si>
  <si>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</si>
  <si>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</si>
  <si>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</si>
  <si>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</si>
  <si>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</si>
  <si>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</si>
  <si>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</si>
  <si>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</si>
  <si>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</si>
  <si>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</si>
  <si>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</si>
  <si>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</si>
  <si>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</si>
  <si>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</si>
  <si>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</si>
  <si>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</si>
  <si>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</si>
  <si>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</si>
  <si>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</si>
  <si>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</si>
  <si>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</si>
  <si>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</si>
  <si>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</si>
  <si>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</si>
  <si>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</si>
  <si>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</si>
  <si>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</si>
  <si>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</si>
  <si>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</si>
  <si>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</si>
  <si>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</si>
  <si>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</si>
  <si>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</si>
  <si>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</si>
  <si>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</si>
  <si>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</si>
  <si>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</si>
  <si>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</si>
  <si>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</si>
  <si>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</si>
  <si>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</si>
  <si>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</si>
  <si>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</si>
  <si>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</si>
  <si>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</si>
  <si>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</si>
  <si>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</si>
  <si>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</si>
  <si>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</si>
  <si>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</si>
  <si>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</si>
  <si>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</si>
  <si>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</si>
  <si>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</si>
  <si>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</si>
  <si>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</si>
  <si>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</si>
  <si>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</si>
  <si>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</si>
  <si>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</si>
  <si>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</si>
  <si>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</si>
  <si>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</si>
  <si>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</si>
  <si>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</si>
  <si>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</si>
  <si>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</si>
  <si>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</si>
  <si>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</si>
  <si>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</si>
  <si>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</si>
  <si>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</si>
  <si>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</si>
  <si>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</si>
  <si>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</si>
  <si>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</si>
  <si>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</si>
  <si>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</si>
  <si>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</si>
  <si>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</si>
  <si>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</si>
  <si>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</si>
  <si>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</si>
  <si>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</si>
  <si>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</si>
  <si>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</si>
  <si>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</si>
  <si>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</si>
  <si>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</si>
  <si>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</si>
  <si>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</si>
  <si>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</si>
  <si>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</si>
  <si>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</si>
  <si>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</si>
  <si>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</si>
  <si>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</si>
  <si>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</si>
  <si>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</si>
  <si>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</si>
  <si>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</si>
  <si>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</si>
  <si>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</si>
  <si>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</si>
  <si>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</si>
  <si>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</si>
  <si>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</si>
  <si>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</si>
  <si>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</si>
  <si>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</si>
  <si>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</si>
  <si>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</si>
  <si>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</si>
  <si>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</si>
  <si>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</si>
  <si>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</si>
  <si>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</si>
  <si>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</si>
  <si>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</si>
  <si>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</si>
  <si>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</si>
  <si>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</si>
  <si>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</si>
  <si>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</si>
  <si>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</si>
  <si>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</si>
  <si>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</si>
  <si>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</si>
  <si>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</si>
  <si>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</si>
  <si>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</si>
  <si>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</si>
  <si>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</si>
  <si>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</si>
  <si>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</si>
  <si>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</si>
  <si>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</si>
  <si>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</si>
  <si>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</si>
  <si>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</si>
  <si>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</si>
  <si>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</si>
  <si>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</si>
  <si>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</si>
  <si>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</si>
  <si>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</si>
  <si>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</si>
  <si>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</si>
  <si>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</si>
  <si>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</si>
  <si>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</si>
  <si>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</si>
  <si>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</si>
  <si>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</si>
  <si>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</si>
  <si>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</si>
  <si>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</si>
  <si>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</si>
  <si>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</si>
  <si>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</si>
  <si>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</si>
  <si>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</si>
  <si>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</si>
  <si>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</si>
  <si>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</si>
  <si>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</si>
  <si>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</si>
  <si>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</si>
  <si>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</si>
  <si>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</si>
  <si>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</si>
  <si>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</si>
  <si>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</si>
  <si>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</si>
  <si>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</si>
  <si>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</si>
  <si>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</si>
  <si>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</si>
  <si>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</si>
  <si>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</si>
  <si>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</si>
  <si>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</si>
  <si>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</si>
  <si>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</si>
  <si>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</si>
  <si>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</si>
  <si>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</si>
  <si>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</si>
  <si>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</si>
  <si>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</si>
  <si>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</si>
  <si>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</si>
  <si>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</si>
  <si>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</si>
  <si>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</si>
  <si>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</si>
  <si>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</si>
  <si>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</si>
  <si>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</si>
  <si>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</si>
  <si>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</si>
  <si>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</si>
  <si>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</si>
  <si>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</si>
  <si>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</si>
  <si>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</si>
  <si>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</si>
  <si>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</si>
  <si>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</si>
  <si>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</si>
  <si>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</si>
  <si>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</si>
  <si>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</si>
  <si>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</si>
  <si>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</si>
  <si>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</si>
  <si>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</si>
  <si>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</si>
  <si>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</si>
  <si>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</si>
  <si>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</si>
  <si>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</si>
  <si>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</si>
  <si>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</si>
  <si>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</si>
  <si>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</si>
  <si>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</si>
  <si>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</si>
  <si>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</si>
  <si>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</si>
  <si>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</si>
  <si>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</si>
  <si>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</si>
  <si>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</si>
  <si>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</si>
  <si>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</si>
  <si>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</si>
  <si>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</si>
  <si>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</si>
  <si>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</si>
  <si>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</si>
  <si>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</si>
  <si>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</si>
  <si>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</si>
  <si>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</si>
  <si>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</si>
  <si>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</si>
  <si>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</si>
  <si>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</si>
  <si>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</si>
  <si>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</si>
  <si>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</si>
  <si>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</si>
  <si>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</si>
  <si>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</si>
  <si>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</si>
  <si>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</si>
  <si>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</si>
  <si>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</si>
  <si>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</si>
  <si>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</si>
  <si>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</si>
  <si>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</si>
  <si>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</si>
  <si>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</si>
  <si>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</si>
  <si>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</si>
  <si>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</si>
  <si>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</si>
  <si>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</si>
  <si>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</si>
  <si>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</si>
  <si>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</si>
  <si>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</si>
  <si>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</si>
  <si>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</si>
  <si>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</si>
  <si>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</si>
  <si>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</si>
  <si>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</si>
  <si>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</si>
  <si>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</si>
  <si>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</si>
  <si>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</si>
  <si>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</si>
  <si>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</si>
  <si>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</si>
  <si>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</si>
  <si>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</si>
  <si>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</si>
  <si>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</si>
  <si>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</si>
  <si>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</si>
  <si>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</si>
  <si>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</si>
  <si>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</si>
  <si>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</si>
  <si>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</si>
  <si>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</si>
  <si>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</si>
  <si>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</si>
  <si>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</si>
  <si>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</si>
  <si>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</si>
  <si>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</si>
  <si>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</si>
  <si>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</si>
  <si>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</si>
  <si>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</si>
  <si>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</si>
  <si>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</si>
  <si>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</si>
  <si>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</si>
  <si>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</si>
  <si>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</si>
  <si>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</si>
  <si>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</si>
  <si>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</si>
  <si>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</si>
  <si>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</si>
  <si>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</si>
  <si>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</si>
  <si>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</si>
  <si>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</si>
  <si>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</si>
  <si>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</si>
  <si>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</si>
  <si>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</si>
  <si>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</si>
  <si>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</si>
  <si>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</si>
  <si>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</si>
  <si>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</si>
  <si>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</si>
  <si>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</si>
  <si>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</si>
  <si>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</si>
  <si>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</si>
  <si>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</si>
  <si>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</si>
  <si>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</si>
  <si>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</si>
  <si>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</si>
  <si>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</si>
  <si>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</si>
  <si>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</si>
  <si>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</si>
  <si>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</si>
  <si>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</si>
  <si>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</si>
  <si>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</si>
  <si>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</si>
  <si>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</si>
  <si>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</si>
  <si>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</si>
  <si>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</si>
  <si>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</si>
  <si>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</si>
  <si>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</si>
  <si>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</si>
  <si>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</si>
  <si>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</si>
  <si>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</si>
  <si>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</si>
  <si>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</si>
  <si>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</si>
  <si>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</si>
  <si>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</si>
  <si>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</si>
  <si>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</si>
  <si>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</si>
  <si>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</si>
  <si>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</si>
  <si>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</si>
  <si>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</si>
  <si>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</si>
  <si>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</si>
  <si>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</si>
  <si>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</si>
  <si>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</si>
  <si>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</si>
  <si>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</si>
  <si>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</si>
  <si>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</si>
  <si>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</si>
  <si>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</si>
  <si>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</si>
  <si>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</si>
  <si>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</si>
  <si>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</si>
  <si>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</si>
  <si>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</si>
  <si>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</si>
  <si>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</si>
  <si>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</si>
  <si>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</si>
  <si>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</si>
  <si>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</si>
  <si>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</si>
  <si>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</si>
  <si>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</si>
  <si>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</si>
  <si>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</si>
  <si>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</si>
  <si>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</si>
  <si>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</si>
  <si>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</si>
  <si>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</si>
  <si>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</si>
  <si>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</si>
  <si>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</si>
  <si>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</si>
  <si>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</si>
  <si>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</si>
  <si>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</si>
  <si>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</si>
  <si>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</si>
  <si>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</si>
  <si>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</si>
  <si>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</si>
  <si>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</si>
  <si>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</si>
  <si>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</si>
  <si>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</si>
  <si>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</si>
  <si>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</si>
  <si>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</si>
  <si>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</si>
  <si>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</si>
  <si>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</si>
  <si>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</si>
  <si>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</si>
  <si>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</si>
  <si>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</si>
  <si>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</si>
  <si>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</si>
  <si>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</si>
  <si>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</si>
  <si>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</si>
  <si>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</si>
  <si>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</si>
  <si>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</si>
  <si>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</si>
  <si>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</si>
  <si>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</si>
  <si>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</si>
  <si>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</si>
  <si>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</si>
  <si>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</si>
  <si>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</si>
  <si>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</si>
  <si>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</si>
  <si>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</si>
  <si>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</si>
  <si>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</si>
  <si>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</si>
  <si>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</si>
  <si>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</si>
  <si>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</si>
  <si>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</si>
  <si>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</si>
  <si>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</si>
  <si>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</si>
  <si>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</si>
  <si>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</si>
  <si>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</si>
  <si>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</si>
  <si>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</si>
  <si>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</si>
  <si>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</si>
  <si>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</si>
  <si>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</si>
  <si>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</si>
  <si>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</si>
  <si>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</si>
  <si>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</si>
  <si>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</si>
  <si>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</si>
  <si>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</si>
  <si>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</si>
  <si>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</si>
  <si>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</si>
  <si>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</si>
  <si>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</si>
  <si>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</si>
  <si>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</si>
  <si>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</si>
  <si>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</si>
  <si>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</si>
  <si>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</si>
  <si>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</si>
  <si>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</si>
  <si>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</si>
  <si>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</si>
  <si>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</si>
  <si>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</si>
  <si>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</si>
  <si>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</si>
  <si>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</si>
  <si>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</si>
  <si>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</si>
  <si>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</si>
  <si>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</si>
  <si>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</si>
  <si>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</si>
  <si>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</si>
  <si>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</si>
  <si>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</si>
  <si>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</si>
  <si>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</si>
  <si>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</si>
  <si>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</si>
  <si>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</si>
  <si>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</si>
  <si>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</si>
  <si>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</si>
  <si>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</si>
  <si>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</si>
  <si>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</si>
  <si>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</si>
  <si>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</si>
  <si>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</si>
  <si>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</si>
  <si>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</si>
  <si>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</si>
  <si>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</si>
  <si>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</si>
  <si>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</si>
  <si>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</si>
  <si>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</si>
  <si>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</si>
  <si>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</si>
  <si>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</si>
  <si>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</si>
  <si>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</si>
  <si>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</si>
  <si>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</si>
  <si>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</si>
  <si>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</si>
  <si>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</si>
  <si>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</si>
  <si>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</si>
  <si>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</si>
  <si>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</si>
  <si>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</si>
  <si>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</si>
  <si>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</si>
  <si>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</si>
  <si>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</si>
  <si>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</si>
  <si>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</si>
  <si>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</si>
  <si>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</si>
  <si>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</si>
  <si>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</si>
  <si>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</si>
  <si>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</si>
  <si>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</si>
  <si>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</si>
  <si>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</si>
  <si>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</si>
  <si>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</si>
  <si>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</si>
  <si>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</si>
  <si>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</si>
  <si>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</si>
  <si>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</si>
  <si>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</si>
  <si>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</si>
  <si>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</si>
  <si>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</si>
  <si>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</si>
  <si>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</si>
  <si>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</si>
  <si>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</si>
  <si>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</si>
  <si>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</si>
  <si>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</si>
  <si>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</si>
  <si>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</si>
  <si>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</si>
  <si>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</si>
  <si>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</si>
  <si>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</si>
  <si>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</si>
  <si>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</si>
  <si>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</si>
  <si>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</si>
  <si>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</si>
  <si>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</si>
  <si>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</si>
  <si>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</si>
  <si>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</si>
  <si>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</si>
  <si>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</si>
  <si>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</si>
  <si>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</si>
  <si>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</si>
  <si>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</si>
  <si>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</si>
  <si>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</si>
  <si>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</si>
  <si>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</si>
  <si>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</si>
  <si>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</si>
  <si>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</si>
  <si>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</si>
  <si>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</si>
  <si>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</si>
  <si>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</si>
  <si>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</si>
  <si>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</si>
  <si>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</si>
  <si>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</si>
  <si>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</si>
  <si>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</si>
  <si>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</si>
  <si>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</si>
  <si>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</si>
  <si>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</si>
  <si>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</si>
  <si>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</si>
  <si>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</si>
  <si>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</si>
  <si>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</si>
  <si>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</si>
  <si>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</si>
  <si>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</si>
  <si>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</si>
  <si>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</si>
  <si>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</si>
  <si>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</si>
  <si>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</si>
  <si>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</si>
  <si>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</si>
  <si>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</si>
  <si>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</si>
  <si>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</si>
  <si>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</si>
  <si>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</si>
  <si>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</si>
  <si>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</si>
  <si>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</si>
  <si>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</si>
  <si>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</si>
  <si>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</si>
  <si>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</si>
  <si>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</si>
  <si>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</si>
  <si>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</si>
  <si>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</si>
  <si>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</si>
  <si>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</si>
  <si>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</si>
  <si>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</si>
  <si>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</si>
  <si>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</si>
  <si>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</si>
  <si>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</si>
  <si>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</si>
  <si>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</si>
  <si>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</si>
  <si>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</si>
  <si>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</si>
  <si>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</si>
  <si>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</si>
  <si>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</si>
  <si>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</si>
  <si>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</si>
  <si>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</si>
  <si>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</si>
  <si>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</si>
  <si>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</si>
  <si>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</si>
  <si>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</si>
  <si>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</si>
  <si>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</si>
  <si>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</si>
  <si>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</si>
  <si>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</si>
  <si>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</si>
  <si>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</si>
  <si>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</si>
  <si>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</si>
  <si>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</si>
  <si>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</si>
  <si>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</si>
  <si>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</si>
  <si>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</si>
  <si>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</si>
  <si>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</si>
  <si>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</si>
  <si>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</si>
  <si>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</si>
  <si>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</si>
  <si>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</si>
  <si>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</si>
  <si>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</si>
  <si>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</si>
  <si>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</si>
  <si>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</si>
  <si>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</si>
  <si>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</si>
  <si>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</si>
  <si>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</si>
  <si>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</si>
  <si>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</si>
  <si>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</si>
  <si>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</si>
  <si>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</si>
  <si>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</si>
  <si>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</si>
  <si>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</si>
  <si>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</si>
  <si>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</si>
  <si>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</si>
  <si>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</si>
  <si>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</si>
  <si>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</si>
  <si>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</si>
  <si>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</si>
  <si>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</si>
  <si>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</si>
  <si>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</si>
  <si>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</si>
  <si>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</si>
  <si>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</si>
  <si>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</si>
  <si>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</si>
  <si>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</si>
  <si>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</si>
  <si>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</si>
  <si>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</si>
  <si>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</si>
  <si>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</si>
  <si>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</si>
  <si>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</si>
  <si>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</si>
  <si>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</si>
  <si>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</si>
  <si>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</si>
  <si>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</si>
  <si>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</si>
  <si>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</si>
  <si>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</si>
  <si>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</si>
  <si>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</si>
  <si>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</si>
  <si>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</si>
  <si>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</si>
  <si>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</si>
  <si>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</si>
  <si>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</si>
  <si>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</si>
  <si>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</si>
  <si>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</si>
  <si>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</si>
  <si>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</si>
  <si>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</si>
  <si>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</si>
  <si>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</si>
  <si>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</si>
  <si>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</si>
  <si>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</si>
  <si>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</si>
  <si>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</si>
  <si>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</si>
  <si>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</si>
  <si>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</si>
  <si>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</si>
  <si>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</si>
  <si>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</si>
  <si>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</si>
  <si>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</si>
  <si>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</si>
  <si>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</si>
  <si>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</si>
  <si>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</si>
  <si>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</si>
  <si>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</si>
  <si>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</si>
  <si>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</si>
  <si>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</si>
  <si>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</si>
  <si>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</si>
  <si>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</si>
  <si>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</si>
  <si>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</si>
  <si>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</si>
  <si>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</si>
  <si>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</si>
  <si>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</si>
  <si>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</si>
  <si>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</si>
  <si>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</si>
  <si>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</si>
  <si>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</si>
  <si>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</si>
  <si>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</si>
  <si>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</si>
  <si>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</si>
  <si>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</si>
  <si>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</si>
  <si>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</si>
  <si>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</si>
  <si>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</si>
  <si>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</si>
  <si>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</si>
  <si>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</si>
  <si>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</si>
  <si>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</si>
  <si>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</si>
  <si>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</si>
  <si>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</si>
  <si>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</si>
  <si>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</si>
  <si>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</si>
  <si>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</si>
  <si>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</si>
  <si>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</si>
  <si>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</si>
  <si>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</si>
  <si>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</si>
  <si>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</si>
  <si>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</si>
  <si>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</si>
  <si>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</si>
  <si>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</si>
  <si>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</si>
  <si>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</si>
  <si>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</si>
  <si>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</si>
  <si>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</si>
  <si>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</si>
  <si>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</si>
  <si>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</si>
  <si>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</si>
  <si>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</si>
  <si>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</si>
  <si>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</si>
  <si>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</si>
  <si>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</si>
  <si>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</si>
  <si>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</si>
  <si>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</si>
  <si>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</si>
  <si>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</si>
  <si>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</si>
  <si>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</si>
  <si>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</si>
  <si>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</si>
  <si>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</si>
  <si>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</si>
  <si>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</si>
  <si>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</si>
  <si>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</si>
  <si>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</si>
  <si>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</si>
  <si>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</si>
  <si>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</si>
  <si>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</si>
  <si>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</si>
  <si>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</si>
  <si>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</si>
  <si>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</si>
  <si>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</si>
  <si>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</si>
  <si>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</si>
  <si>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</si>
  <si>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</si>
  <si>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</si>
  <si>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</si>
  <si>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</si>
  <si>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</si>
  <si>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</si>
  <si>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</si>
  <si>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</si>
  <si>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</si>
  <si>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</si>
  <si>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</si>
  <si>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</si>
  <si>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</si>
  <si>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</si>
  <si>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</si>
  <si>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</si>
  <si>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</si>
  <si>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</si>
  <si>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</si>
  <si>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</si>
  <si>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</si>
  <si>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</si>
  <si>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</si>
  <si>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</si>
  <si>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</si>
  <si>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</si>
  <si>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</si>
  <si>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</si>
  <si>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</si>
  <si>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</si>
  <si>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</si>
  <si>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</si>
  <si>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</si>
  <si>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</si>
  <si>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</si>
  <si>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</si>
  <si>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</si>
  <si>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</si>
  <si>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</si>
  <si>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</si>
  <si>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</si>
  <si>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</si>
  <si>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</si>
  <si>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</si>
  <si>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</si>
  <si>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</si>
  <si>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</si>
  <si>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</si>
  <si>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</si>
  <si>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</si>
  <si>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</si>
  <si>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</si>
  <si>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</si>
  <si>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</si>
  <si>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</si>
  <si>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</si>
  <si>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</si>
  <si>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</si>
  <si>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</si>
  <si>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</si>
  <si>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</si>
  <si>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</si>
  <si>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</si>
  <si>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</si>
  <si>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</si>
  <si>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</si>
  <si>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</si>
  <si>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</si>
  <si>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</si>
  <si>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</si>
  <si>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</si>
  <si>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</si>
  <si>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</si>
  <si>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</si>
  <si>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</si>
  <si>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</si>
  <si>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</si>
  <si>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</si>
  <si>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</si>
  <si>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</si>
  <si>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</si>
  <si>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</si>
  <si>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</si>
  <si>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</si>
  <si>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</si>
  <si>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</si>
  <si>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</si>
  <si>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</si>
  <si>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</si>
  <si>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</si>
  <si>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</si>
  <si>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</si>
  <si>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</si>
  <si>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</si>
  <si>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</si>
  <si>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</si>
  <si>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</si>
  <si>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</si>
  <si>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</si>
  <si>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</si>
  <si>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</si>
  <si>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</si>
  <si>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</si>
  <si>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</si>
  <si>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</si>
  <si>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</si>
  <si>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</si>
  <si>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</si>
  <si>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</si>
  <si>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</si>
  <si>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</si>
  <si>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</si>
  <si>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</si>
  <si>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</si>
  <si>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</si>
  <si>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</si>
  <si>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</si>
  <si>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</si>
  <si>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</si>
  <si>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</si>
  <si>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</si>
  <si>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</si>
  <si>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</si>
  <si>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</si>
  <si>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</si>
  <si>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</si>
  <si>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</si>
  <si>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</si>
  <si>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</si>
  <si>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</si>
  <si>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</si>
  <si>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</si>
  <si>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</si>
  <si>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</si>
  <si>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</si>
  <si>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</si>
  <si>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</si>
  <si>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</si>
  <si>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</si>
  <si>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</si>
  <si>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</si>
  <si>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</si>
  <si>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</si>
  <si>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</si>
  <si>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</si>
  <si>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</si>
  <si>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</si>
  <si>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</si>
  <si>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</si>
  <si>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</si>
  <si>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</si>
  <si>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</si>
  <si>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</si>
  <si>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</si>
  <si>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</si>
  <si>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</si>
  <si>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</si>
  <si>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</si>
  <si>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</si>
  <si>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</si>
  <si>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</si>
  <si>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</si>
  <si>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</si>
  <si>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</si>
  <si>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</si>
  <si>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</si>
  <si>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</si>
  <si>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</si>
  <si>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</si>
  <si>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</si>
  <si>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</si>
  <si>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</si>
  <si>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</si>
  <si>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</si>
  <si>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</si>
  <si>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</si>
  <si>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</si>
  <si>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</si>
  <si>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</si>
  <si>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</si>
  <si>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</si>
  <si>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</si>
  <si>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</si>
  <si>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</si>
  <si>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</si>
  <si>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</si>
  <si>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</si>
  <si>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</si>
  <si>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</si>
  <si>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</si>
  <si>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</si>
  <si>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</si>
  <si>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</si>
  <si>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</si>
  <si>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</si>
  <si>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</si>
  <si>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</si>
  <si>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</si>
  <si>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</si>
  <si>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</si>
  <si>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</si>
  <si>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</si>
  <si>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</si>
  <si>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</si>
  <si>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</si>
  <si>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</si>
  <si>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</si>
  <si>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</si>
  <si>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</si>
  <si>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</si>
  <si>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</si>
  <si>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</si>
  <si>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</si>
  <si>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</si>
  <si>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</si>
  <si>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</si>
  <si>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</si>
  <si>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</si>
  <si>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</si>
  <si>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</si>
  <si>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</si>
  <si>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</si>
  <si>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</si>
  <si>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</si>
  <si>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</si>
  <si>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</si>
  <si>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</si>
  <si>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</si>
  <si>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</si>
  <si>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</si>
  <si>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</si>
  <si>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</si>
  <si>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</si>
  <si>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</si>
  <si>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</si>
  <si>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</si>
  <si>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</si>
  <si>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</si>
  <si>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</si>
  <si>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</si>
  <si>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</si>
  <si>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</si>
  <si>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</si>
  <si>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</si>
  <si>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</si>
  <si>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</si>
  <si>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</si>
  <si>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</si>
  <si>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</si>
  <si>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</si>
  <si>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</si>
  <si>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</si>
  <si>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</si>
  <si>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</si>
  <si>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</si>
  <si>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</si>
  <si>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</si>
  <si>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</si>
  <si>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</si>
  <si>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</si>
  <si>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</si>
  <si>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</si>
  <si>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</si>
  <si>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</si>
  <si>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</si>
  <si>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</si>
  <si>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</si>
  <si>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</si>
  <si>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</si>
  <si>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</si>
  <si>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</si>
  <si>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</si>
  <si>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</si>
  <si>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</si>
  <si>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</si>
  <si>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</si>
  <si>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</si>
  <si>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</si>
  <si>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</si>
  <si>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</si>
  <si>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</si>
  <si>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</si>
  <si>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</si>
  <si>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</si>
  <si>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</si>
  <si>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</si>
  <si>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</si>
  <si>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</si>
  <si>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</si>
  <si>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</si>
  <si>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</si>
  <si>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</si>
  <si>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</si>
  <si>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</si>
  <si>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</si>
  <si>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</si>
  <si>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</si>
  <si>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</si>
  <si>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</si>
  <si>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</si>
  <si>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</si>
  <si>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</si>
  <si>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</si>
  <si>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</si>
  <si>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</si>
  <si>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</si>
  <si>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</si>
  <si>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</si>
  <si>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</si>
  <si>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</si>
  <si>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</si>
  <si>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</si>
  <si>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</si>
  <si>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</si>
  <si>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</si>
  <si>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</si>
  <si>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</si>
  <si>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</si>
  <si>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</si>
  <si>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</si>
  <si>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</si>
  <si>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</si>
  <si>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</si>
  <si>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</si>
  <si>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</si>
  <si>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</si>
  <si>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</si>
  <si>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</si>
  <si>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</si>
  <si>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</si>
  <si>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</si>
  <si>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</si>
  <si>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</si>
  <si>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</si>
  <si>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</si>
  <si>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</si>
  <si>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</si>
  <si>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</si>
  <si>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</si>
  <si>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</si>
  <si>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</si>
  <si>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</si>
  <si>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</si>
  <si>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</si>
  <si>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</si>
  <si>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</si>
  <si>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</si>
  <si>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</si>
  <si>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</si>
  <si>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</si>
  <si>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</si>
  <si>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</si>
  <si>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</si>
  <si>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</si>
  <si>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</si>
  <si>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</si>
  <si>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</si>
  <si>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</si>
  <si>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</si>
  <si>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</si>
  <si>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</si>
  <si>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</si>
  <si>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</si>
  <si>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</si>
  <si>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</si>
  <si>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</si>
  <si>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</si>
  <si>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</si>
  <si>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</si>
  <si>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</si>
  <si>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</si>
  <si>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</si>
  <si>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</si>
  <si>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</si>
  <si>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</si>
  <si>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</si>
  <si>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</si>
  <si>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</si>
  <si>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</si>
  <si>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</si>
  <si>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</si>
  <si>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</si>
  <si>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</si>
  <si>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</si>
  <si>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</si>
  <si>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</si>
  <si>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</si>
  <si>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</si>
  <si>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</si>
  <si>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</si>
  <si>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</si>
  <si>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</si>
  <si>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</si>
  <si>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</si>
  <si>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</si>
  <si>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</si>
  <si>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</si>
  <si>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</si>
  <si>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</si>
  <si>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</si>
  <si>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</si>
  <si>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</si>
  <si>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</si>
  <si>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</si>
  <si>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</si>
  <si>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</si>
  <si>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</si>
  <si>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</si>
  <si>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</si>
  <si>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</si>
  <si>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</si>
  <si>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</si>
  <si>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</si>
  <si>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</si>
  <si>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</si>
  <si>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</si>
  <si>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</si>
  <si>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</si>
  <si>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</si>
  <si>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</si>
  <si>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</si>
  <si>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</si>
  <si>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</si>
  <si>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</si>
  <si>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</si>
  <si>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</si>
  <si>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</si>
  <si>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</si>
  <si>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</si>
  <si>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</si>
  <si>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</si>
  <si>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</si>
  <si>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</si>
  <si>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</si>
  <si>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</si>
  <si>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</si>
  <si>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</si>
  <si>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</si>
  <si>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</si>
  <si>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</si>
  <si>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</si>
  <si>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</si>
  <si>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</si>
  <si>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</si>
  <si>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</si>
  <si>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</si>
  <si>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</si>
  <si>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</si>
  <si>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</si>
  <si>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</si>
  <si>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</si>
  <si>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</si>
  <si>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</si>
  <si>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</si>
  <si>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</si>
  <si>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VIA2</t>
  </si>
  <si>
    <t>Socaria mecanizada km 750 ao 755+800 via 1</t>
  </si>
  <si>
    <t>3 barras - 98/536413-537358tg
1 barra - 98/535952-536413cv</t>
  </si>
  <si>
    <t>03;00</t>
  </si>
  <si>
    <t>Descarga de pedra no km 695</t>
  </si>
  <si>
    <t>Carregamento de dormente em TCS</t>
  </si>
  <si>
    <t>2 (Maicon e Eder)</t>
  </si>
  <si>
    <t>Regulagem de brita do km 171+115 ao 173+500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</si>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</sst>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82" activePane="bottomRight" state="frozen"/>
      <selection pane="bottomRight" activeCell="H289" sqref="H289:V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1617</v>
      </c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1618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1619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1620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1621</v>
      </c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</v>
      </c>
      <c r="B289" s="166"/>
      <c r="C289" s="8" t="str">
        <f>IF(BS_CONTROLE[[#This Row],[DATA]]="","",WEEKNUM(BS_CONTROLE[[#This Row],[DATA]]))</f>
        <v/>
      </c>
      <c r="D289" s="51" t="s">
        <v>300</v>
      </c>
      <c r="E289" s="314">
        <v>391</v>
      </c>
      <c r="F289" s="167"/>
      <c r="G289" s="9" t="e">
        <f>IF(D289="","*",VLOOKUP(F289,BS_ATIVIDADE[#All],3,FALSE))</f>
        <v>#N/A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e">
        <f>IF(D289="","*",VLOOKUP(AI289,BS_ATIVIDADE[#Data],3,FALSE))</f>
        <v>#N/A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1622</v>
      </c>
      <c r="X290" s="213"/>
      <c r="Y290" s="153"/>
      <c r="Z290" s="153"/>
      <c r="AA290" s="83" t="s">
        <v>1623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1626</v>
      </c>
      <c r="E3" s="316" t="s">
        <v>1627</v>
      </c>
      <c r="F3" s="316" t="s">
        <v>1628</v>
      </c>
      <c r="G3" s="316" t="s">
        <v>1629</v>
      </c>
      <c r="H3" s="316" t="s">
        <v>1630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1633</v>
      </c>
      <c r="W1" s="389"/>
      <c r="X1" s="389"/>
      <c r="Y1" s="103"/>
    </row>
    <row r="2" spans="1:25" s="100" customFormat="1" ht="11.25" customHeight="1">
      <c r="A2" s="104" t="s">
        <v>1634</v>
      </c>
      <c r="B2" s="104" t="s">
        <v>1635</v>
      </c>
      <c r="C2" s="104" t="s">
        <v>7</v>
      </c>
      <c r="D2" s="105" t="s">
        <v>1177</v>
      </c>
      <c r="E2" s="105" t="s">
        <v>1178</v>
      </c>
      <c r="F2" s="105" t="s">
        <v>1636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1637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*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 t="str">
        <f>IF(FN_MC!B289="","*",FN_MC!B289)</f>
        <v>*</v>
      </c>
      <c r="G390" s="109" t="str">
        <f>IF(FN_MC!D289="","*",FN_MC!D289)</f>
        <v>ELSON (TF-526)</v>
      </c>
      <c r="H390" s="109" t="str">
        <f>IF(FN_MC!F289="","*",FN_MC!F289)</f>
        <v>*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*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-</v>
      </c>
      <c r="E392" s="109" t="str">
        <f>IF(FN_MC!T291="","*",FN_MC!T291)</f>
        <v>-</v>
      </c>
      <c r="F392" s="109" t="str">
        <f>IF(FN_MC!B291="","*",FN_MC!B291)</f>
        <v>*</v>
      </c>
      <c r="G392" s="109" t="str">
        <f>IF(FN_MC!D291="","*",FN_MC!D291)</f>
        <v>*</v>
      </c>
      <c r="H392" s="109" t="str">
        <f>IF(FN_MC!F291="","*",FN_MC!F291)</f>
        <v>*</v>
      </c>
      <c r="I392" s="109" t="str">
        <f>IF(FN_MC!H291="","*",FN_MC!H291)</f>
        <v>*</v>
      </c>
      <c r="J392" s="109" t="str">
        <f>IF(FN_MC!I291="","*",FN_MC!I291)</f>
        <v>*</v>
      </c>
      <c r="K392" s="109" t="str">
        <f>IF(FN_MC!M291="","*",FN_MC!M291)</f>
        <v>-</v>
      </c>
      <c r="L392" s="328" t="str">
        <f>IF(FN_MC!N291="","*",FN_MC!N291)</f>
        <v>-</v>
      </c>
      <c r="M392" s="110" t="str">
        <f>IF(FN_MC!J291="","*",FN_MC!J291)</f>
        <v>*</v>
      </c>
      <c r="N392" s="291" t="str">
        <f>IF(FN_MC!K291="","*",FN_MC!K291)</f>
        <v>*</v>
      </c>
      <c r="O392" s="291" t="str">
        <f>IF(FN_MC!L291="","*",FN_MC!L291)</f>
        <v>-</v>
      </c>
      <c r="P392" s="110"/>
      <c r="Q392" s="127" t="str">
        <f>IF(FN_MC!O291="","*",FN_MC!O291)</f>
        <v>*</v>
      </c>
      <c r="R392" s="127" t="str">
        <f>IF(FN_MC!P291="","*",FN_MC!P291)</f>
        <v>*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-</v>
      </c>
      <c r="E393" s="109" t="str">
        <f>IF(FN_MC!T292="","*",FN_MC!T292)</f>
        <v>-</v>
      </c>
      <c r="F393" s="109" t="str">
        <f>IF(FN_MC!B292="","*",FN_MC!B292)</f>
        <v>*</v>
      </c>
      <c r="G393" s="109" t="str">
        <f>IF(FN_MC!D292="","*",FN_MC!D292)</f>
        <v>*</v>
      </c>
      <c r="H393" s="109" t="str">
        <f>IF(FN_MC!F292="","*",FN_MC!F292)</f>
        <v>*</v>
      </c>
      <c r="I393" s="109" t="str">
        <f>IF(FN_MC!H292="","*",FN_MC!H292)</f>
        <v>*</v>
      </c>
      <c r="J393" s="109" t="str">
        <f>IF(FN_MC!I292="","*",FN_MC!I292)</f>
        <v>*</v>
      </c>
      <c r="K393" s="109" t="str">
        <f>IF(FN_MC!M292="","*",FN_MC!M292)</f>
        <v>-</v>
      </c>
      <c r="L393" s="328" t="str">
        <f>IF(FN_MC!N292="","*",FN_MC!N292)</f>
        <v>-</v>
      </c>
      <c r="M393" s="110" t="str">
        <f>IF(FN_MC!J292="","*",FN_MC!J292)</f>
        <v>*</v>
      </c>
      <c r="N393" s="291" t="str">
        <f>IF(FN_MC!K292="","*",FN_MC!K292)</f>
        <v>*</v>
      </c>
      <c r="O393" s="291" t="str">
        <f>IF(FN_MC!L292="","*",FN_MC!L292)</f>
        <v>-</v>
      </c>
      <c r="P393" s="110"/>
      <c r="Q393" s="127" t="str">
        <f>IF(FN_MC!O292="","*",FN_MC!O292)</f>
        <v>*</v>
      </c>
      <c r="R393" s="127" t="str">
        <f>IF(FN_MC!P292="","*",FN_MC!P292)</f>
        <v>*</v>
      </c>
      <c r="S393" s="109" t="str">
        <f>IF(FN_MC!Q292="","*",CONCATENATE(FN_MC!Q292," ",FN_MC!R292))</f>
        <v>*</v>
      </c>
      <c r="T393" s="109" t="str">
        <f>IF(FN_MC!V292="","*",FN_MC!V292)</f>
        <v>*</v>
      </c>
      <c r="U393" s="109" t="str">
        <f>IF(FN_MC!W292="","*",FN_MC!W292)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1638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1639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1640</v>
      </c>
      <c r="C4" s="321" t="s">
        <v>1641</v>
      </c>
      <c r="D4" s="321" t="s">
        <v>1642</v>
      </c>
      <c r="E4" s="321" t="s">
        <v>1643</v>
      </c>
      <c r="F4" s="321" t="s">
        <v>545</v>
      </c>
      <c r="G4" s="321" t="s">
        <v>1644</v>
      </c>
      <c r="H4" s="187"/>
    </row>
    <row r="5" spans="1:8" ht="43.5">
      <c r="A5" s="187"/>
      <c r="B5" s="322" t="s">
        <v>1645</v>
      </c>
      <c r="C5" s="322">
        <v>309525</v>
      </c>
      <c r="D5" s="322" t="s">
        <v>1646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1647</v>
      </c>
      <c r="C6" s="322">
        <v>256875</v>
      </c>
      <c r="D6" s="322" t="s">
        <v>1648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1649</v>
      </c>
      <c r="C7" s="322">
        <v>257278</v>
      </c>
      <c r="D7" s="322" t="s">
        <v>1650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1651</v>
      </c>
      <c r="C8" s="322">
        <v>261794</v>
      </c>
      <c r="D8" s="322" t="s">
        <v>1652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1653</v>
      </c>
      <c r="C9" s="322">
        <v>257033</v>
      </c>
      <c r="D9" s="322" t="s">
        <v>1654</v>
      </c>
      <c r="E9" s="322" t="s">
        <v>240</v>
      </c>
      <c r="F9" s="322" t="s">
        <v>732</v>
      </c>
      <c r="G9" s="322" t="s">
        <v>1655</v>
      </c>
      <c r="H9" s="187"/>
    </row>
    <row r="10" spans="1:8" ht="43.5">
      <c r="A10" s="187"/>
      <c r="B10" s="322" t="s">
        <v>1656</v>
      </c>
      <c r="C10" s="322">
        <v>396578</v>
      </c>
      <c r="D10" s="322" t="s">
        <v>1657</v>
      </c>
      <c r="E10" s="322" t="s">
        <v>240</v>
      </c>
      <c r="F10" s="322" t="s">
        <v>732</v>
      </c>
      <c r="G10" s="322" t="s">
        <v>1655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1658</v>
      </c>
      <c r="C2" s="95" t="s">
        <v>1162</v>
      </c>
      <c r="D2" s="95" t="s">
        <v>1164</v>
      </c>
      <c r="E2" s="95" t="s">
        <v>1659</v>
      </c>
      <c r="F2" s="95" t="s">
        <v>1660</v>
      </c>
      <c r="G2" s="95" t="s">
        <v>1661</v>
      </c>
      <c r="H2" s="95" t="s">
        <v>1662</v>
      </c>
      <c r="I2" s="95" t="s">
        <v>1663</v>
      </c>
      <c r="J2" s="95" t="s">
        <v>1664</v>
      </c>
      <c r="K2" s="130" t="s">
        <v>1665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 t="str">
        <f>IF(FN_MC!B289="","*",FN_MC!B289)</f>
        <v>*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*</v>
      </c>
      <c r="E397" s="120" t="str">
        <f>IF(FN_MC!H291="","*",FN_MC!H291)</f>
        <v>*</v>
      </c>
      <c r="F397" s="136" t="str">
        <f>IF(FN_MC!M291="","*",FN_MC!M291)</f>
        <v>-</v>
      </c>
      <c r="G397" s="120" t="str">
        <f>IF(FN_MC!I291="","*",FN_MC!I291)</f>
        <v>*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*</v>
      </c>
      <c r="E398" s="120" t="str">
        <f>IF(FN_MC!H292="","*",FN_MC!H292)</f>
        <v>*</v>
      </c>
      <c r="F398" s="136" t="str">
        <f>IF(FN_MC!M292="","*",FN_MC!M292)</f>
        <v>-</v>
      </c>
      <c r="G398" s="120" t="str">
        <f>IF(FN_MC!I292="","*",FN_MC!I292)</f>
        <v>*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1666</v>
      </c>
      <c r="D5" s="393"/>
      <c r="E5" s="393"/>
      <c r="F5" s="393"/>
      <c r="G5" s="393"/>
      <c r="H5" s="393"/>
      <c r="I5" s="393"/>
      <c r="J5" s="394"/>
      <c r="K5" s="395" t="s">
        <v>1667</v>
      </c>
      <c r="L5" s="396"/>
      <c r="M5" s="396"/>
      <c r="N5" s="396"/>
      <c r="O5" s="397" t="s">
        <v>1668</v>
      </c>
      <c r="P5" s="398"/>
      <c r="Q5" s="399"/>
    </row>
    <row r="6" spans="1:17" s="93" customFormat="1" ht="15.75" customHeight="1">
      <c r="A6" s="87" t="s">
        <v>1636</v>
      </c>
      <c r="B6" s="94" t="s">
        <v>1635</v>
      </c>
      <c r="C6" s="95" t="s">
        <v>1177</v>
      </c>
      <c r="D6" s="96" t="s">
        <v>1178</v>
      </c>
      <c r="E6" s="95" t="s">
        <v>1669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1670</v>
      </c>
      <c r="M6" s="138" t="s">
        <v>30</v>
      </c>
      <c r="N6" s="139" t="s">
        <v>1172</v>
      </c>
      <c r="O6" s="241" t="s">
        <v>1215</v>
      </c>
      <c r="P6" s="152"/>
      <c r="Q6" s="188" t="s">
        <v>1671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*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*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 t="str">
        <f>IF(FN_MC!B289="","*",FN_MC!B289)</f>
        <v>*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-</v>
      </c>
      <c r="D380" s="99" t="str">
        <f>IF(FN_MC!T292="","*",FN_MC!T292)</f>
        <v>-</v>
      </c>
      <c r="E380" s="99" t="str">
        <f>IF(FN_MC!D292="","*",FN_MC!D292)</f>
        <v>*</v>
      </c>
      <c r="F380" s="99" t="str">
        <f>IF(FN_MC!H292="","*",FN_MC!H292)</f>
        <v>*</v>
      </c>
      <c r="G380" s="99" t="str">
        <f>IF(FN_MC!M292="","*",FN_MC!M292)</f>
        <v>-</v>
      </c>
      <c r="H380" s="149" t="str">
        <f>IF(FN_MC!K292="","*",FN_MC!K292)</f>
        <v>*</v>
      </c>
      <c r="I380" s="131" t="str">
        <f>IF(FN_MC!O292="","*",FN_MC!O292)</f>
        <v>*</v>
      </c>
      <c r="J380" s="131" t="str">
        <f>IF(FN_MC!P292="","*",FN_MC!P292)</f>
        <v>*</v>
      </c>
      <c r="K380" s="140" t="str">
        <f>IF(FN_MC!AK292="","*",FN_MC!AK292)</f>
        <v>-</v>
      </c>
      <c r="L380" s="140" t="str">
        <f>IF(FN_MC!AM292="","*",FN_MC!AM292)</f>
        <v>-</v>
      </c>
      <c r="M380" s="140" t="str">
        <f>IF(FN_MC!AP292="","*",FN_MC!AP292)</f>
        <v>-</v>
      </c>
      <c r="N380" s="140" t="str">
        <f>IF(FN_MC!AM292="","*",FN_MC!AM292)</f>
        <v>-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